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95" yWindow="1335" windowWidth="24915" windowHeight="10560"/>
  </bookViews>
  <sheets>
    <sheet name="PLANNING FINAL" sheetId="2" r:id="rId1"/>
    <sheet name="dispos" sheetId="4" r:id="rId2"/>
    <sheet name="LISTES DISPOS" sheetId="6" r:id="rId3"/>
    <sheet name="CRENEAUX" sheetId="1" r:id="rId4"/>
    <sheet name="CALENDRIER" sheetId="3" r:id="rId5"/>
    <sheet name="LISTE personnel" sheetId="5" r:id="rId6"/>
  </sheets>
  <definedNames>
    <definedName name="_xlnm._FilterDatabase" localSheetId="1" hidden="1">dispos!$A$4:$AG$4</definedName>
    <definedName name="_xlnm._FilterDatabase" localSheetId="0" hidden="1">'PLANNING FINAL'!$A$4:$I$4</definedName>
    <definedName name="L_01_1">'LISTES DISPOS'!$P$4:$P$53</definedName>
    <definedName name="L_01_2">'LISTES DISPOS'!$Q$4:$Q$53</definedName>
    <definedName name="L_01_3">'LISTES DISPOS'!$R$4:$R$53</definedName>
    <definedName name="L_01_4">'LISTES DISPOS'!$S$4:$S$53</definedName>
    <definedName name="L_01_5">'LISTES DISPOS'!$T$4:$T$53</definedName>
    <definedName name="L_01_6">'LISTES DISPOS'!$U$4:$U$53</definedName>
    <definedName name="L_02_1">'LISTES DISPOS'!$P$54:$P$103</definedName>
    <definedName name="L_02_2">'LISTES DISPOS'!$Q$54:$Q$103</definedName>
    <definedName name="L_02_3">'LISTES DISPOS'!$R$54:$R$103</definedName>
    <definedName name="L_02_4">'LISTES DISPOS'!$S$54:$S$103</definedName>
    <definedName name="L_02_5">'LISTES DISPOS'!$T$54:$T$103</definedName>
    <definedName name="L_02_6">'LISTES DISPOS'!$U$54:$U$103</definedName>
    <definedName name="L_03_1">'LISTES DISPOS'!$P$104:$P$153</definedName>
    <definedName name="L_03_2">'LISTES DISPOS'!$Q$104:$Q$153</definedName>
    <definedName name="L_03_3">'LISTES DISPOS'!$R$104:$R$153</definedName>
    <definedName name="L_03_4">'LISTES DISPOS'!$S$104:$S$153</definedName>
    <definedName name="L_03_5">'LISTES DISPOS'!$T$104:$T$153</definedName>
    <definedName name="L_03_6">'LISTES DISPOS'!$U$104:$U$153</definedName>
    <definedName name="L_04_1">'LISTES DISPOS'!$P$154:$P$203</definedName>
    <definedName name="L_04_2">'LISTES DISPOS'!$Q$154:$Q$203</definedName>
    <definedName name="L_04_3">'LISTES DISPOS'!$R$154:$R$203</definedName>
    <definedName name="L_04_4">'LISTES DISPOS'!$S$154:$S$203</definedName>
    <definedName name="L_04_5">'LISTES DISPOS'!$T$154:$T$203</definedName>
    <definedName name="L_04_6">'LISTES DISPOS'!$U$154:$U$203</definedName>
    <definedName name="L_05_1">'LISTES DISPOS'!$P$204:$P$253</definedName>
    <definedName name="L_05_2">'LISTES DISPOS'!$Q$204:$Q$253</definedName>
    <definedName name="L_05_3">'LISTES DISPOS'!$R$204:$R$253</definedName>
    <definedName name="L_05_4">'LISTES DISPOS'!$S$204:$S$253</definedName>
    <definedName name="L_05_5">'LISTES DISPOS'!$T$204:$T$253</definedName>
    <definedName name="L_05_6">'LISTES DISPOS'!$U$204:$U$253</definedName>
    <definedName name="L_06_1">'LISTES DISPOS'!$P$254:$P$303</definedName>
    <definedName name="L_06_2">'LISTES DISPOS'!$Q$254:$Q$303</definedName>
    <definedName name="L_06_3">'LISTES DISPOS'!$R$254:$R$303</definedName>
    <definedName name="L_06_4">'LISTES DISPOS'!$S$254:$S$303</definedName>
    <definedName name="L_06_5">'LISTES DISPOS'!$T$254:$T$303</definedName>
    <definedName name="L_06_6">'LISTES DISPOS'!$U$254:$U$303</definedName>
    <definedName name="L_07_1">'LISTES DISPOS'!$P$304:$P$353</definedName>
    <definedName name="L_07_2">'LISTES DISPOS'!$Q$304:$Q$353</definedName>
    <definedName name="L_07_3">'LISTES DISPOS'!$R$304:$R$353</definedName>
    <definedName name="L_07_4">'LISTES DISPOS'!$S$304:$S$353</definedName>
    <definedName name="L_07_5">'LISTES DISPOS'!$T$304:$T$353</definedName>
    <definedName name="L_07_6">'LISTES DISPOS'!$U$304:$U$353</definedName>
    <definedName name="L_08_1">'LISTES DISPOS'!$P$354:$P$403</definedName>
    <definedName name="L_08_2">'LISTES DISPOS'!$Q$354:$Q$403</definedName>
    <definedName name="L_08_3">'LISTES DISPOS'!$R$354:$R$403</definedName>
    <definedName name="L_08_4">'LISTES DISPOS'!$S$354:$S$403</definedName>
    <definedName name="L_08_5">'LISTES DISPOS'!$T$354:$T$403</definedName>
    <definedName name="L_08_6">'LISTES DISPOS'!$U$354:$U$403</definedName>
    <definedName name="L_09_1">'LISTES DISPOS'!$P$404:$P$453</definedName>
    <definedName name="L_09_2">'LISTES DISPOS'!$Q$404:$Q$453</definedName>
    <definedName name="L_09_3">'LISTES DISPOS'!$R$404:$R$453</definedName>
    <definedName name="L_09_4">'LISTES DISPOS'!$S$404:$S$453</definedName>
    <definedName name="L_09_5">'LISTES DISPOS'!$T$404:$T$453</definedName>
    <definedName name="L_09_6">'LISTES DISPOS'!$U$404:$U$453</definedName>
    <definedName name="L_10_1">'LISTES DISPOS'!$P$454:$P$503</definedName>
    <definedName name="L_10_2">'LISTES DISPOS'!$Q$454:$Q$503</definedName>
    <definedName name="L_10_3">'LISTES DISPOS'!$R$454:$R$503</definedName>
    <definedName name="L_10_4">'LISTES DISPOS'!$S$454:$S$503</definedName>
    <definedName name="L_10_5">'LISTES DISPOS'!$T$454:$T$503</definedName>
    <definedName name="L_10_6">'LISTES DISPOS'!$U$454:$U$503</definedName>
    <definedName name="L_100_">'LISTES DISPOS'!#REF!</definedName>
    <definedName name="L_100_1">'LISTES DISPOS'!#REF!</definedName>
    <definedName name="L_100_2">'LISTES DISPOS'!#REF!</definedName>
    <definedName name="L_100_3">'LISTES DISPOS'!#REF!</definedName>
    <definedName name="L_100_4">'LISTES DISPOS'!#REF!</definedName>
    <definedName name="L_100_5">'LISTES DISPOS'!#REF!</definedName>
    <definedName name="L_100_6">'LISTES DISPOS'!#REF!</definedName>
    <definedName name="L_101_">'LISTES DISPOS'!#REF!</definedName>
    <definedName name="L_101_1">'LISTES DISPOS'!#REF!</definedName>
    <definedName name="L_101_2">'LISTES DISPOS'!#REF!</definedName>
    <definedName name="L_101_3">'LISTES DISPOS'!#REF!</definedName>
    <definedName name="L_101_4">'LISTES DISPOS'!#REF!</definedName>
    <definedName name="L_101_5">'LISTES DISPOS'!#REF!</definedName>
    <definedName name="L_101_6">'LISTES DISPOS'!#REF!</definedName>
    <definedName name="L_102_">'LISTES DISPOS'!#REF!</definedName>
    <definedName name="L_102_1">'LISTES DISPOS'!#REF!</definedName>
    <definedName name="L_102_2">'LISTES DISPOS'!#REF!</definedName>
    <definedName name="L_102_3">'LISTES DISPOS'!#REF!</definedName>
    <definedName name="L_102_4">'LISTES DISPOS'!#REF!</definedName>
    <definedName name="L_102_5">'LISTES DISPOS'!#REF!</definedName>
    <definedName name="L_102_6">'LISTES DISPOS'!#REF!</definedName>
    <definedName name="L_103_">'LISTES DISPOS'!#REF!</definedName>
    <definedName name="L_103_1">'LISTES DISPOS'!#REF!</definedName>
    <definedName name="L_103_2">'LISTES DISPOS'!#REF!</definedName>
    <definedName name="L_103_3">'LISTES DISPOS'!#REF!</definedName>
    <definedName name="L_103_4">'LISTES DISPOS'!#REF!</definedName>
    <definedName name="L_103_5">'LISTES DISPOS'!#REF!</definedName>
    <definedName name="L_103_6">'LISTES DISPOS'!#REF!</definedName>
    <definedName name="L_104_">'LISTES DISPOS'!#REF!</definedName>
    <definedName name="L_104_1">'LISTES DISPOS'!#REF!</definedName>
    <definedName name="L_104_2">'LISTES DISPOS'!#REF!</definedName>
    <definedName name="L_104_3">'LISTES DISPOS'!#REF!</definedName>
    <definedName name="L_104_4">'LISTES DISPOS'!#REF!</definedName>
    <definedName name="L_104_5">'LISTES DISPOS'!#REF!</definedName>
    <definedName name="L_104_6">'LISTES DISPOS'!#REF!</definedName>
    <definedName name="L_105_">'LISTES DISPOS'!#REF!</definedName>
    <definedName name="L_105_1">'LISTES DISPOS'!#REF!</definedName>
    <definedName name="L_105_2">'LISTES DISPOS'!#REF!</definedName>
    <definedName name="L_105_3">'LISTES DISPOS'!#REF!</definedName>
    <definedName name="L_105_4">'LISTES DISPOS'!#REF!</definedName>
    <definedName name="L_105_5">'LISTES DISPOS'!#REF!</definedName>
    <definedName name="L_105_6">'LISTES DISPOS'!#REF!</definedName>
    <definedName name="L_106_">'LISTES DISPOS'!#REF!</definedName>
    <definedName name="L_106_1">'LISTES DISPOS'!#REF!</definedName>
    <definedName name="L_106_2">'LISTES DISPOS'!#REF!</definedName>
    <definedName name="L_106_3">'LISTES DISPOS'!#REF!</definedName>
    <definedName name="L_106_4">'LISTES DISPOS'!#REF!</definedName>
    <definedName name="L_106_5">'LISTES DISPOS'!#REF!</definedName>
    <definedName name="L_106_6">'LISTES DISPOS'!#REF!</definedName>
    <definedName name="L_107_">'LISTES DISPOS'!#REF!</definedName>
    <definedName name="L_107_1">'LISTES DISPOS'!#REF!</definedName>
    <definedName name="L_107_2">'LISTES DISPOS'!#REF!</definedName>
    <definedName name="L_107_3">'LISTES DISPOS'!#REF!</definedName>
    <definedName name="L_107_4">'LISTES DISPOS'!#REF!</definedName>
    <definedName name="L_107_5">'LISTES DISPOS'!#REF!</definedName>
    <definedName name="L_107_6">'LISTES DISPOS'!#REF!</definedName>
    <definedName name="L_108_">'LISTES DISPOS'!#REF!</definedName>
    <definedName name="L_108_1">'LISTES DISPOS'!#REF!</definedName>
    <definedName name="L_108_2">'LISTES DISPOS'!#REF!</definedName>
    <definedName name="L_108_3">'LISTES DISPOS'!#REF!</definedName>
    <definedName name="L_108_4">'LISTES DISPOS'!#REF!</definedName>
    <definedName name="L_108_5">'LISTES DISPOS'!#REF!</definedName>
    <definedName name="L_108_6">'LISTES DISPOS'!#REF!</definedName>
    <definedName name="L_109_">'LISTES DISPOS'!#REF!</definedName>
    <definedName name="L_109_1">'LISTES DISPOS'!#REF!</definedName>
    <definedName name="L_109_2">'LISTES DISPOS'!#REF!</definedName>
    <definedName name="L_109_3">'LISTES DISPOS'!#REF!</definedName>
    <definedName name="L_109_4">'LISTES DISPOS'!#REF!</definedName>
    <definedName name="L_109_5">'LISTES DISPOS'!#REF!</definedName>
    <definedName name="L_109_6">'LISTES DISPOS'!#REF!</definedName>
    <definedName name="L_11_1">'LISTES DISPOS'!$P$504:$P$553</definedName>
    <definedName name="L_11_2">'LISTES DISPOS'!$Q$504:$Q$553</definedName>
    <definedName name="L_11_3">'LISTES DISPOS'!$R$504:$R$553</definedName>
    <definedName name="L_11_4">'LISTES DISPOS'!$S$504:$S$553</definedName>
    <definedName name="L_11_5">'LISTES DISPOS'!$T$504:$T$553</definedName>
    <definedName name="L_11_6">'LISTES DISPOS'!$U$504:$U$553</definedName>
    <definedName name="L_110_">'LISTES DISPOS'!#REF!</definedName>
    <definedName name="L_110_1">'LISTES DISPOS'!#REF!</definedName>
    <definedName name="L_110_2">'LISTES DISPOS'!#REF!</definedName>
    <definedName name="L_110_3">'LISTES DISPOS'!#REF!</definedName>
    <definedName name="L_110_4">'LISTES DISPOS'!#REF!</definedName>
    <definedName name="L_110_5">'LISTES DISPOS'!#REF!</definedName>
    <definedName name="L_110_6">'LISTES DISPOS'!#REF!</definedName>
    <definedName name="L_111_">'LISTES DISPOS'!#REF!</definedName>
    <definedName name="L_111_1">'LISTES DISPOS'!#REF!</definedName>
    <definedName name="L_111_2">'LISTES DISPOS'!#REF!</definedName>
    <definedName name="L_111_3">'LISTES DISPOS'!#REF!</definedName>
    <definedName name="L_111_4">'LISTES DISPOS'!#REF!</definedName>
    <definedName name="L_111_5">'LISTES DISPOS'!#REF!</definedName>
    <definedName name="L_111_6">'LISTES DISPOS'!#REF!</definedName>
    <definedName name="L_112_">'LISTES DISPOS'!#REF!</definedName>
    <definedName name="L_112_1">'LISTES DISPOS'!#REF!</definedName>
    <definedName name="L_112_2">'LISTES DISPOS'!#REF!</definedName>
    <definedName name="L_112_3">'LISTES DISPOS'!#REF!</definedName>
    <definedName name="L_112_4">'LISTES DISPOS'!#REF!</definedName>
    <definedName name="L_112_5">'LISTES DISPOS'!#REF!</definedName>
    <definedName name="L_112_6">'LISTES DISPOS'!#REF!</definedName>
    <definedName name="L_113_">'LISTES DISPOS'!#REF!</definedName>
    <definedName name="L_113_1">'LISTES DISPOS'!#REF!</definedName>
    <definedName name="L_113_2">'LISTES DISPOS'!#REF!</definedName>
    <definedName name="L_113_3">'LISTES DISPOS'!#REF!</definedName>
    <definedName name="L_113_4">'LISTES DISPOS'!#REF!</definedName>
    <definedName name="L_113_5">'LISTES DISPOS'!#REF!</definedName>
    <definedName name="L_113_6">'LISTES DISPOS'!#REF!</definedName>
    <definedName name="L_114_">'LISTES DISPOS'!#REF!</definedName>
    <definedName name="L_114_1">'LISTES DISPOS'!#REF!</definedName>
    <definedName name="L_114_2">'LISTES DISPOS'!#REF!</definedName>
    <definedName name="L_114_3">'LISTES DISPOS'!#REF!</definedName>
    <definedName name="L_114_4">'LISTES DISPOS'!#REF!</definedName>
    <definedName name="L_114_5">'LISTES DISPOS'!#REF!</definedName>
    <definedName name="L_114_6">'LISTES DISPOS'!#REF!</definedName>
    <definedName name="L_115_">'LISTES DISPOS'!#REF!</definedName>
    <definedName name="L_115_1">'LISTES DISPOS'!#REF!</definedName>
    <definedName name="L_115_2">'LISTES DISPOS'!#REF!</definedName>
    <definedName name="L_115_3">'LISTES DISPOS'!#REF!</definedName>
    <definedName name="L_115_4">'LISTES DISPOS'!#REF!</definedName>
    <definedName name="L_115_5">'LISTES DISPOS'!#REF!</definedName>
    <definedName name="L_115_6">'LISTES DISPOS'!#REF!</definedName>
    <definedName name="L_116_">'LISTES DISPOS'!#REF!</definedName>
    <definedName name="L_116_1">'LISTES DISPOS'!#REF!</definedName>
    <definedName name="L_116_2">'LISTES DISPOS'!#REF!</definedName>
    <definedName name="L_116_3">'LISTES DISPOS'!#REF!</definedName>
    <definedName name="L_116_4">'LISTES DISPOS'!#REF!</definedName>
    <definedName name="L_116_5">'LISTES DISPOS'!#REF!</definedName>
    <definedName name="L_116_6">'LISTES DISPOS'!#REF!</definedName>
    <definedName name="L_117_">'LISTES DISPOS'!#REF!</definedName>
    <definedName name="L_117_1">'LISTES DISPOS'!#REF!</definedName>
    <definedName name="L_117_2">'LISTES DISPOS'!#REF!</definedName>
    <definedName name="L_117_3">'LISTES DISPOS'!#REF!</definedName>
    <definedName name="L_117_4">'LISTES DISPOS'!#REF!</definedName>
    <definedName name="L_117_5">'LISTES DISPOS'!#REF!</definedName>
    <definedName name="L_117_6">'LISTES DISPOS'!#REF!</definedName>
    <definedName name="L_118_">'LISTES DISPOS'!#REF!</definedName>
    <definedName name="L_118_1">'LISTES DISPOS'!#REF!</definedName>
    <definedName name="L_118_2">'LISTES DISPOS'!#REF!</definedName>
    <definedName name="L_118_3">'LISTES DISPOS'!#REF!</definedName>
    <definedName name="L_118_4">'LISTES DISPOS'!#REF!</definedName>
    <definedName name="L_118_5">'LISTES DISPOS'!#REF!</definedName>
    <definedName name="L_118_6">'LISTES DISPOS'!#REF!</definedName>
    <definedName name="L_119_">'LISTES DISPOS'!#REF!</definedName>
    <definedName name="L_119_1">'LISTES DISPOS'!#REF!</definedName>
    <definedName name="L_119_2">'LISTES DISPOS'!#REF!</definedName>
    <definedName name="L_119_3">'LISTES DISPOS'!#REF!</definedName>
    <definedName name="L_119_4">'LISTES DISPOS'!#REF!</definedName>
    <definedName name="L_119_5">'LISTES DISPOS'!#REF!</definedName>
    <definedName name="L_119_6">'LISTES DISPOS'!#REF!</definedName>
    <definedName name="L_12_1">'LISTES DISPOS'!$P$554:$P$603</definedName>
    <definedName name="L_12_2">'LISTES DISPOS'!$Q$554:$Q$603</definedName>
    <definedName name="L_12_3">'LISTES DISPOS'!$R$554:$R$603</definedName>
    <definedName name="L_12_4">'LISTES DISPOS'!$S$554:$S$603</definedName>
    <definedName name="L_12_5">'LISTES DISPOS'!$T$554:$T$603</definedName>
    <definedName name="L_12_6">'LISTES DISPOS'!$U$554:$U$603</definedName>
    <definedName name="L_120_">'LISTES DISPOS'!#REF!</definedName>
    <definedName name="L_120_1">'LISTES DISPOS'!#REF!</definedName>
    <definedName name="L_120_2">'LISTES DISPOS'!#REF!</definedName>
    <definedName name="L_120_3">'LISTES DISPOS'!#REF!</definedName>
    <definedName name="L_120_4">'LISTES DISPOS'!#REF!</definedName>
    <definedName name="L_120_5">'LISTES DISPOS'!#REF!</definedName>
    <definedName name="L_120_6">'LISTES DISPOS'!#REF!</definedName>
    <definedName name="L_121_">'LISTES DISPOS'!#REF!</definedName>
    <definedName name="L_121_1">'LISTES DISPOS'!#REF!</definedName>
    <definedName name="L_121_2">'LISTES DISPOS'!#REF!</definedName>
    <definedName name="L_121_3">'LISTES DISPOS'!#REF!</definedName>
    <definedName name="L_121_4">'LISTES DISPOS'!#REF!</definedName>
    <definedName name="L_121_5">'LISTES DISPOS'!#REF!</definedName>
    <definedName name="L_121_6">'LISTES DISPOS'!#REF!</definedName>
    <definedName name="L_122_">'LISTES DISPOS'!#REF!</definedName>
    <definedName name="L_122_1">'LISTES DISPOS'!#REF!</definedName>
    <definedName name="L_122_2">'LISTES DISPOS'!#REF!</definedName>
    <definedName name="L_122_3">'LISTES DISPOS'!#REF!</definedName>
    <definedName name="L_122_4">'LISTES DISPOS'!#REF!</definedName>
    <definedName name="L_122_5">'LISTES DISPOS'!#REF!</definedName>
    <definedName name="L_122_6">'LISTES DISPOS'!#REF!</definedName>
    <definedName name="L_123_">'LISTES DISPOS'!#REF!</definedName>
    <definedName name="L_123_1">'LISTES DISPOS'!#REF!</definedName>
    <definedName name="L_123_2">'LISTES DISPOS'!#REF!</definedName>
    <definedName name="L_123_3">'LISTES DISPOS'!#REF!</definedName>
    <definedName name="L_123_4">'LISTES DISPOS'!#REF!</definedName>
    <definedName name="L_123_5">'LISTES DISPOS'!#REF!</definedName>
    <definedName name="L_123_6">'LISTES DISPOS'!#REF!</definedName>
    <definedName name="L_124_">'LISTES DISPOS'!#REF!</definedName>
    <definedName name="L_124_1">'LISTES DISPOS'!#REF!</definedName>
    <definedName name="L_124_2">'LISTES DISPOS'!#REF!</definedName>
    <definedName name="L_124_3">'LISTES DISPOS'!#REF!</definedName>
    <definedName name="L_124_4">'LISTES DISPOS'!#REF!</definedName>
    <definedName name="L_124_5">'LISTES DISPOS'!#REF!</definedName>
    <definedName name="L_124_6">'LISTES DISPOS'!#REF!</definedName>
    <definedName name="L_125_">'LISTES DISPOS'!#REF!</definedName>
    <definedName name="L_125_1">'LISTES DISPOS'!#REF!</definedName>
    <definedName name="L_125_2">'LISTES DISPOS'!#REF!</definedName>
    <definedName name="L_125_3">'LISTES DISPOS'!#REF!</definedName>
    <definedName name="L_125_4">'LISTES DISPOS'!#REF!</definedName>
    <definedName name="L_125_5">'LISTES DISPOS'!#REF!</definedName>
    <definedName name="L_125_6">'LISTES DISPOS'!#REF!</definedName>
    <definedName name="L_126_">'LISTES DISPOS'!#REF!</definedName>
    <definedName name="L_126_1">'LISTES DISPOS'!#REF!</definedName>
    <definedName name="L_126_2">'LISTES DISPOS'!#REF!</definedName>
    <definedName name="L_126_3">'LISTES DISPOS'!#REF!</definedName>
    <definedName name="L_126_4">'LISTES DISPOS'!#REF!</definedName>
    <definedName name="L_126_5">'LISTES DISPOS'!#REF!</definedName>
    <definedName name="L_126_6">'LISTES DISPOS'!#REF!</definedName>
    <definedName name="L_127_">'LISTES DISPOS'!#REF!</definedName>
    <definedName name="L_127_1">'LISTES DISPOS'!#REF!</definedName>
    <definedName name="L_127_2">'LISTES DISPOS'!#REF!</definedName>
    <definedName name="L_127_3">'LISTES DISPOS'!#REF!</definedName>
    <definedName name="L_127_4">'LISTES DISPOS'!#REF!</definedName>
    <definedName name="L_127_5">'LISTES DISPOS'!#REF!</definedName>
    <definedName name="L_127_6">'LISTES DISPOS'!#REF!</definedName>
    <definedName name="L_128_">'LISTES DISPOS'!#REF!</definedName>
    <definedName name="L_128_1">'LISTES DISPOS'!#REF!</definedName>
    <definedName name="L_128_2">'LISTES DISPOS'!#REF!</definedName>
    <definedName name="L_128_3">'LISTES DISPOS'!#REF!</definedName>
    <definedName name="L_128_4">'LISTES DISPOS'!#REF!</definedName>
    <definedName name="L_128_5">'LISTES DISPOS'!#REF!</definedName>
    <definedName name="L_128_6">'LISTES DISPOS'!#REF!</definedName>
    <definedName name="L_129_">'LISTES DISPOS'!#REF!</definedName>
    <definedName name="L_129_1">'LISTES DISPOS'!#REF!</definedName>
    <definedName name="L_129_2">'LISTES DISPOS'!#REF!</definedName>
    <definedName name="L_129_3">'LISTES DISPOS'!#REF!</definedName>
    <definedName name="L_129_4">'LISTES DISPOS'!#REF!</definedName>
    <definedName name="L_129_5">'LISTES DISPOS'!#REF!</definedName>
    <definedName name="L_129_6">'LISTES DISPOS'!#REF!</definedName>
    <definedName name="L_13_">'LISTES DISPOS'!$P$604:$U$653</definedName>
    <definedName name="L_13_1">'LISTES DISPOS'!$P$604:$P$653</definedName>
    <definedName name="L_13_2">'LISTES DISPOS'!$Q$604:$Q$653</definedName>
    <definedName name="L_13_3">'LISTES DISPOS'!$R$604:$R$653</definedName>
    <definedName name="L_13_4">'LISTES DISPOS'!$S$604:$S$653</definedName>
    <definedName name="L_13_5">'LISTES DISPOS'!$T$604:$T$653</definedName>
    <definedName name="L_13_6">'LISTES DISPOS'!$U$604:$U$653</definedName>
    <definedName name="L_130_">'LISTES DISPOS'!#REF!</definedName>
    <definedName name="L_130_1">'LISTES DISPOS'!#REF!</definedName>
    <definedName name="L_130_2">'LISTES DISPOS'!#REF!</definedName>
    <definedName name="L_130_3">'LISTES DISPOS'!#REF!</definedName>
    <definedName name="L_130_4">'LISTES DISPOS'!#REF!</definedName>
    <definedName name="L_130_5">'LISTES DISPOS'!#REF!</definedName>
    <definedName name="L_130_6">'LISTES DISPOS'!#REF!</definedName>
    <definedName name="L_131_">'LISTES DISPOS'!#REF!</definedName>
    <definedName name="L_131_1">'LISTES DISPOS'!#REF!</definedName>
    <definedName name="L_131_2">'LISTES DISPOS'!#REF!</definedName>
    <definedName name="L_131_3">'LISTES DISPOS'!#REF!</definedName>
    <definedName name="L_131_4">'LISTES DISPOS'!#REF!</definedName>
    <definedName name="L_131_5">'LISTES DISPOS'!#REF!</definedName>
    <definedName name="L_131_6">'LISTES DISPOS'!#REF!</definedName>
    <definedName name="L_132_">'LISTES DISPOS'!#REF!</definedName>
    <definedName name="L_132_1">'LISTES DISPOS'!#REF!</definedName>
    <definedName name="L_132_2">'LISTES DISPOS'!#REF!</definedName>
    <definedName name="L_132_3">'LISTES DISPOS'!#REF!</definedName>
    <definedName name="L_132_4">'LISTES DISPOS'!#REF!</definedName>
    <definedName name="L_132_5">'LISTES DISPOS'!#REF!</definedName>
    <definedName name="L_132_6">'LISTES DISPOS'!#REF!</definedName>
    <definedName name="L_133_">'LISTES DISPOS'!#REF!</definedName>
    <definedName name="L_133_1">'LISTES DISPOS'!#REF!</definedName>
    <definedName name="L_133_2">'LISTES DISPOS'!#REF!</definedName>
    <definedName name="L_133_3">'LISTES DISPOS'!#REF!</definedName>
    <definedName name="L_133_4">'LISTES DISPOS'!#REF!</definedName>
    <definedName name="L_133_5">'LISTES DISPOS'!#REF!</definedName>
    <definedName name="L_133_6">'LISTES DISPOS'!#REF!</definedName>
    <definedName name="L_134_">'LISTES DISPOS'!#REF!</definedName>
    <definedName name="L_134_1">'LISTES DISPOS'!#REF!</definedName>
    <definedName name="L_134_2">'LISTES DISPOS'!#REF!</definedName>
    <definedName name="L_134_3">'LISTES DISPOS'!#REF!</definedName>
    <definedName name="L_134_4">'LISTES DISPOS'!#REF!</definedName>
    <definedName name="L_134_5">'LISTES DISPOS'!#REF!</definedName>
    <definedName name="L_134_6">'LISTES DISPOS'!#REF!</definedName>
    <definedName name="L_135_">'LISTES DISPOS'!#REF!</definedName>
    <definedName name="L_135_1">'LISTES DISPOS'!#REF!</definedName>
    <definedName name="L_135_2">'LISTES DISPOS'!#REF!</definedName>
    <definedName name="L_135_3">'LISTES DISPOS'!#REF!</definedName>
    <definedName name="L_135_4">'LISTES DISPOS'!#REF!</definedName>
    <definedName name="L_135_5">'LISTES DISPOS'!#REF!</definedName>
    <definedName name="L_135_6">'LISTES DISPOS'!#REF!</definedName>
    <definedName name="L_136_">'LISTES DISPOS'!#REF!</definedName>
    <definedName name="L_136_1">'LISTES DISPOS'!#REF!</definedName>
    <definedName name="L_136_2">'LISTES DISPOS'!#REF!</definedName>
    <definedName name="L_136_3">'LISTES DISPOS'!#REF!</definedName>
    <definedName name="L_136_4">'LISTES DISPOS'!#REF!</definedName>
    <definedName name="L_136_5">'LISTES DISPOS'!#REF!</definedName>
    <definedName name="L_136_6">'LISTES DISPOS'!#REF!</definedName>
    <definedName name="L_137_">'LISTES DISPOS'!#REF!</definedName>
    <definedName name="L_137_1">'LISTES DISPOS'!#REF!</definedName>
    <definedName name="L_137_2">'LISTES DISPOS'!#REF!</definedName>
    <definedName name="L_137_3">'LISTES DISPOS'!#REF!</definedName>
    <definedName name="L_137_4">'LISTES DISPOS'!#REF!</definedName>
    <definedName name="L_137_5">'LISTES DISPOS'!#REF!</definedName>
    <definedName name="L_137_6">'LISTES DISPOS'!#REF!</definedName>
    <definedName name="L_138_">'LISTES DISPOS'!#REF!</definedName>
    <definedName name="L_138_1">'LISTES DISPOS'!#REF!</definedName>
    <definedName name="L_138_2">'LISTES DISPOS'!#REF!</definedName>
    <definedName name="L_138_3">'LISTES DISPOS'!#REF!</definedName>
    <definedName name="L_138_4">'LISTES DISPOS'!#REF!</definedName>
    <definedName name="L_138_5">'LISTES DISPOS'!#REF!</definedName>
    <definedName name="L_138_6">'LISTES DISPOS'!#REF!</definedName>
    <definedName name="L_139_">'LISTES DISPOS'!#REF!</definedName>
    <definedName name="L_139_1">'LISTES DISPOS'!#REF!</definedName>
    <definedName name="L_139_2">'LISTES DISPOS'!#REF!</definedName>
    <definedName name="L_139_3">'LISTES DISPOS'!#REF!</definedName>
    <definedName name="L_139_4">'LISTES DISPOS'!#REF!</definedName>
    <definedName name="L_139_5">'LISTES DISPOS'!#REF!</definedName>
    <definedName name="L_139_6">'LISTES DISPOS'!#REF!</definedName>
    <definedName name="L_14_">'LISTES DISPOS'!$P$654:$U$703</definedName>
    <definedName name="L_14_1">'LISTES DISPOS'!$P$654:$P$703</definedName>
    <definedName name="L_14_2">'LISTES DISPOS'!$Q$654:$Q$703</definedName>
    <definedName name="L_14_3">'LISTES DISPOS'!$R$654:$R$703</definedName>
    <definedName name="L_14_4">'LISTES DISPOS'!$S$654:$S$703</definedName>
    <definedName name="L_14_5">'LISTES DISPOS'!$T$654:$T$703</definedName>
    <definedName name="L_14_6">'LISTES DISPOS'!$U$654:$U$703</definedName>
    <definedName name="L_140_">'LISTES DISPOS'!#REF!</definedName>
    <definedName name="L_140_1">'LISTES DISPOS'!#REF!</definedName>
    <definedName name="L_140_2">'LISTES DISPOS'!#REF!</definedName>
    <definedName name="L_140_3">'LISTES DISPOS'!#REF!</definedName>
    <definedName name="L_140_4">'LISTES DISPOS'!#REF!</definedName>
    <definedName name="L_140_5">'LISTES DISPOS'!#REF!</definedName>
    <definedName name="L_140_6">'LISTES DISPOS'!#REF!</definedName>
    <definedName name="L_141_">'LISTES DISPOS'!#REF!</definedName>
    <definedName name="L_141_1">'LISTES DISPOS'!#REF!</definedName>
    <definedName name="L_141_2">'LISTES DISPOS'!#REF!</definedName>
    <definedName name="L_141_3">'LISTES DISPOS'!#REF!</definedName>
    <definedName name="L_141_4">'LISTES DISPOS'!#REF!</definedName>
    <definedName name="L_141_5">'LISTES DISPOS'!#REF!</definedName>
    <definedName name="L_141_6">'LISTES DISPOS'!#REF!</definedName>
    <definedName name="L_142_">'LISTES DISPOS'!#REF!</definedName>
    <definedName name="L_142_1">'LISTES DISPOS'!#REF!</definedName>
    <definedName name="L_142_2">'LISTES DISPOS'!#REF!</definedName>
    <definedName name="L_142_3">'LISTES DISPOS'!#REF!</definedName>
    <definedName name="L_142_4">'LISTES DISPOS'!#REF!</definedName>
    <definedName name="L_142_5">'LISTES DISPOS'!#REF!</definedName>
    <definedName name="L_142_6">'LISTES DISPOS'!#REF!</definedName>
    <definedName name="L_143_">'LISTES DISPOS'!#REF!</definedName>
    <definedName name="L_143_1">'LISTES DISPOS'!#REF!</definedName>
    <definedName name="L_143_2">'LISTES DISPOS'!#REF!</definedName>
    <definedName name="L_143_3">'LISTES DISPOS'!#REF!</definedName>
    <definedName name="L_143_4">'LISTES DISPOS'!#REF!</definedName>
    <definedName name="L_143_5">'LISTES DISPOS'!#REF!</definedName>
    <definedName name="L_143_6">'LISTES DISPOS'!#REF!</definedName>
    <definedName name="L_144_">'LISTES DISPOS'!#REF!</definedName>
    <definedName name="L_144_1">'LISTES DISPOS'!#REF!</definedName>
    <definedName name="L_144_2">'LISTES DISPOS'!#REF!</definedName>
    <definedName name="L_144_3">'LISTES DISPOS'!#REF!</definedName>
    <definedName name="L_144_4">'LISTES DISPOS'!#REF!</definedName>
    <definedName name="L_144_5">'LISTES DISPOS'!#REF!</definedName>
    <definedName name="L_144_6">'LISTES DISPOS'!#REF!</definedName>
    <definedName name="L_145_">'LISTES DISPOS'!#REF!</definedName>
    <definedName name="L_145_1">'LISTES DISPOS'!#REF!</definedName>
    <definedName name="L_145_2">'LISTES DISPOS'!#REF!</definedName>
    <definedName name="L_145_3">'LISTES DISPOS'!#REF!</definedName>
    <definedName name="L_145_4">'LISTES DISPOS'!#REF!</definedName>
    <definedName name="L_145_5">'LISTES DISPOS'!#REF!</definedName>
    <definedName name="L_145_6">'LISTES DISPOS'!#REF!</definedName>
    <definedName name="L_146_">'LISTES DISPOS'!#REF!</definedName>
    <definedName name="L_146_1">'LISTES DISPOS'!#REF!</definedName>
    <definedName name="L_146_2">'LISTES DISPOS'!#REF!</definedName>
    <definedName name="L_146_3">'LISTES DISPOS'!#REF!</definedName>
    <definedName name="L_146_4">'LISTES DISPOS'!#REF!</definedName>
    <definedName name="L_146_5">'LISTES DISPOS'!#REF!</definedName>
    <definedName name="L_146_6">'LISTES DISPOS'!#REF!</definedName>
    <definedName name="L_147_">'LISTES DISPOS'!#REF!</definedName>
    <definedName name="L_147_1">'LISTES DISPOS'!#REF!</definedName>
    <definedName name="L_147_2">'LISTES DISPOS'!#REF!</definedName>
    <definedName name="L_147_3">'LISTES DISPOS'!#REF!</definedName>
    <definedName name="L_147_4">'LISTES DISPOS'!#REF!</definedName>
    <definedName name="L_147_5">'LISTES DISPOS'!#REF!</definedName>
    <definedName name="L_147_6">'LISTES DISPOS'!#REF!</definedName>
    <definedName name="L_148_">'LISTES DISPOS'!#REF!</definedName>
    <definedName name="L_148_1">'LISTES DISPOS'!#REF!</definedName>
    <definedName name="L_148_2">'LISTES DISPOS'!#REF!</definedName>
    <definedName name="L_148_3">'LISTES DISPOS'!#REF!</definedName>
    <definedName name="L_148_4">'LISTES DISPOS'!#REF!</definedName>
    <definedName name="L_148_5">'LISTES DISPOS'!#REF!</definedName>
    <definedName name="L_148_6">'LISTES DISPOS'!#REF!</definedName>
    <definedName name="L_149_">'LISTES DISPOS'!#REF!</definedName>
    <definedName name="L_149_1">'LISTES DISPOS'!#REF!</definedName>
    <definedName name="L_149_2">'LISTES DISPOS'!#REF!</definedName>
    <definedName name="L_149_3">'LISTES DISPOS'!#REF!</definedName>
    <definedName name="L_149_4">'LISTES DISPOS'!#REF!</definedName>
    <definedName name="L_149_5">'LISTES DISPOS'!#REF!</definedName>
    <definedName name="L_149_6">'LISTES DISPOS'!#REF!</definedName>
    <definedName name="L_15_">'LISTES DISPOS'!$P$704:$U$753</definedName>
    <definedName name="L_15_1">'LISTES DISPOS'!$P$704:$P$753</definedName>
    <definedName name="L_15_2">'LISTES DISPOS'!$Q$704:$Q$753</definedName>
    <definedName name="L_15_3">'LISTES DISPOS'!$R$704:$R$753</definedName>
    <definedName name="L_15_4">'LISTES DISPOS'!$S$704:$S$753</definedName>
    <definedName name="L_15_5">'LISTES DISPOS'!$T$704:$T$753</definedName>
    <definedName name="L_15_6">'LISTES DISPOS'!$U$704:$U$753</definedName>
    <definedName name="L_150_">'LISTES DISPOS'!#REF!</definedName>
    <definedName name="L_150_1">'LISTES DISPOS'!#REF!</definedName>
    <definedName name="L_150_2">'LISTES DISPOS'!#REF!</definedName>
    <definedName name="L_150_3">'LISTES DISPOS'!#REF!</definedName>
    <definedName name="L_150_4">'LISTES DISPOS'!#REF!</definedName>
    <definedName name="L_150_5">'LISTES DISPOS'!#REF!</definedName>
    <definedName name="L_150_6">'LISTES DISPOS'!#REF!</definedName>
    <definedName name="L_151_">'LISTES DISPOS'!#REF!</definedName>
    <definedName name="L_151_1">'LISTES DISPOS'!#REF!</definedName>
    <definedName name="L_151_2">'LISTES DISPOS'!#REF!</definedName>
    <definedName name="L_151_3">'LISTES DISPOS'!#REF!</definedName>
    <definedName name="L_151_4">'LISTES DISPOS'!#REF!</definedName>
    <definedName name="L_151_5">'LISTES DISPOS'!#REF!</definedName>
    <definedName name="L_151_6">'LISTES DISPOS'!#REF!</definedName>
    <definedName name="L_152_">'LISTES DISPOS'!#REF!</definedName>
    <definedName name="L_152_1">'LISTES DISPOS'!#REF!</definedName>
    <definedName name="L_152_2">'LISTES DISPOS'!#REF!</definedName>
    <definedName name="L_152_3">'LISTES DISPOS'!#REF!</definedName>
    <definedName name="L_152_4">'LISTES DISPOS'!#REF!</definedName>
    <definedName name="L_152_5">'LISTES DISPOS'!#REF!</definedName>
    <definedName name="L_152_6">'LISTES DISPOS'!#REF!</definedName>
    <definedName name="L_153_">'LISTES DISPOS'!#REF!</definedName>
    <definedName name="L_153_1">'LISTES DISPOS'!#REF!</definedName>
    <definedName name="L_153_2">'LISTES DISPOS'!#REF!</definedName>
    <definedName name="L_153_3">'LISTES DISPOS'!#REF!</definedName>
    <definedName name="L_153_4">'LISTES DISPOS'!#REF!</definedName>
    <definedName name="L_153_5">'LISTES DISPOS'!#REF!</definedName>
    <definedName name="L_153_6">'LISTES DISPOS'!#REF!</definedName>
    <definedName name="L_154_">'LISTES DISPOS'!#REF!</definedName>
    <definedName name="L_154_1">'LISTES DISPOS'!#REF!</definedName>
    <definedName name="L_154_2">'LISTES DISPOS'!#REF!</definedName>
    <definedName name="L_154_3">'LISTES DISPOS'!#REF!</definedName>
    <definedName name="L_154_4">'LISTES DISPOS'!#REF!</definedName>
    <definedName name="L_154_5">'LISTES DISPOS'!#REF!</definedName>
    <definedName name="L_154_6">'LISTES DISPOS'!#REF!</definedName>
    <definedName name="L_155_">'LISTES DISPOS'!#REF!</definedName>
    <definedName name="L_155_1">'LISTES DISPOS'!#REF!</definedName>
    <definedName name="L_155_2">'LISTES DISPOS'!#REF!</definedName>
    <definedName name="L_155_3">'LISTES DISPOS'!#REF!</definedName>
    <definedName name="L_155_4">'LISTES DISPOS'!#REF!</definedName>
    <definedName name="L_155_5">'LISTES DISPOS'!#REF!</definedName>
    <definedName name="L_155_6">'LISTES DISPOS'!#REF!</definedName>
    <definedName name="L_156_">'LISTES DISPOS'!#REF!</definedName>
    <definedName name="L_156_1">'LISTES DISPOS'!#REF!</definedName>
    <definedName name="L_156_2">'LISTES DISPOS'!#REF!</definedName>
    <definedName name="L_156_3">'LISTES DISPOS'!#REF!</definedName>
    <definedName name="L_156_4">'LISTES DISPOS'!#REF!</definedName>
    <definedName name="L_156_5">'LISTES DISPOS'!#REF!</definedName>
    <definedName name="L_156_6">'LISTES DISPOS'!#REF!</definedName>
    <definedName name="L_157_">'LISTES DISPOS'!#REF!</definedName>
    <definedName name="L_157_1">'LISTES DISPOS'!#REF!</definedName>
    <definedName name="L_157_2">'LISTES DISPOS'!#REF!</definedName>
    <definedName name="L_157_3">'LISTES DISPOS'!#REF!</definedName>
    <definedName name="L_157_4">'LISTES DISPOS'!#REF!</definedName>
    <definedName name="L_157_5">'LISTES DISPOS'!#REF!</definedName>
    <definedName name="L_157_6">'LISTES DISPOS'!#REF!</definedName>
    <definedName name="L_158_">'LISTES DISPOS'!#REF!</definedName>
    <definedName name="L_158_1">'LISTES DISPOS'!#REF!</definedName>
    <definedName name="L_158_2">'LISTES DISPOS'!#REF!</definedName>
    <definedName name="L_158_3">'LISTES DISPOS'!#REF!</definedName>
    <definedName name="L_158_4">'LISTES DISPOS'!#REF!</definedName>
    <definedName name="L_158_5">'LISTES DISPOS'!#REF!</definedName>
    <definedName name="L_158_6">'LISTES DISPOS'!#REF!</definedName>
    <definedName name="L_159_">'LISTES DISPOS'!#REF!</definedName>
    <definedName name="L_159_1">'LISTES DISPOS'!#REF!</definedName>
    <definedName name="L_159_2">'LISTES DISPOS'!#REF!</definedName>
    <definedName name="L_159_3">'LISTES DISPOS'!#REF!</definedName>
    <definedName name="L_159_4">'LISTES DISPOS'!#REF!</definedName>
    <definedName name="L_159_5">'LISTES DISPOS'!#REF!</definedName>
    <definedName name="L_159_6">'LISTES DISPOS'!#REF!</definedName>
    <definedName name="L_16_">'LISTES DISPOS'!$P$754:$U$803</definedName>
    <definedName name="L_16_1">'LISTES DISPOS'!$P$754:$P$803</definedName>
    <definedName name="L_16_2">'LISTES DISPOS'!$Q$754:$Q$803</definedName>
    <definedName name="L_16_3">'LISTES DISPOS'!$R$754:$R$803</definedName>
    <definedName name="L_16_4">'LISTES DISPOS'!$S$754:$S$803</definedName>
    <definedName name="L_16_5">'LISTES DISPOS'!$T$754:$T$803</definedName>
    <definedName name="L_16_6">'LISTES DISPOS'!$U$754:$U$803</definedName>
    <definedName name="L_160_">'LISTES DISPOS'!#REF!</definedName>
    <definedName name="L_160_1">'LISTES DISPOS'!#REF!</definedName>
    <definedName name="L_160_2">'LISTES DISPOS'!#REF!</definedName>
    <definedName name="L_160_3">'LISTES DISPOS'!#REF!</definedName>
    <definedName name="L_160_4">'LISTES DISPOS'!#REF!</definedName>
    <definedName name="L_160_5">'LISTES DISPOS'!#REF!</definedName>
    <definedName name="L_160_6">'LISTES DISPOS'!#REF!</definedName>
    <definedName name="L_17_">'LISTES DISPOS'!$P$804:$U$853</definedName>
    <definedName name="L_17_1">'LISTES DISPOS'!$P$804:$P$853</definedName>
    <definedName name="L_17_2">'LISTES DISPOS'!$Q$804:$Q$853</definedName>
    <definedName name="L_17_3">'LISTES DISPOS'!$R$804:$R$853</definedName>
    <definedName name="L_17_4">'LISTES DISPOS'!$S$804:$S$853</definedName>
    <definedName name="L_17_5">'LISTES DISPOS'!$T$804:$T$853</definedName>
    <definedName name="L_17_6">'LISTES DISPOS'!$U$804:$U$853</definedName>
    <definedName name="L_18_">'LISTES DISPOS'!$P$854:$U$903</definedName>
    <definedName name="L_18_1">'LISTES DISPOS'!$P$854:$P$903</definedName>
    <definedName name="L_18_2">'LISTES DISPOS'!$Q$854:$Q$903</definedName>
    <definedName name="L_18_3">'LISTES DISPOS'!$R$854:$R$903</definedName>
    <definedName name="L_18_4">'LISTES DISPOS'!$S$854:$S$903</definedName>
    <definedName name="L_18_5">'LISTES DISPOS'!$T$854:$T$903</definedName>
    <definedName name="L_18_6">'LISTES DISPOS'!$U$854:$U$903</definedName>
    <definedName name="L_19_">'LISTES DISPOS'!$P$904:$U$953</definedName>
    <definedName name="L_19_1">'LISTES DISPOS'!$P$904:$P$953</definedName>
    <definedName name="L_19_2">'LISTES DISPOS'!$Q$904:$Q$953</definedName>
    <definedName name="L_19_3">'LISTES DISPOS'!$R$904:$R$953</definedName>
    <definedName name="L_19_4">'LISTES DISPOS'!$S$904:$S$953</definedName>
    <definedName name="L_19_5">'LISTES DISPOS'!$T$904:$T$953</definedName>
    <definedName name="L_19_6">'LISTES DISPOS'!$U$904:$U$953</definedName>
    <definedName name="L_20_">'LISTES DISPOS'!$P$954:$U$1003</definedName>
    <definedName name="L_20_1">'LISTES DISPOS'!$P$954:$P$1003</definedName>
    <definedName name="L_20_2">'LISTES DISPOS'!$Q$954:$Q$1003</definedName>
    <definedName name="L_20_3">'LISTES DISPOS'!$R$954:$R$1003</definedName>
    <definedName name="L_20_4">'LISTES DISPOS'!$S$954:$S$1003</definedName>
    <definedName name="L_20_5">'LISTES DISPOS'!$T$954:$T$1003</definedName>
    <definedName name="L_20_6">'LISTES DISPOS'!$U$954:$U$1003</definedName>
    <definedName name="L_21_">'LISTES DISPOS'!$P$1004:$U$1053</definedName>
    <definedName name="L_21_1">'LISTES DISPOS'!$P$1004:$P$1053</definedName>
    <definedName name="L_21_2">'LISTES DISPOS'!$Q$1004:$Q$1053</definedName>
    <definedName name="L_21_3">'LISTES DISPOS'!$R$1004:$R$1053</definedName>
    <definedName name="L_21_4">'LISTES DISPOS'!$S$1004:$S$1053</definedName>
    <definedName name="L_21_5">'LISTES DISPOS'!$T$1004:$T$1053</definedName>
    <definedName name="L_21_6">'LISTES DISPOS'!$U$1004:$U$1053</definedName>
    <definedName name="L_22_">'LISTES DISPOS'!$P$1054:$U$1103</definedName>
    <definedName name="L_22_1">'LISTES DISPOS'!$P$1054:$P$1103</definedName>
    <definedName name="L_22_2">'LISTES DISPOS'!$Q$1054:$Q$1103</definedName>
    <definedName name="L_22_3">'LISTES DISPOS'!$R$1054:$R$1103</definedName>
    <definedName name="L_22_4">'LISTES DISPOS'!$S$1054:$S$1103</definedName>
    <definedName name="L_22_5">'LISTES DISPOS'!$T$1054:$T$1103</definedName>
    <definedName name="L_22_6">'LISTES DISPOS'!$U$1054:$U$1103</definedName>
    <definedName name="L_23_">'LISTES DISPOS'!$P$1104:$U$1153</definedName>
    <definedName name="L_23_1">'LISTES DISPOS'!$P$1104:$P$1153</definedName>
    <definedName name="L_23_2">'LISTES DISPOS'!$Q$1104:$Q$1153</definedName>
    <definedName name="L_23_3">'LISTES DISPOS'!$R$1104:$R$1153</definedName>
    <definedName name="L_23_4">'LISTES DISPOS'!$S$1104:$S$1153</definedName>
    <definedName name="L_23_5">'LISTES DISPOS'!$T$1104:$T$1153</definedName>
    <definedName name="L_23_6">'LISTES DISPOS'!$U$1104:$U$1153</definedName>
    <definedName name="L_24_">'LISTES DISPOS'!$P$1154:$U$1203</definedName>
    <definedName name="L_24_1">'LISTES DISPOS'!$P$1154:$P$1203</definedName>
    <definedName name="L_24_2">'LISTES DISPOS'!$Q$1154:$Q$1203</definedName>
    <definedName name="L_24_3">'LISTES DISPOS'!$R$1154:$R$1203</definedName>
    <definedName name="L_24_4">'LISTES DISPOS'!$S$1154:$S$1203</definedName>
    <definedName name="L_24_5">'LISTES DISPOS'!$T$1154:$T$1203</definedName>
    <definedName name="L_24_6">'LISTES DISPOS'!$U$1154:$U$1203</definedName>
    <definedName name="L_25_">'LISTES DISPOS'!$P$1204:$U$1253</definedName>
    <definedName name="L_25_1">'LISTES DISPOS'!$P$1204:$P$1253</definedName>
    <definedName name="L_25_2">'LISTES DISPOS'!$Q$1204:$Q$1253</definedName>
    <definedName name="L_25_3">'LISTES DISPOS'!$R$1204:$R$1253</definedName>
    <definedName name="L_25_4">'LISTES DISPOS'!$S$1204:$S$1253</definedName>
    <definedName name="L_25_5">'LISTES DISPOS'!$T$1204:$T$1253</definedName>
    <definedName name="L_25_6">'LISTES DISPOS'!$U$1204:$U$1253</definedName>
    <definedName name="L_26_">'LISTES DISPOS'!$P$1254:$U$1303</definedName>
    <definedName name="L_26_1">'LISTES DISPOS'!$P$1254:$P$1303</definedName>
    <definedName name="L_26_2">'LISTES DISPOS'!$Q$1254:$Q$1303</definedName>
    <definedName name="L_26_3">'LISTES DISPOS'!$R$1254:$R$1303</definedName>
    <definedName name="L_26_4">'LISTES DISPOS'!$S$1254:$S$1303</definedName>
    <definedName name="L_26_5">'LISTES DISPOS'!$T$1254:$T$1303</definedName>
    <definedName name="L_26_6">'LISTES DISPOS'!$U$1254:$U$1303</definedName>
    <definedName name="L_27_">'LISTES DISPOS'!$P$1304:$U$1353</definedName>
    <definedName name="L_27_1">'LISTES DISPOS'!$P$1304:$P$1353</definedName>
    <definedName name="L_27_2">'LISTES DISPOS'!$Q$1304:$Q$1353</definedName>
    <definedName name="L_27_3">'LISTES DISPOS'!$R$1304:$R$1353</definedName>
    <definedName name="L_27_4">'LISTES DISPOS'!$S$1304:$S$1353</definedName>
    <definedName name="L_27_5">'LISTES DISPOS'!$T$1304:$T$1353</definedName>
    <definedName name="L_27_6">'LISTES DISPOS'!$U$1304:$U$1353</definedName>
    <definedName name="L_28_">'LISTES DISPOS'!$P$1354:$U$1403</definedName>
    <definedName name="L_28_1">'LISTES DISPOS'!$P$1354:$P$1403</definedName>
    <definedName name="L_28_2">'LISTES DISPOS'!$Q$1354:$Q$1403</definedName>
    <definedName name="L_28_3">'LISTES DISPOS'!$R$1354:$R$1403</definedName>
    <definedName name="L_28_4">'LISTES DISPOS'!$S$1354:$S$1403</definedName>
    <definedName name="L_28_5">'LISTES DISPOS'!$T$1354:$T$1403</definedName>
    <definedName name="L_28_6">'LISTES DISPOS'!$U$1354:$U$1403</definedName>
    <definedName name="L_29_">'LISTES DISPOS'!$P$1404:$U$1453</definedName>
    <definedName name="L_29_1">'LISTES DISPOS'!$P$1404:$P$1453</definedName>
    <definedName name="L_29_2">'LISTES DISPOS'!$Q$1404:$Q$1453</definedName>
    <definedName name="L_29_3">'LISTES DISPOS'!$R$1404:$R$1453</definedName>
    <definedName name="L_29_4">'LISTES DISPOS'!$S$1404:$S$1453</definedName>
    <definedName name="L_29_5">'LISTES DISPOS'!$T$1404:$T$1453</definedName>
    <definedName name="L_29_6">'LISTES DISPOS'!$U$1404:$U$1453</definedName>
    <definedName name="L_30_">'LISTES DISPOS'!$P$1454:$U$1503</definedName>
    <definedName name="L_30_1">'LISTES DISPOS'!$P$1454:$P$1503</definedName>
    <definedName name="L_30_2">'LISTES DISPOS'!$Q$1454:$Q$1503</definedName>
    <definedName name="L_30_3">'LISTES DISPOS'!$R$1454:$R$1503</definedName>
    <definedName name="L_30_4">'LISTES DISPOS'!$S$1454:$S$1503</definedName>
    <definedName name="L_30_5">'LISTES DISPOS'!$T$1454:$T$1503</definedName>
    <definedName name="L_30_6">'LISTES DISPOS'!$U$1454:$U$1503</definedName>
    <definedName name="L_31_">'LISTES DISPOS'!$P$1504:$U$1553</definedName>
    <definedName name="L_31_1">'LISTES DISPOS'!$P$1504:$P$1553</definedName>
    <definedName name="L_31_2">'LISTES DISPOS'!$Q$1504:$Q$1553</definedName>
    <definedName name="L_31_3">'LISTES DISPOS'!$R$1504:$R$1553</definedName>
    <definedName name="L_31_4">'LISTES DISPOS'!$S$1504:$S$1553</definedName>
    <definedName name="L_31_5">'LISTES DISPOS'!$T$1504:$T$1553</definedName>
    <definedName name="L_31_6">'LISTES DISPOS'!$U$1504:$U$1553</definedName>
    <definedName name="L_32_">'LISTES DISPOS'!$P$1554:$U$1603</definedName>
    <definedName name="L_32_1">'LISTES DISPOS'!$P$1554:$P$1603</definedName>
    <definedName name="L_32_2">'LISTES DISPOS'!$Q$1554:$Q$1603</definedName>
    <definedName name="L_32_3">'LISTES DISPOS'!$R$1554:$R$1603</definedName>
    <definedName name="L_32_4">'LISTES DISPOS'!$S$1554:$S$1603</definedName>
    <definedName name="L_32_5">'LISTES DISPOS'!$T$1554:$T$1603</definedName>
    <definedName name="L_32_6">'LISTES DISPOS'!$U$1554:$U$1603</definedName>
    <definedName name="L_33_">'LISTES DISPOS'!$P$1604:$U$1653</definedName>
    <definedName name="L_33_1">'LISTES DISPOS'!$P$1604:$P$1653</definedName>
    <definedName name="L_33_2">'LISTES DISPOS'!$Q$1604:$Q$1653</definedName>
    <definedName name="L_33_3">'LISTES DISPOS'!$R$1604:$R$1653</definedName>
    <definedName name="L_33_4">'LISTES DISPOS'!$S$1604:$S$1653</definedName>
    <definedName name="L_33_5">'LISTES DISPOS'!$T$1604:$T$1653</definedName>
    <definedName name="L_33_6">'LISTES DISPOS'!$U$1604:$U$1653</definedName>
    <definedName name="L_34_">'LISTES DISPOS'!$P$1654:$U$1703</definedName>
    <definedName name="L_34_1">'LISTES DISPOS'!$P$1654:$P$1703</definedName>
    <definedName name="L_34_2">'LISTES DISPOS'!$Q$1654:$Q$1703</definedName>
    <definedName name="L_34_3">'LISTES DISPOS'!$R$1654:$R$1703</definedName>
    <definedName name="L_34_4">'LISTES DISPOS'!$S$1654:$S$1703</definedName>
    <definedName name="L_34_5">'LISTES DISPOS'!$T$1654:$T$1703</definedName>
    <definedName name="L_34_6">'LISTES DISPOS'!$U$1654:$U$1703</definedName>
    <definedName name="L_35_">'LISTES DISPOS'!$P$1704:$U$1753</definedName>
    <definedName name="L_35_1">'LISTES DISPOS'!$P$1704:$P$1753</definedName>
    <definedName name="L_35_2">'LISTES DISPOS'!$Q$1704:$Q$1753</definedName>
    <definedName name="L_35_3">'LISTES DISPOS'!$R$1704:$R$1753</definedName>
    <definedName name="L_35_4">'LISTES DISPOS'!$S$1704:$S$1753</definedName>
    <definedName name="L_35_5">'LISTES DISPOS'!$T$1704:$T$1753</definedName>
    <definedName name="L_35_6">'LISTES DISPOS'!$U$1704:$U$1753</definedName>
    <definedName name="L_36_">'LISTES DISPOS'!$P$1754:$U$1803</definedName>
    <definedName name="L_36_1">'LISTES DISPOS'!$P$1754:$P$1803</definedName>
    <definedName name="L_36_2">'LISTES DISPOS'!$Q$1754:$Q$1803</definedName>
    <definedName name="L_36_3">'LISTES DISPOS'!$R$1754:$R$1803</definedName>
    <definedName name="L_36_4">'LISTES DISPOS'!$S$1754:$S$1803</definedName>
    <definedName name="L_36_5">'LISTES DISPOS'!$T$1754:$T$1803</definedName>
    <definedName name="L_36_6">'LISTES DISPOS'!$U$1754:$U$1803</definedName>
    <definedName name="L_37_">'LISTES DISPOS'!$P$1804:$U$1853</definedName>
    <definedName name="L_37_1">'LISTES DISPOS'!$P$1804:$P$1853</definedName>
    <definedName name="L_37_2">'LISTES DISPOS'!$Q$1804:$Q$1853</definedName>
    <definedName name="L_37_3">'LISTES DISPOS'!$R$1804:$R$1853</definedName>
    <definedName name="L_37_4">'LISTES DISPOS'!$S$1804:$S$1853</definedName>
    <definedName name="L_37_5">'LISTES DISPOS'!$T$1804:$T$1853</definedName>
    <definedName name="L_37_6">'LISTES DISPOS'!$U$1804:$U$1853</definedName>
    <definedName name="L_38_">'LISTES DISPOS'!$P$1854:$U$1903</definedName>
    <definedName name="L_38_1">'LISTES DISPOS'!$P$1854:$P$1903</definedName>
    <definedName name="L_38_2">'LISTES DISPOS'!$Q$1854:$Q$1903</definedName>
    <definedName name="L_38_3">'LISTES DISPOS'!$R$1854:$R$1903</definedName>
    <definedName name="L_38_4">'LISTES DISPOS'!$S$1854:$S$1903</definedName>
    <definedName name="L_38_5">'LISTES DISPOS'!$T$1854:$T$1903</definedName>
    <definedName name="L_38_6">'LISTES DISPOS'!$U$1854:$U$1903</definedName>
    <definedName name="L_39_">'LISTES DISPOS'!$P$1904:$U$1953</definedName>
    <definedName name="L_39_1">'LISTES DISPOS'!$P$1904:$P$1953</definedName>
    <definedName name="L_39_2">'LISTES DISPOS'!$Q$1904:$Q$1953</definedName>
    <definedName name="L_39_3">'LISTES DISPOS'!$R$1904:$R$1953</definedName>
    <definedName name="L_39_4">'LISTES DISPOS'!$S$1904:$S$1953</definedName>
    <definedName name="L_39_5">'LISTES DISPOS'!$T$1904:$T$1953</definedName>
    <definedName name="L_39_6">'LISTES DISPOS'!$U$1904:$U$1953</definedName>
    <definedName name="L_40_">'LISTES DISPOS'!$P$1954:$U$2003</definedName>
    <definedName name="L_40_1">'LISTES DISPOS'!$P$1954:$P$2003</definedName>
    <definedName name="L_40_2">'LISTES DISPOS'!$Q$1954:$Q$2003</definedName>
    <definedName name="L_40_3">'LISTES DISPOS'!$R$1954:$R$2003</definedName>
    <definedName name="L_40_4">'LISTES DISPOS'!$S$1954:$S$2003</definedName>
    <definedName name="L_40_5">'LISTES DISPOS'!$T$1954:$T$2003</definedName>
    <definedName name="L_40_6">'LISTES DISPOS'!$U$1954:$U$2003</definedName>
    <definedName name="L_41_">'LISTES DISPOS'!$P$2004:$U$2053</definedName>
    <definedName name="L_41_1">'LISTES DISPOS'!$P$2004:$P$2053</definedName>
    <definedName name="L_41_2">'LISTES DISPOS'!$Q$2004:$Q$2053</definedName>
    <definedName name="L_41_3">'LISTES DISPOS'!$R$2004:$R$2053</definedName>
    <definedName name="L_41_4">'LISTES DISPOS'!$S$2004:$S$2053</definedName>
    <definedName name="L_41_5">'LISTES DISPOS'!$T$2004:$T$2053</definedName>
    <definedName name="L_41_6">'LISTES DISPOS'!$U$2004:$U$2053</definedName>
    <definedName name="L_42_">'LISTES DISPOS'!$P$2054:$U$2103</definedName>
    <definedName name="L_42_1">'LISTES DISPOS'!$P$2054:$P$2103</definedName>
    <definedName name="L_42_2">'LISTES DISPOS'!$Q$2054:$Q$2103</definedName>
    <definedName name="L_42_3">'LISTES DISPOS'!$R$2054:$R$2103</definedName>
    <definedName name="L_42_4">'LISTES DISPOS'!$S$2054:$S$2103</definedName>
    <definedName name="L_42_5">'LISTES DISPOS'!$T$2054:$T$2103</definedName>
    <definedName name="L_42_6">'LISTES DISPOS'!$U$2054:$U$2103</definedName>
    <definedName name="L_43_">'LISTES DISPOS'!$P$2104:$U$2153</definedName>
    <definedName name="L_43_1">'LISTES DISPOS'!$P$2104:$P$2153</definedName>
    <definedName name="L_43_2">'LISTES DISPOS'!$Q$2104:$Q$2153</definedName>
    <definedName name="L_43_3">'LISTES DISPOS'!$R$2104:$R$2153</definedName>
    <definedName name="L_43_4">'LISTES DISPOS'!$S$2104:$S$2153</definedName>
    <definedName name="L_43_5">'LISTES DISPOS'!$T$2104:$T$2153</definedName>
    <definedName name="L_43_6">'LISTES DISPOS'!$U$2104:$U$2153</definedName>
    <definedName name="L_44_">'LISTES DISPOS'!$P$2154:$U$2203</definedName>
    <definedName name="L_44_1">'LISTES DISPOS'!$P$2154:$P$2203</definedName>
    <definedName name="L_44_2">'LISTES DISPOS'!$Q$2154:$Q$2203</definedName>
    <definedName name="L_44_3">'LISTES DISPOS'!$R$2154:$R$2203</definedName>
    <definedName name="L_44_4">'LISTES DISPOS'!$S$2154:$S$2203</definedName>
    <definedName name="L_44_5">'LISTES DISPOS'!$T$2154:$T$2203</definedName>
    <definedName name="L_44_6">'LISTES DISPOS'!$U$2154:$U$2203</definedName>
    <definedName name="L_45_">'LISTES DISPOS'!#REF!</definedName>
    <definedName name="L_45_1">'LISTES DISPOS'!#REF!</definedName>
    <definedName name="L_45_2">'LISTES DISPOS'!#REF!</definedName>
    <definedName name="L_45_3">'LISTES DISPOS'!#REF!</definedName>
    <definedName name="L_45_4">'LISTES DISPOS'!#REF!</definedName>
    <definedName name="L_45_5">'LISTES DISPOS'!#REF!</definedName>
    <definedName name="L_45_6">'LISTES DISPOS'!#REF!</definedName>
    <definedName name="L_46_">'LISTES DISPOS'!#REF!</definedName>
    <definedName name="L_46_1">'LISTES DISPOS'!#REF!</definedName>
    <definedName name="L_46_2">'LISTES DISPOS'!#REF!</definedName>
    <definedName name="L_46_3">'LISTES DISPOS'!#REF!</definedName>
    <definedName name="L_46_4">'LISTES DISPOS'!#REF!</definedName>
    <definedName name="L_46_5">'LISTES DISPOS'!#REF!</definedName>
    <definedName name="L_46_6">'LISTES DISPOS'!#REF!</definedName>
    <definedName name="L_47_">'LISTES DISPOS'!#REF!</definedName>
    <definedName name="L_47_1">'LISTES DISPOS'!#REF!</definedName>
    <definedName name="L_47_2">'LISTES DISPOS'!#REF!</definedName>
    <definedName name="L_47_3">'LISTES DISPOS'!#REF!</definedName>
    <definedName name="L_47_4">'LISTES DISPOS'!#REF!</definedName>
    <definedName name="L_47_5">'LISTES DISPOS'!#REF!</definedName>
    <definedName name="L_47_6">'LISTES DISPOS'!#REF!</definedName>
    <definedName name="L_48_">'LISTES DISPOS'!#REF!</definedName>
    <definedName name="L_48_1">'LISTES DISPOS'!#REF!</definedName>
    <definedName name="L_48_2">'LISTES DISPOS'!#REF!</definedName>
    <definedName name="L_48_3">'LISTES DISPOS'!#REF!</definedName>
    <definedName name="L_48_4">'LISTES DISPOS'!#REF!</definedName>
    <definedName name="L_48_5">'LISTES DISPOS'!#REF!</definedName>
    <definedName name="L_48_6">'LISTES DISPOS'!#REF!</definedName>
    <definedName name="L_49_">'LISTES DISPOS'!#REF!</definedName>
    <definedName name="L_49_1">'LISTES DISPOS'!#REF!</definedName>
    <definedName name="L_49_2">'LISTES DISPOS'!#REF!</definedName>
    <definedName name="L_49_3">'LISTES DISPOS'!#REF!</definedName>
    <definedName name="L_49_4">'LISTES DISPOS'!#REF!</definedName>
    <definedName name="L_49_5">'LISTES DISPOS'!#REF!</definedName>
    <definedName name="L_49_6">'LISTES DISPOS'!#REF!</definedName>
    <definedName name="L_50_">'LISTES DISPOS'!#REF!</definedName>
    <definedName name="L_50_1">'LISTES DISPOS'!#REF!</definedName>
    <definedName name="L_50_2">'LISTES DISPOS'!#REF!</definedName>
    <definedName name="L_50_3">'LISTES DISPOS'!#REF!</definedName>
    <definedName name="L_50_4">'LISTES DISPOS'!#REF!</definedName>
    <definedName name="L_50_5">'LISTES DISPOS'!#REF!</definedName>
    <definedName name="L_50_6">'LISTES DISPOS'!#REF!</definedName>
    <definedName name="L_51_">'LISTES DISPOS'!#REF!</definedName>
    <definedName name="L_51_1">'LISTES DISPOS'!#REF!</definedName>
    <definedName name="L_51_2">'LISTES DISPOS'!#REF!</definedName>
    <definedName name="L_51_3">'LISTES DISPOS'!#REF!</definedName>
    <definedName name="L_51_4">'LISTES DISPOS'!#REF!</definedName>
    <definedName name="L_51_5">'LISTES DISPOS'!#REF!</definedName>
    <definedName name="L_51_6">'LISTES DISPOS'!#REF!</definedName>
    <definedName name="L_52_">'LISTES DISPOS'!#REF!</definedName>
    <definedName name="L_52_1">'LISTES DISPOS'!#REF!</definedName>
    <definedName name="L_52_2">'LISTES DISPOS'!#REF!</definedName>
    <definedName name="L_52_3">'LISTES DISPOS'!#REF!</definedName>
    <definedName name="L_52_4">'LISTES DISPOS'!#REF!</definedName>
    <definedName name="L_52_5">'LISTES DISPOS'!#REF!</definedName>
    <definedName name="L_52_6">'LISTES DISPOS'!#REF!</definedName>
    <definedName name="L_53_">'LISTES DISPOS'!#REF!</definedName>
    <definedName name="L_53_1">'LISTES DISPOS'!#REF!</definedName>
    <definedName name="L_53_2">'LISTES DISPOS'!#REF!</definedName>
    <definedName name="L_53_3">'LISTES DISPOS'!#REF!</definedName>
    <definedName name="L_53_4">'LISTES DISPOS'!#REF!</definedName>
    <definedName name="L_53_5">'LISTES DISPOS'!#REF!</definedName>
    <definedName name="L_53_6">'LISTES DISPOS'!#REF!</definedName>
    <definedName name="L_54_">'LISTES DISPOS'!#REF!</definedName>
    <definedName name="L_54_1">'LISTES DISPOS'!#REF!</definedName>
    <definedName name="L_54_2">'LISTES DISPOS'!#REF!</definedName>
    <definedName name="L_54_3">'LISTES DISPOS'!#REF!</definedName>
    <definedName name="L_54_4">'LISTES DISPOS'!#REF!</definedName>
    <definedName name="L_54_5">'LISTES DISPOS'!#REF!</definedName>
    <definedName name="L_54_6">'LISTES DISPOS'!#REF!</definedName>
    <definedName name="L_55_">'LISTES DISPOS'!#REF!</definedName>
    <definedName name="L_55_1">'LISTES DISPOS'!#REF!</definedName>
    <definedName name="L_55_2">'LISTES DISPOS'!#REF!</definedName>
    <definedName name="L_55_3">'LISTES DISPOS'!#REF!</definedName>
    <definedName name="L_55_4">'LISTES DISPOS'!#REF!</definedName>
    <definedName name="L_55_5">'LISTES DISPOS'!#REF!</definedName>
    <definedName name="L_55_6">'LISTES DISPOS'!#REF!</definedName>
    <definedName name="L_56_">'LISTES DISPOS'!#REF!</definedName>
    <definedName name="L_56_1">'LISTES DISPOS'!#REF!</definedName>
    <definedName name="L_56_2">'LISTES DISPOS'!#REF!</definedName>
    <definedName name="L_56_3">'LISTES DISPOS'!#REF!</definedName>
    <definedName name="L_56_4">'LISTES DISPOS'!#REF!</definedName>
    <definedName name="L_56_5">'LISTES DISPOS'!#REF!</definedName>
    <definedName name="L_56_6">'LISTES DISPOS'!#REF!</definedName>
    <definedName name="L_57_">'LISTES DISPOS'!#REF!</definedName>
    <definedName name="L_57_1">'LISTES DISPOS'!#REF!</definedName>
    <definedName name="L_57_2">'LISTES DISPOS'!#REF!</definedName>
    <definedName name="L_57_3">'LISTES DISPOS'!#REF!</definedName>
    <definedName name="L_57_4">'LISTES DISPOS'!#REF!</definedName>
    <definedName name="L_57_5">'LISTES DISPOS'!#REF!</definedName>
    <definedName name="L_57_6">'LISTES DISPOS'!#REF!</definedName>
    <definedName name="L_58_">'LISTES DISPOS'!#REF!</definedName>
    <definedName name="L_58_1">'LISTES DISPOS'!#REF!</definedName>
    <definedName name="L_58_2">'LISTES DISPOS'!#REF!</definedName>
    <definedName name="L_58_3">'LISTES DISPOS'!#REF!</definedName>
    <definedName name="L_58_4">'LISTES DISPOS'!#REF!</definedName>
    <definedName name="L_58_5">'LISTES DISPOS'!#REF!</definedName>
    <definedName name="L_58_6">'LISTES DISPOS'!#REF!</definedName>
    <definedName name="L_59_">'LISTES DISPOS'!#REF!</definedName>
    <definedName name="L_59_1">'LISTES DISPOS'!#REF!</definedName>
    <definedName name="L_59_2">'LISTES DISPOS'!#REF!</definedName>
    <definedName name="L_59_3">'LISTES DISPOS'!#REF!</definedName>
    <definedName name="L_59_4">'LISTES DISPOS'!#REF!</definedName>
    <definedName name="L_59_5">'LISTES DISPOS'!#REF!</definedName>
    <definedName name="L_59_6">'LISTES DISPOS'!#REF!</definedName>
    <definedName name="L_6_">'LISTES DISPOS'!#REF!</definedName>
    <definedName name="L_6_1">'LISTES DISPOS'!#REF!</definedName>
    <definedName name="L_6_2">'LISTES DISPOS'!#REF!</definedName>
    <definedName name="L_6_3">'LISTES DISPOS'!#REF!</definedName>
    <definedName name="L_6_4">'LISTES DISPOS'!#REF!</definedName>
    <definedName name="L_6_5">'LISTES DISPOS'!#REF!</definedName>
    <definedName name="L_6_6">'LISTES DISPOS'!#REF!</definedName>
    <definedName name="L_61_">'LISTES DISPOS'!#REF!</definedName>
    <definedName name="L_61_1">'LISTES DISPOS'!#REF!</definedName>
    <definedName name="L_61_2">'LISTES DISPOS'!#REF!</definedName>
    <definedName name="L_61_3">'LISTES DISPOS'!#REF!</definedName>
    <definedName name="L_61_4">'LISTES DISPOS'!#REF!</definedName>
    <definedName name="L_61_5">'LISTES DISPOS'!#REF!</definedName>
    <definedName name="L_61_6">'LISTES DISPOS'!#REF!</definedName>
    <definedName name="L_62_">'LISTES DISPOS'!#REF!</definedName>
    <definedName name="L_62_1">'LISTES DISPOS'!#REF!</definedName>
    <definedName name="L_62_2">'LISTES DISPOS'!#REF!</definedName>
    <definedName name="L_62_3">'LISTES DISPOS'!#REF!</definedName>
    <definedName name="L_62_4">'LISTES DISPOS'!#REF!</definedName>
    <definedName name="L_62_5">'LISTES DISPOS'!#REF!</definedName>
    <definedName name="L_62_6">'LISTES DISPOS'!#REF!</definedName>
    <definedName name="L_63_">'LISTES DISPOS'!#REF!</definedName>
    <definedName name="L_63_1">'LISTES DISPOS'!#REF!</definedName>
    <definedName name="L_63_2">'LISTES DISPOS'!#REF!</definedName>
    <definedName name="L_63_3">'LISTES DISPOS'!#REF!</definedName>
    <definedName name="L_63_4">'LISTES DISPOS'!#REF!</definedName>
    <definedName name="L_63_5">'LISTES DISPOS'!#REF!</definedName>
    <definedName name="L_63_6">'LISTES DISPOS'!#REF!</definedName>
    <definedName name="L_64_">'LISTES DISPOS'!#REF!</definedName>
    <definedName name="L_64_1">'LISTES DISPOS'!#REF!</definedName>
    <definedName name="L_64_2">'LISTES DISPOS'!#REF!</definedName>
    <definedName name="L_64_3">'LISTES DISPOS'!#REF!</definedName>
    <definedName name="L_64_4">'LISTES DISPOS'!#REF!</definedName>
    <definedName name="L_64_5">'LISTES DISPOS'!#REF!</definedName>
    <definedName name="L_64_6">'LISTES DISPOS'!#REF!</definedName>
    <definedName name="L_65_">'LISTES DISPOS'!#REF!</definedName>
    <definedName name="L_65_1">'LISTES DISPOS'!#REF!</definedName>
    <definedName name="L_65_2">'LISTES DISPOS'!#REF!</definedName>
    <definedName name="L_65_3">'LISTES DISPOS'!#REF!</definedName>
    <definedName name="L_65_4">'LISTES DISPOS'!#REF!</definedName>
    <definedName name="L_65_5">'LISTES DISPOS'!#REF!</definedName>
    <definedName name="L_65_6">'LISTES DISPOS'!#REF!</definedName>
    <definedName name="L_66_">'LISTES DISPOS'!#REF!</definedName>
    <definedName name="L_66_1">'LISTES DISPOS'!#REF!</definedName>
    <definedName name="L_66_2">'LISTES DISPOS'!#REF!</definedName>
    <definedName name="L_66_3">'LISTES DISPOS'!#REF!</definedName>
    <definedName name="L_66_4">'LISTES DISPOS'!#REF!</definedName>
    <definedName name="L_66_5">'LISTES DISPOS'!#REF!</definedName>
    <definedName name="L_66_6">'LISTES DISPOS'!#REF!</definedName>
    <definedName name="L_67_">'LISTES DISPOS'!#REF!</definedName>
    <definedName name="L_67_1">'LISTES DISPOS'!#REF!</definedName>
    <definedName name="L_67_2">'LISTES DISPOS'!#REF!</definedName>
    <definedName name="L_67_3">'LISTES DISPOS'!#REF!</definedName>
    <definedName name="L_67_4">'LISTES DISPOS'!#REF!</definedName>
    <definedName name="L_67_5">'LISTES DISPOS'!#REF!</definedName>
    <definedName name="L_67_6">'LISTES DISPOS'!#REF!</definedName>
    <definedName name="L_68_">'LISTES DISPOS'!#REF!</definedName>
    <definedName name="L_68_1">'LISTES DISPOS'!#REF!</definedName>
    <definedName name="L_68_2">'LISTES DISPOS'!#REF!</definedName>
    <definedName name="L_68_3">'LISTES DISPOS'!#REF!</definedName>
    <definedName name="L_68_4">'LISTES DISPOS'!#REF!</definedName>
    <definedName name="L_68_5">'LISTES DISPOS'!#REF!</definedName>
    <definedName name="L_68_6">'LISTES DISPOS'!#REF!</definedName>
    <definedName name="L_69_">'LISTES DISPOS'!#REF!</definedName>
    <definedName name="L_69_1">'LISTES DISPOS'!#REF!</definedName>
    <definedName name="L_69_2">'LISTES DISPOS'!#REF!</definedName>
    <definedName name="L_69_3">'LISTES DISPOS'!#REF!</definedName>
    <definedName name="L_69_4">'LISTES DISPOS'!#REF!</definedName>
    <definedName name="L_69_5">'LISTES DISPOS'!#REF!</definedName>
    <definedName name="L_69_6">'LISTES DISPOS'!#REF!</definedName>
    <definedName name="L_70_">'LISTES DISPOS'!#REF!</definedName>
    <definedName name="L_70_1">'LISTES DISPOS'!#REF!</definedName>
    <definedName name="L_70_2">'LISTES DISPOS'!#REF!</definedName>
    <definedName name="L_70_3">'LISTES DISPOS'!#REF!</definedName>
    <definedName name="L_70_4">'LISTES DISPOS'!#REF!</definedName>
    <definedName name="L_70_5">'LISTES DISPOS'!#REF!</definedName>
    <definedName name="L_70_6">'LISTES DISPOS'!#REF!</definedName>
    <definedName name="L_71_">'LISTES DISPOS'!#REF!</definedName>
    <definedName name="L_71_1">'LISTES DISPOS'!#REF!</definedName>
    <definedName name="L_71_2">'LISTES DISPOS'!#REF!</definedName>
    <definedName name="L_71_3">'LISTES DISPOS'!#REF!</definedName>
    <definedName name="L_71_4">'LISTES DISPOS'!#REF!</definedName>
    <definedName name="L_71_5">'LISTES DISPOS'!#REF!</definedName>
    <definedName name="L_71_6">'LISTES DISPOS'!#REF!</definedName>
    <definedName name="L_72_">'LISTES DISPOS'!#REF!</definedName>
    <definedName name="L_72_1">'LISTES DISPOS'!#REF!</definedName>
    <definedName name="L_72_2">'LISTES DISPOS'!#REF!</definedName>
    <definedName name="L_72_3">'LISTES DISPOS'!#REF!</definedName>
    <definedName name="L_72_4">'LISTES DISPOS'!#REF!</definedName>
    <definedName name="L_72_5">'LISTES DISPOS'!#REF!</definedName>
    <definedName name="L_72_6">'LISTES DISPOS'!#REF!</definedName>
    <definedName name="L_73_">'LISTES DISPOS'!#REF!</definedName>
    <definedName name="L_73_1">'LISTES DISPOS'!#REF!</definedName>
    <definedName name="L_73_2">'LISTES DISPOS'!#REF!</definedName>
    <definedName name="L_73_3">'LISTES DISPOS'!#REF!</definedName>
    <definedName name="L_73_4">'LISTES DISPOS'!#REF!</definedName>
    <definedName name="L_73_5">'LISTES DISPOS'!#REF!</definedName>
    <definedName name="L_73_6">'LISTES DISPOS'!#REF!</definedName>
    <definedName name="L_74_">'LISTES DISPOS'!#REF!</definedName>
    <definedName name="L_74_1">'LISTES DISPOS'!#REF!</definedName>
    <definedName name="L_74_2">'LISTES DISPOS'!#REF!</definedName>
    <definedName name="L_74_3">'LISTES DISPOS'!#REF!</definedName>
    <definedName name="L_74_4">'LISTES DISPOS'!#REF!</definedName>
    <definedName name="L_74_5">'LISTES DISPOS'!#REF!</definedName>
    <definedName name="L_74_6">'LISTES DISPOS'!#REF!</definedName>
    <definedName name="L_75_">'LISTES DISPOS'!#REF!</definedName>
    <definedName name="L_75_1">'LISTES DISPOS'!#REF!</definedName>
    <definedName name="L_75_2">'LISTES DISPOS'!#REF!</definedName>
    <definedName name="L_75_3">'LISTES DISPOS'!#REF!</definedName>
    <definedName name="L_75_4">'LISTES DISPOS'!#REF!</definedName>
    <definedName name="L_75_5">'LISTES DISPOS'!#REF!</definedName>
    <definedName name="L_75_6">'LISTES DISPOS'!#REF!</definedName>
    <definedName name="L_76_">'LISTES DISPOS'!#REF!</definedName>
    <definedName name="L_76_1">'LISTES DISPOS'!#REF!</definedName>
    <definedName name="L_76_2">'LISTES DISPOS'!#REF!</definedName>
    <definedName name="L_76_3">'LISTES DISPOS'!#REF!</definedName>
    <definedName name="L_76_4">'LISTES DISPOS'!#REF!</definedName>
    <definedName name="L_76_5">'LISTES DISPOS'!#REF!</definedName>
    <definedName name="L_76_6">'LISTES DISPOS'!#REF!</definedName>
    <definedName name="L_77_">'LISTES DISPOS'!#REF!</definedName>
    <definedName name="L_77_1">'LISTES DISPOS'!#REF!</definedName>
    <definedName name="L_77_2">'LISTES DISPOS'!#REF!</definedName>
    <definedName name="L_77_3">'LISTES DISPOS'!#REF!</definedName>
    <definedName name="L_77_4">'LISTES DISPOS'!#REF!</definedName>
    <definedName name="L_77_5">'LISTES DISPOS'!#REF!</definedName>
    <definedName name="L_77_6">'LISTES DISPOS'!#REF!</definedName>
    <definedName name="L_78_">'LISTES DISPOS'!#REF!</definedName>
    <definedName name="L_78_1">'LISTES DISPOS'!#REF!</definedName>
    <definedName name="L_78_2">'LISTES DISPOS'!#REF!</definedName>
    <definedName name="L_78_3">'LISTES DISPOS'!#REF!</definedName>
    <definedName name="L_78_4">'LISTES DISPOS'!#REF!</definedName>
    <definedName name="L_78_5">'LISTES DISPOS'!#REF!</definedName>
    <definedName name="L_78_6">'LISTES DISPOS'!#REF!</definedName>
    <definedName name="L_79_">'LISTES DISPOS'!#REF!</definedName>
    <definedName name="L_79_1">'LISTES DISPOS'!#REF!</definedName>
    <definedName name="L_79_2">'LISTES DISPOS'!#REF!</definedName>
    <definedName name="L_79_3">'LISTES DISPOS'!#REF!</definedName>
    <definedName name="L_79_4">'LISTES DISPOS'!#REF!</definedName>
    <definedName name="L_79_5">'LISTES DISPOS'!#REF!</definedName>
    <definedName name="L_79_6">'LISTES DISPOS'!#REF!</definedName>
    <definedName name="L_80_">'LISTES DISPOS'!#REF!</definedName>
    <definedName name="L_80_1">'LISTES DISPOS'!#REF!</definedName>
    <definedName name="L_80_2">'LISTES DISPOS'!#REF!</definedName>
    <definedName name="L_80_3">'LISTES DISPOS'!#REF!</definedName>
    <definedName name="L_80_4">'LISTES DISPOS'!#REF!</definedName>
    <definedName name="L_80_5">'LISTES DISPOS'!#REF!</definedName>
    <definedName name="L_80_6">'LISTES DISPOS'!#REF!</definedName>
    <definedName name="L_81_">'LISTES DISPOS'!#REF!</definedName>
    <definedName name="L_81_1">'LISTES DISPOS'!#REF!</definedName>
    <definedName name="L_81_2">'LISTES DISPOS'!#REF!</definedName>
    <definedName name="L_81_3">'LISTES DISPOS'!#REF!</definedName>
    <definedName name="L_81_4">'LISTES DISPOS'!#REF!</definedName>
    <definedName name="L_81_5">'LISTES DISPOS'!#REF!</definedName>
    <definedName name="L_81_6">'LISTES DISPOS'!#REF!</definedName>
    <definedName name="L_82_">'LISTES DISPOS'!#REF!</definedName>
    <definedName name="L_82_1">'LISTES DISPOS'!#REF!</definedName>
    <definedName name="L_82_2">'LISTES DISPOS'!#REF!</definedName>
    <definedName name="L_82_3">'LISTES DISPOS'!#REF!</definedName>
    <definedName name="L_82_4">'LISTES DISPOS'!#REF!</definedName>
    <definedName name="L_82_5">'LISTES DISPOS'!#REF!</definedName>
    <definedName name="L_82_6">'LISTES DISPOS'!#REF!</definedName>
    <definedName name="L_83_">'LISTES DISPOS'!#REF!</definedName>
    <definedName name="L_83_1">'LISTES DISPOS'!#REF!</definedName>
    <definedName name="L_83_2">'LISTES DISPOS'!#REF!</definedName>
    <definedName name="L_83_3">'LISTES DISPOS'!#REF!</definedName>
    <definedName name="L_83_4">'LISTES DISPOS'!#REF!</definedName>
    <definedName name="L_83_5">'LISTES DISPOS'!#REF!</definedName>
    <definedName name="L_83_6">'LISTES DISPOS'!#REF!</definedName>
    <definedName name="L_84_">'LISTES DISPOS'!#REF!</definedName>
    <definedName name="L_84_1">'LISTES DISPOS'!#REF!</definedName>
    <definedName name="L_84_2">'LISTES DISPOS'!#REF!</definedName>
    <definedName name="L_84_3">'LISTES DISPOS'!#REF!</definedName>
    <definedName name="L_84_4">'LISTES DISPOS'!#REF!</definedName>
    <definedName name="L_84_5">'LISTES DISPOS'!#REF!</definedName>
    <definedName name="L_84_6">'LISTES DISPOS'!#REF!</definedName>
    <definedName name="L_85_">'LISTES DISPOS'!#REF!</definedName>
    <definedName name="L_85_1">'LISTES DISPOS'!#REF!</definedName>
    <definedName name="L_85_2">'LISTES DISPOS'!#REF!</definedName>
    <definedName name="L_85_3">'LISTES DISPOS'!#REF!</definedName>
    <definedName name="L_85_4">'LISTES DISPOS'!#REF!</definedName>
    <definedName name="L_85_5">'LISTES DISPOS'!#REF!</definedName>
    <definedName name="L_85_6">'LISTES DISPOS'!#REF!</definedName>
    <definedName name="L_86_">'LISTES DISPOS'!#REF!</definedName>
    <definedName name="L_86_1">'LISTES DISPOS'!#REF!</definedName>
    <definedName name="L_86_2">'LISTES DISPOS'!#REF!</definedName>
    <definedName name="L_86_3">'LISTES DISPOS'!#REF!</definedName>
    <definedName name="L_86_4">'LISTES DISPOS'!#REF!</definedName>
    <definedName name="L_86_5">'LISTES DISPOS'!#REF!</definedName>
    <definedName name="L_86_6">'LISTES DISPOS'!#REF!</definedName>
    <definedName name="L_87_">'LISTES DISPOS'!#REF!</definedName>
    <definedName name="L_87_1">'LISTES DISPOS'!#REF!</definedName>
    <definedName name="L_87_2">'LISTES DISPOS'!#REF!</definedName>
    <definedName name="L_87_3">'LISTES DISPOS'!#REF!</definedName>
    <definedName name="L_87_4">'LISTES DISPOS'!#REF!</definedName>
    <definedName name="L_87_5">'LISTES DISPOS'!#REF!</definedName>
    <definedName name="L_87_6">'LISTES DISPOS'!#REF!</definedName>
    <definedName name="L_88_">'LISTES DISPOS'!#REF!</definedName>
    <definedName name="L_88_1">'LISTES DISPOS'!#REF!</definedName>
    <definedName name="L_88_2">'LISTES DISPOS'!#REF!</definedName>
    <definedName name="L_88_3">'LISTES DISPOS'!#REF!</definedName>
    <definedName name="L_88_4">'LISTES DISPOS'!#REF!</definedName>
    <definedName name="L_88_5">'LISTES DISPOS'!#REF!</definedName>
    <definedName name="L_88_6">'LISTES DISPOS'!#REF!</definedName>
    <definedName name="L_89_">'LISTES DISPOS'!#REF!</definedName>
    <definedName name="L_89_1">'LISTES DISPOS'!#REF!</definedName>
    <definedName name="L_89_2">'LISTES DISPOS'!#REF!</definedName>
    <definedName name="L_89_3">'LISTES DISPOS'!#REF!</definedName>
    <definedName name="L_89_4">'LISTES DISPOS'!#REF!</definedName>
    <definedName name="L_89_5">'LISTES DISPOS'!#REF!</definedName>
    <definedName name="L_89_6">'LISTES DISPOS'!#REF!</definedName>
    <definedName name="L_90_">'LISTES DISPOS'!#REF!</definedName>
    <definedName name="L_90_1">'LISTES DISPOS'!#REF!</definedName>
    <definedName name="L_90_2">'LISTES DISPOS'!#REF!</definedName>
    <definedName name="L_90_3">'LISTES DISPOS'!#REF!</definedName>
    <definedName name="L_90_4">'LISTES DISPOS'!#REF!</definedName>
    <definedName name="L_90_5">'LISTES DISPOS'!#REF!</definedName>
    <definedName name="L_90_6">'LISTES DISPOS'!#REF!</definedName>
    <definedName name="L_91_">'LISTES DISPOS'!#REF!</definedName>
    <definedName name="L_91_1">'LISTES DISPOS'!#REF!</definedName>
    <definedName name="L_91_2">'LISTES DISPOS'!#REF!</definedName>
    <definedName name="L_91_3">'LISTES DISPOS'!#REF!</definedName>
    <definedName name="L_91_4">'LISTES DISPOS'!#REF!</definedName>
    <definedName name="L_91_5">'LISTES DISPOS'!#REF!</definedName>
    <definedName name="L_91_6">'LISTES DISPOS'!#REF!</definedName>
    <definedName name="L_92_">'LISTES DISPOS'!#REF!</definedName>
    <definedName name="L_92_1">'LISTES DISPOS'!#REF!</definedName>
    <definedName name="L_92_2">'LISTES DISPOS'!#REF!</definedName>
    <definedName name="L_92_3">'LISTES DISPOS'!#REF!</definedName>
    <definedName name="L_92_4">'LISTES DISPOS'!#REF!</definedName>
    <definedName name="L_92_5">'LISTES DISPOS'!#REF!</definedName>
    <definedName name="L_92_6">'LISTES DISPOS'!#REF!</definedName>
    <definedName name="L_93_">'LISTES DISPOS'!#REF!</definedName>
    <definedName name="L_93_1">'LISTES DISPOS'!#REF!</definedName>
    <definedName name="L_93_2">'LISTES DISPOS'!#REF!</definedName>
    <definedName name="L_93_3">'LISTES DISPOS'!#REF!</definedName>
    <definedName name="L_93_4">'LISTES DISPOS'!#REF!</definedName>
    <definedName name="L_93_5">'LISTES DISPOS'!#REF!</definedName>
    <definedName name="L_93_6">'LISTES DISPOS'!#REF!</definedName>
    <definedName name="L_94_">'LISTES DISPOS'!#REF!</definedName>
    <definedName name="L_94_1">'LISTES DISPOS'!#REF!</definedName>
    <definedName name="L_94_2">'LISTES DISPOS'!#REF!</definedName>
    <definedName name="L_94_3">'LISTES DISPOS'!#REF!</definedName>
    <definedName name="L_94_4">'LISTES DISPOS'!#REF!</definedName>
    <definedName name="L_94_5">'LISTES DISPOS'!#REF!</definedName>
    <definedName name="L_94_6">'LISTES DISPOS'!#REF!</definedName>
    <definedName name="L_95_">'LISTES DISPOS'!#REF!</definedName>
    <definedName name="L_95_1">'LISTES DISPOS'!#REF!</definedName>
    <definedName name="L_95_2">'LISTES DISPOS'!#REF!</definedName>
    <definedName name="L_95_3">'LISTES DISPOS'!#REF!</definedName>
    <definedName name="L_95_4">'LISTES DISPOS'!#REF!</definedName>
    <definedName name="L_95_5">'LISTES DISPOS'!#REF!</definedName>
    <definedName name="L_95_6">'LISTES DISPOS'!#REF!</definedName>
    <definedName name="L_96_">'LISTES DISPOS'!#REF!</definedName>
    <definedName name="L_96_1">'LISTES DISPOS'!#REF!</definedName>
    <definedName name="L_96_2">'LISTES DISPOS'!#REF!</definedName>
    <definedName name="L_96_3">'LISTES DISPOS'!#REF!</definedName>
    <definedName name="L_96_4">'LISTES DISPOS'!#REF!</definedName>
    <definedName name="L_96_5">'LISTES DISPOS'!#REF!</definedName>
    <definedName name="L_96_6">'LISTES DISPOS'!#REF!</definedName>
    <definedName name="L_97_">'LISTES DISPOS'!#REF!</definedName>
    <definedName name="L_97_1">'LISTES DISPOS'!#REF!</definedName>
    <definedName name="L_97_2">'LISTES DISPOS'!#REF!</definedName>
    <definedName name="L_97_3">'LISTES DISPOS'!#REF!</definedName>
    <definedName name="L_97_4">'LISTES DISPOS'!#REF!</definedName>
    <definedName name="L_97_5">'LISTES DISPOS'!#REF!</definedName>
    <definedName name="L_97_6">'LISTES DISPOS'!#REF!</definedName>
    <definedName name="L_98_">'LISTES DISPOS'!#REF!</definedName>
    <definedName name="L_98_1">'LISTES DISPOS'!#REF!</definedName>
    <definedName name="L_98_2">'LISTES DISPOS'!#REF!</definedName>
    <definedName name="L_98_3">'LISTES DISPOS'!#REF!</definedName>
    <definedName name="L_98_4">'LISTES DISPOS'!#REF!</definedName>
    <definedName name="L_98_5">'LISTES DISPOS'!#REF!</definedName>
    <definedName name="L_98_6">'LISTES DISPOS'!#REF!</definedName>
    <definedName name="L_99_">'LISTES DISPOS'!#REF!</definedName>
    <definedName name="L_99_1">'LISTES DISPOS'!#REF!</definedName>
    <definedName name="L_99_2">'LISTES DISPOS'!#REF!</definedName>
    <definedName name="L_99_3">'LISTES DISPOS'!#REF!</definedName>
    <definedName name="L_99_4">'LISTES DISPOS'!#REF!</definedName>
    <definedName name="L_99_5">'LISTES DISPOS'!#REF!</definedName>
    <definedName name="L_99_6">'LISTES DISPOS'!#REF!</definedName>
  </definedNames>
  <calcPr calcId="144525"/>
</workbook>
</file>

<file path=xl/calcChain.xml><?xml version="1.0" encoding="utf-8"?>
<calcChain xmlns="http://schemas.openxmlformats.org/spreadsheetml/2006/main">
  <c r="C1" i="2" l="1"/>
  <c r="I2203" i="6" l="1"/>
  <c r="O2203" i="6" s="1"/>
  <c r="H2203" i="6"/>
  <c r="N2203" i="6" s="1"/>
  <c r="G2203" i="6"/>
  <c r="M2203" i="6" s="1"/>
  <c r="F2203" i="6"/>
  <c r="L2203" i="6" s="1"/>
  <c r="E2203" i="6"/>
  <c r="K2203" i="6" s="1"/>
  <c r="D2203" i="6"/>
  <c r="J2203" i="6" s="1"/>
  <c r="I2202" i="6"/>
  <c r="O2202" i="6" s="1"/>
  <c r="H2202" i="6"/>
  <c r="N2202" i="6" s="1"/>
  <c r="G2202" i="6"/>
  <c r="M2202" i="6" s="1"/>
  <c r="F2202" i="6"/>
  <c r="L2202" i="6" s="1"/>
  <c r="E2202" i="6"/>
  <c r="K2202" i="6" s="1"/>
  <c r="D2202" i="6"/>
  <c r="J2202" i="6" s="1"/>
  <c r="I2201" i="6"/>
  <c r="O2201" i="6" s="1"/>
  <c r="H2201" i="6"/>
  <c r="N2201" i="6" s="1"/>
  <c r="G2201" i="6"/>
  <c r="M2201" i="6" s="1"/>
  <c r="F2201" i="6"/>
  <c r="L2201" i="6" s="1"/>
  <c r="E2201" i="6"/>
  <c r="K2201" i="6" s="1"/>
  <c r="D2201" i="6"/>
  <c r="J2201" i="6" s="1"/>
  <c r="I2200" i="6"/>
  <c r="O2200" i="6" s="1"/>
  <c r="H2200" i="6"/>
  <c r="N2200" i="6" s="1"/>
  <c r="G2200" i="6"/>
  <c r="M2200" i="6" s="1"/>
  <c r="F2200" i="6"/>
  <c r="L2200" i="6" s="1"/>
  <c r="E2200" i="6"/>
  <c r="K2200" i="6" s="1"/>
  <c r="D2200" i="6"/>
  <c r="J2200" i="6" s="1"/>
  <c r="I2199" i="6"/>
  <c r="O2199" i="6" s="1"/>
  <c r="H2199" i="6"/>
  <c r="N2199" i="6" s="1"/>
  <c r="G2199" i="6"/>
  <c r="M2199" i="6" s="1"/>
  <c r="F2199" i="6"/>
  <c r="L2199" i="6" s="1"/>
  <c r="E2199" i="6"/>
  <c r="K2199" i="6" s="1"/>
  <c r="D2199" i="6"/>
  <c r="J2199" i="6" s="1"/>
  <c r="I2198" i="6"/>
  <c r="O2198" i="6" s="1"/>
  <c r="H2198" i="6"/>
  <c r="N2198" i="6" s="1"/>
  <c r="G2198" i="6"/>
  <c r="M2198" i="6" s="1"/>
  <c r="F2198" i="6"/>
  <c r="L2198" i="6" s="1"/>
  <c r="E2198" i="6"/>
  <c r="K2198" i="6" s="1"/>
  <c r="D2198" i="6"/>
  <c r="J2198" i="6" s="1"/>
  <c r="I2197" i="6"/>
  <c r="O2197" i="6" s="1"/>
  <c r="H2197" i="6"/>
  <c r="N2197" i="6" s="1"/>
  <c r="G2197" i="6"/>
  <c r="M2197" i="6" s="1"/>
  <c r="F2197" i="6"/>
  <c r="L2197" i="6" s="1"/>
  <c r="E2197" i="6"/>
  <c r="K2197" i="6" s="1"/>
  <c r="D2197" i="6"/>
  <c r="J2197" i="6" s="1"/>
  <c r="I2196" i="6"/>
  <c r="O2196" i="6" s="1"/>
  <c r="H2196" i="6"/>
  <c r="N2196" i="6" s="1"/>
  <c r="G2196" i="6"/>
  <c r="M2196" i="6" s="1"/>
  <c r="F2196" i="6"/>
  <c r="L2196" i="6" s="1"/>
  <c r="E2196" i="6"/>
  <c r="K2196" i="6" s="1"/>
  <c r="D2196" i="6"/>
  <c r="J2196" i="6" s="1"/>
  <c r="I2195" i="6"/>
  <c r="O2195" i="6" s="1"/>
  <c r="H2195" i="6"/>
  <c r="N2195" i="6" s="1"/>
  <c r="G2195" i="6"/>
  <c r="F2195" i="6"/>
  <c r="L2195" i="6" s="1"/>
  <c r="E2195" i="6"/>
  <c r="K2195" i="6" s="1"/>
  <c r="D2195" i="6"/>
  <c r="J2195" i="6" s="1"/>
  <c r="I2194" i="6"/>
  <c r="O2194" i="6" s="1"/>
  <c r="H2194" i="6"/>
  <c r="N2194" i="6" s="1"/>
  <c r="G2194" i="6"/>
  <c r="M2194" i="6" s="1"/>
  <c r="F2194" i="6"/>
  <c r="L2194" i="6" s="1"/>
  <c r="E2194" i="6"/>
  <c r="K2194" i="6" s="1"/>
  <c r="D2194" i="6"/>
  <c r="J2194" i="6" s="1"/>
  <c r="I2193" i="6"/>
  <c r="O2193" i="6" s="1"/>
  <c r="H2193" i="6"/>
  <c r="N2193" i="6" s="1"/>
  <c r="G2193" i="6"/>
  <c r="M2193" i="6" s="1"/>
  <c r="F2193" i="6"/>
  <c r="L2193" i="6" s="1"/>
  <c r="E2193" i="6"/>
  <c r="K2193" i="6" s="1"/>
  <c r="D2193" i="6"/>
  <c r="J2193" i="6" s="1"/>
  <c r="I2192" i="6"/>
  <c r="O2192" i="6" s="1"/>
  <c r="H2192" i="6"/>
  <c r="N2192" i="6" s="1"/>
  <c r="G2192" i="6"/>
  <c r="M2192" i="6" s="1"/>
  <c r="F2192" i="6"/>
  <c r="L2192" i="6" s="1"/>
  <c r="E2192" i="6"/>
  <c r="K2192" i="6" s="1"/>
  <c r="D2192" i="6"/>
  <c r="J2192" i="6" s="1"/>
  <c r="I2191" i="6"/>
  <c r="O2191" i="6" s="1"/>
  <c r="H2191" i="6"/>
  <c r="N2191" i="6" s="1"/>
  <c r="G2191" i="6"/>
  <c r="M2191" i="6" s="1"/>
  <c r="F2191" i="6"/>
  <c r="L2191" i="6" s="1"/>
  <c r="E2191" i="6"/>
  <c r="K2191" i="6" s="1"/>
  <c r="D2191" i="6"/>
  <c r="J2191" i="6" s="1"/>
  <c r="I2190" i="6"/>
  <c r="O2190" i="6" s="1"/>
  <c r="H2190" i="6"/>
  <c r="N2190" i="6" s="1"/>
  <c r="G2190" i="6"/>
  <c r="M2190" i="6" s="1"/>
  <c r="F2190" i="6"/>
  <c r="L2190" i="6" s="1"/>
  <c r="E2190" i="6"/>
  <c r="K2190" i="6" s="1"/>
  <c r="D2190" i="6"/>
  <c r="J2190" i="6" s="1"/>
  <c r="I2189" i="6"/>
  <c r="O2189" i="6" s="1"/>
  <c r="H2189" i="6"/>
  <c r="N2189" i="6" s="1"/>
  <c r="G2189" i="6"/>
  <c r="M2189" i="6" s="1"/>
  <c r="F2189" i="6"/>
  <c r="L2189" i="6" s="1"/>
  <c r="E2189" i="6"/>
  <c r="K2189" i="6" s="1"/>
  <c r="D2189" i="6"/>
  <c r="J2189" i="6" s="1"/>
  <c r="I2188" i="6"/>
  <c r="O2188" i="6" s="1"/>
  <c r="H2188" i="6"/>
  <c r="N2188" i="6" s="1"/>
  <c r="G2188" i="6"/>
  <c r="M2188" i="6" s="1"/>
  <c r="F2188" i="6"/>
  <c r="L2188" i="6" s="1"/>
  <c r="E2188" i="6"/>
  <c r="K2188" i="6" s="1"/>
  <c r="D2188" i="6"/>
  <c r="J2188" i="6" s="1"/>
  <c r="I2187" i="6"/>
  <c r="O2187" i="6" s="1"/>
  <c r="H2187" i="6"/>
  <c r="N2187" i="6" s="1"/>
  <c r="G2187" i="6"/>
  <c r="M2187" i="6" s="1"/>
  <c r="F2187" i="6"/>
  <c r="L2187" i="6" s="1"/>
  <c r="E2187" i="6"/>
  <c r="K2187" i="6" s="1"/>
  <c r="D2187" i="6"/>
  <c r="J2187" i="6" s="1"/>
  <c r="I2186" i="6"/>
  <c r="O2186" i="6" s="1"/>
  <c r="H2186" i="6"/>
  <c r="N2186" i="6" s="1"/>
  <c r="G2186" i="6"/>
  <c r="M2186" i="6" s="1"/>
  <c r="F2186" i="6"/>
  <c r="L2186" i="6" s="1"/>
  <c r="E2186" i="6"/>
  <c r="K2186" i="6" s="1"/>
  <c r="D2186" i="6"/>
  <c r="J2186" i="6" s="1"/>
  <c r="I2185" i="6"/>
  <c r="O2185" i="6" s="1"/>
  <c r="H2185" i="6"/>
  <c r="N2185" i="6" s="1"/>
  <c r="G2185" i="6"/>
  <c r="M2185" i="6" s="1"/>
  <c r="F2185" i="6"/>
  <c r="L2185" i="6" s="1"/>
  <c r="E2185" i="6"/>
  <c r="K2185" i="6" s="1"/>
  <c r="D2185" i="6"/>
  <c r="J2185" i="6" s="1"/>
  <c r="I2184" i="6"/>
  <c r="O2184" i="6" s="1"/>
  <c r="H2184" i="6"/>
  <c r="N2184" i="6" s="1"/>
  <c r="G2184" i="6"/>
  <c r="M2184" i="6" s="1"/>
  <c r="F2184" i="6"/>
  <c r="L2184" i="6" s="1"/>
  <c r="E2184" i="6"/>
  <c r="K2184" i="6" s="1"/>
  <c r="D2184" i="6"/>
  <c r="J2184" i="6" s="1"/>
  <c r="I2183" i="6"/>
  <c r="O2183" i="6" s="1"/>
  <c r="H2183" i="6"/>
  <c r="N2183" i="6" s="1"/>
  <c r="G2183" i="6"/>
  <c r="M2183" i="6" s="1"/>
  <c r="F2183" i="6"/>
  <c r="L2183" i="6" s="1"/>
  <c r="E2183" i="6"/>
  <c r="K2183" i="6" s="1"/>
  <c r="D2183" i="6"/>
  <c r="J2183" i="6" s="1"/>
  <c r="I2182" i="6"/>
  <c r="O2182" i="6" s="1"/>
  <c r="H2182" i="6"/>
  <c r="N2182" i="6" s="1"/>
  <c r="G2182" i="6"/>
  <c r="M2182" i="6" s="1"/>
  <c r="F2182" i="6"/>
  <c r="L2182" i="6" s="1"/>
  <c r="E2182" i="6"/>
  <c r="K2182" i="6" s="1"/>
  <c r="D2182" i="6"/>
  <c r="J2182" i="6" s="1"/>
  <c r="I2181" i="6"/>
  <c r="O2181" i="6" s="1"/>
  <c r="H2181" i="6"/>
  <c r="N2181" i="6" s="1"/>
  <c r="G2181" i="6"/>
  <c r="M2181" i="6" s="1"/>
  <c r="F2181" i="6"/>
  <c r="L2181" i="6" s="1"/>
  <c r="E2181" i="6"/>
  <c r="K2181" i="6" s="1"/>
  <c r="D2181" i="6"/>
  <c r="J2181" i="6" s="1"/>
  <c r="I2180" i="6"/>
  <c r="O2180" i="6" s="1"/>
  <c r="H2180" i="6"/>
  <c r="N2180" i="6" s="1"/>
  <c r="G2180" i="6"/>
  <c r="M2180" i="6" s="1"/>
  <c r="F2180" i="6"/>
  <c r="L2180" i="6" s="1"/>
  <c r="E2180" i="6"/>
  <c r="K2180" i="6" s="1"/>
  <c r="D2180" i="6"/>
  <c r="J2180" i="6" s="1"/>
  <c r="I2179" i="6"/>
  <c r="O2179" i="6" s="1"/>
  <c r="H2179" i="6"/>
  <c r="N2179" i="6" s="1"/>
  <c r="G2179" i="6"/>
  <c r="M2179" i="6" s="1"/>
  <c r="F2179" i="6"/>
  <c r="L2179" i="6" s="1"/>
  <c r="E2179" i="6"/>
  <c r="K2179" i="6" s="1"/>
  <c r="D2179" i="6"/>
  <c r="J2179" i="6" s="1"/>
  <c r="I2178" i="6"/>
  <c r="O2178" i="6" s="1"/>
  <c r="H2178" i="6"/>
  <c r="N2178" i="6" s="1"/>
  <c r="G2178" i="6"/>
  <c r="M2178" i="6" s="1"/>
  <c r="F2178" i="6"/>
  <c r="L2178" i="6" s="1"/>
  <c r="E2178" i="6"/>
  <c r="K2178" i="6" s="1"/>
  <c r="D2178" i="6"/>
  <c r="J2178" i="6" s="1"/>
  <c r="I2177" i="6"/>
  <c r="O2177" i="6" s="1"/>
  <c r="H2177" i="6"/>
  <c r="N2177" i="6" s="1"/>
  <c r="G2177" i="6"/>
  <c r="M2177" i="6" s="1"/>
  <c r="F2177" i="6"/>
  <c r="L2177" i="6" s="1"/>
  <c r="E2177" i="6"/>
  <c r="K2177" i="6" s="1"/>
  <c r="D2177" i="6"/>
  <c r="J2177" i="6" s="1"/>
  <c r="I2176" i="6"/>
  <c r="O2176" i="6" s="1"/>
  <c r="H2176" i="6"/>
  <c r="N2176" i="6" s="1"/>
  <c r="G2176" i="6"/>
  <c r="M2176" i="6" s="1"/>
  <c r="F2176" i="6"/>
  <c r="L2176" i="6" s="1"/>
  <c r="E2176" i="6"/>
  <c r="K2176" i="6" s="1"/>
  <c r="D2176" i="6"/>
  <c r="J2176" i="6" s="1"/>
  <c r="I2175" i="6"/>
  <c r="O2175" i="6" s="1"/>
  <c r="H2175" i="6"/>
  <c r="N2175" i="6" s="1"/>
  <c r="G2175" i="6"/>
  <c r="M2175" i="6" s="1"/>
  <c r="F2175" i="6"/>
  <c r="L2175" i="6" s="1"/>
  <c r="E2175" i="6"/>
  <c r="K2175" i="6" s="1"/>
  <c r="D2175" i="6"/>
  <c r="J2175" i="6" s="1"/>
  <c r="I2174" i="6"/>
  <c r="O2174" i="6" s="1"/>
  <c r="H2174" i="6"/>
  <c r="N2174" i="6" s="1"/>
  <c r="G2174" i="6"/>
  <c r="M2174" i="6" s="1"/>
  <c r="F2174" i="6"/>
  <c r="L2174" i="6" s="1"/>
  <c r="E2174" i="6"/>
  <c r="K2174" i="6" s="1"/>
  <c r="D2174" i="6"/>
  <c r="J2174" i="6" s="1"/>
  <c r="I2173" i="6"/>
  <c r="O2173" i="6" s="1"/>
  <c r="H2173" i="6"/>
  <c r="N2173" i="6" s="1"/>
  <c r="G2173" i="6"/>
  <c r="M2173" i="6" s="1"/>
  <c r="F2173" i="6"/>
  <c r="L2173" i="6" s="1"/>
  <c r="E2173" i="6"/>
  <c r="K2173" i="6" s="1"/>
  <c r="D2173" i="6"/>
  <c r="J2173" i="6" s="1"/>
  <c r="I2172" i="6"/>
  <c r="O2172" i="6" s="1"/>
  <c r="H2172" i="6"/>
  <c r="N2172" i="6" s="1"/>
  <c r="G2172" i="6"/>
  <c r="M2172" i="6" s="1"/>
  <c r="F2172" i="6"/>
  <c r="L2172" i="6" s="1"/>
  <c r="E2172" i="6"/>
  <c r="K2172" i="6" s="1"/>
  <c r="D2172" i="6"/>
  <c r="J2172" i="6" s="1"/>
  <c r="I2171" i="6"/>
  <c r="O2171" i="6" s="1"/>
  <c r="H2171" i="6"/>
  <c r="N2171" i="6" s="1"/>
  <c r="G2171" i="6"/>
  <c r="M2171" i="6" s="1"/>
  <c r="F2171" i="6"/>
  <c r="L2171" i="6" s="1"/>
  <c r="E2171" i="6"/>
  <c r="K2171" i="6" s="1"/>
  <c r="D2171" i="6"/>
  <c r="J2171" i="6" s="1"/>
  <c r="I2170" i="6"/>
  <c r="O2170" i="6" s="1"/>
  <c r="H2170" i="6"/>
  <c r="N2170" i="6" s="1"/>
  <c r="G2170" i="6"/>
  <c r="M2170" i="6" s="1"/>
  <c r="F2170" i="6"/>
  <c r="L2170" i="6" s="1"/>
  <c r="E2170" i="6"/>
  <c r="K2170" i="6" s="1"/>
  <c r="D2170" i="6"/>
  <c r="J2170" i="6" s="1"/>
  <c r="I2169" i="6"/>
  <c r="O2169" i="6" s="1"/>
  <c r="H2169" i="6"/>
  <c r="N2169" i="6" s="1"/>
  <c r="G2169" i="6"/>
  <c r="M2169" i="6" s="1"/>
  <c r="F2169" i="6"/>
  <c r="L2169" i="6" s="1"/>
  <c r="E2169" i="6"/>
  <c r="K2169" i="6" s="1"/>
  <c r="D2169" i="6"/>
  <c r="J2169" i="6" s="1"/>
  <c r="I2168" i="6"/>
  <c r="O2168" i="6" s="1"/>
  <c r="H2168" i="6"/>
  <c r="N2168" i="6" s="1"/>
  <c r="G2168" i="6"/>
  <c r="M2168" i="6" s="1"/>
  <c r="F2168" i="6"/>
  <c r="L2168" i="6" s="1"/>
  <c r="E2168" i="6"/>
  <c r="K2168" i="6" s="1"/>
  <c r="D2168" i="6"/>
  <c r="J2168" i="6" s="1"/>
  <c r="I2167" i="6"/>
  <c r="O2167" i="6" s="1"/>
  <c r="H2167" i="6"/>
  <c r="N2167" i="6" s="1"/>
  <c r="G2167" i="6"/>
  <c r="M2167" i="6" s="1"/>
  <c r="F2167" i="6"/>
  <c r="L2167" i="6" s="1"/>
  <c r="E2167" i="6"/>
  <c r="K2167" i="6" s="1"/>
  <c r="D2167" i="6"/>
  <c r="J2167" i="6" s="1"/>
  <c r="I2166" i="6"/>
  <c r="O2166" i="6" s="1"/>
  <c r="H2166" i="6"/>
  <c r="N2166" i="6" s="1"/>
  <c r="G2166" i="6"/>
  <c r="M2166" i="6" s="1"/>
  <c r="F2166" i="6"/>
  <c r="L2166" i="6" s="1"/>
  <c r="E2166" i="6"/>
  <c r="K2166" i="6" s="1"/>
  <c r="D2166" i="6"/>
  <c r="J2166" i="6" s="1"/>
  <c r="I2165" i="6"/>
  <c r="O2165" i="6" s="1"/>
  <c r="H2165" i="6"/>
  <c r="N2165" i="6" s="1"/>
  <c r="G2165" i="6"/>
  <c r="M2165" i="6" s="1"/>
  <c r="F2165" i="6"/>
  <c r="L2165" i="6" s="1"/>
  <c r="E2165" i="6"/>
  <c r="K2165" i="6" s="1"/>
  <c r="D2165" i="6"/>
  <c r="J2165" i="6" s="1"/>
  <c r="I2164" i="6"/>
  <c r="O2164" i="6" s="1"/>
  <c r="H2164" i="6"/>
  <c r="N2164" i="6" s="1"/>
  <c r="G2164" i="6"/>
  <c r="M2164" i="6" s="1"/>
  <c r="F2164" i="6"/>
  <c r="L2164" i="6" s="1"/>
  <c r="E2164" i="6"/>
  <c r="K2164" i="6" s="1"/>
  <c r="D2164" i="6"/>
  <c r="J2164" i="6" s="1"/>
  <c r="I2163" i="6"/>
  <c r="O2163" i="6" s="1"/>
  <c r="H2163" i="6"/>
  <c r="N2163" i="6" s="1"/>
  <c r="G2163" i="6"/>
  <c r="M2163" i="6" s="1"/>
  <c r="F2163" i="6"/>
  <c r="L2163" i="6" s="1"/>
  <c r="E2163" i="6"/>
  <c r="K2163" i="6" s="1"/>
  <c r="D2163" i="6"/>
  <c r="J2163" i="6" s="1"/>
  <c r="I2162" i="6"/>
  <c r="O2162" i="6" s="1"/>
  <c r="H2162" i="6"/>
  <c r="N2162" i="6" s="1"/>
  <c r="G2162" i="6"/>
  <c r="M2162" i="6" s="1"/>
  <c r="F2162" i="6"/>
  <c r="L2162" i="6" s="1"/>
  <c r="E2162" i="6"/>
  <c r="K2162" i="6" s="1"/>
  <c r="D2162" i="6"/>
  <c r="J2162" i="6" s="1"/>
  <c r="I2161" i="6"/>
  <c r="O2161" i="6" s="1"/>
  <c r="H2161" i="6"/>
  <c r="N2161" i="6" s="1"/>
  <c r="G2161" i="6"/>
  <c r="M2161" i="6" s="1"/>
  <c r="F2161" i="6"/>
  <c r="L2161" i="6" s="1"/>
  <c r="E2161" i="6"/>
  <c r="K2161" i="6" s="1"/>
  <c r="D2161" i="6"/>
  <c r="J2161" i="6" s="1"/>
  <c r="I2160" i="6"/>
  <c r="O2160" i="6" s="1"/>
  <c r="H2160" i="6"/>
  <c r="N2160" i="6" s="1"/>
  <c r="G2160" i="6"/>
  <c r="M2160" i="6" s="1"/>
  <c r="F2160" i="6"/>
  <c r="L2160" i="6" s="1"/>
  <c r="E2160" i="6"/>
  <c r="K2160" i="6" s="1"/>
  <c r="D2160" i="6"/>
  <c r="J2160" i="6" s="1"/>
  <c r="I2159" i="6"/>
  <c r="O2159" i="6" s="1"/>
  <c r="H2159" i="6"/>
  <c r="N2159" i="6" s="1"/>
  <c r="G2159" i="6"/>
  <c r="M2159" i="6" s="1"/>
  <c r="F2159" i="6"/>
  <c r="L2159" i="6" s="1"/>
  <c r="E2159" i="6"/>
  <c r="K2159" i="6" s="1"/>
  <c r="D2159" i="6"/>
  <c r="J2159" i="6" s="1"/>
  <c r="I2158" i="6"/>
  <c r="H2158" i="6"/>
  <c r="G2158" i="6"/>
  <c r="F2158" i="6"/>
  <c r="E2158" i="6"/>
  <c r="D2158" i="6"/>
  <c r="I2157" i="6"/>
  <c r="H2157" i="6"/>
  <c r="N2157" i="6" s="1"/>
  <c r="G2157" i="6"/>
  <c r="M2157" i="6" s="1"/>
  <c r="F2157" i="6"/>
  <c r="E2157" i="6"/>
  <c r="K2157" i="6" s="1"/>
  <c r="D2157" i="6"/>
  <c r="I2156" i="6"/>
  <c r="H2156" i="6"/>
  <c r="N2156" i="6" s="1"/>
  <c r="G2156" i="6"/>
  <c r="F2156" i="6"/>
  <c r="E2156" i="6"/>
  <c r="K2156" i="6" s="1"/>
  <c r="D2156" i="6"/>
  <c r="I2155" i="6"/>
  <c r="H2155" i="6"/>
  <c r="N2155" i="6" s="1"/>
  <c r="G2155" i="6"/>
  <c r="M2155" i="6" s="1"/>
  <c r="F2155" i="6"/>
  <c r="E2155" i="6"/>
  <c r="K2155" i="6" s="1"/>
  <c r="D2155" i="6"/>
  <c r="I2154" i="6"/>
  <c r="H2154" i="6"/>
  <c r="G2154" i="6"/>
  <c r="F2154" i="6"/>
  <c r="E2154" i="6"/>
  <c r="D2154" i="6"/>
  <c r="I2153" i="6"/>
  <c r="O2153" i="6" s="1"/>
  <c r="H2153" i="6"/>
  <c r="N2153" i="6" s="1"/>
  <c r="G2153" i="6"/>
  <c r="M2153" i="6" s="1"/>
  <c r="F2153" i="6"/>
  <c r="L2153" i="6" s="1"/>
  <c r="E2153" i="6"/>
  <c r="K2153" i="6" s="1"/>
  <c r="D2153" i="6"/>
  <c r="J2153" i="6" s="1"/>
  <c r="I2152" i="6"/>
  <c r="O2152" i="6" s="1"/>
  <c r="H2152" i="6"/>
  <c r="N2152" i="6" s="1"/>
  <c r="G2152" i="6"/>
  <c r="M2152" i="6" s="1"/>
  <c r="F2152" i="6"/>
  <c r="L2152" i="6" s="1"/>
  <c r="E2152" i="6"/>
  <c r="K2152" i="6" s="1"/>
  <c r="D2152" i="6"/>
  <c r="J2152" i="6" s="1"/>
  <c r="I2151" i="6"/>
  <c r="O2151" i="6" s="1"/>
  <c r="H2151" i="6"/>
  <c r="N2151" i="6" s="1"/>
  <c r="G2151" i="6"/>
  <c r="M2151" i="6" s="1"/>
  <c r="F2151" i="6"/>
  <c r="L2151" i="6" s="1"/>
  <c r="E2151" i="6"/>
  <c r="K2151" i="6" s="1"/>
  <c r="D2151" i="6"/>
  <c r="J2151" i="6" s="1"/>
  <c r="I2150" i="6"/>
  <c r="O2150" i="6" s="1"/>
  <c r="H2150" i="6"/>
  <c r="N2150" i="6" s="1"/>
  <c r="G2150" i="6"/>
  <c r="M2150" i="6" s="1"/>
  <c r="F2150" i="6"/>
  <c r="L2150" i="6" s="1"/>
  <c r="E2150" i="6"/>
  <c r="K2150" i="6" s="1"/>
  <c r="D2150" i="6"/>
  <c r="J2150" i="6" s="1"/>
  <c r="I2149" i="6"/>
  <c r="O2149" i="6" s="1"/>
  <c r="H2149" i="6"/>
  <c r="N2149" i="6" s="1"/>
  <c r="G2149" i="6"/>
  <c r="M2149" i="6" s="1"/>
  <c r="F2149" i="6"/>
  <c r="L2149" i="6" s="1"/>
  <c r="E2149" i="6"/>
  <c r="K2149" i="6" s="1"/>
  <c r="D2149" i="6"/>
  <c r="J2149" i="6" s="1"/>
  <c r="I2148" i="6"/>
  <c r="O2148" i="6" s="1"/>
  <c r="H2148" i="6"/>
  <c r="N2148" i="6" s="1"/>
  <c r="G2148" i="6"/>
  <c r="M2148" i="6" s="1"/>
  <c r="F2148" i="6"/>
  <c r="L2148" i="6" s="1"/>
  <c r="E2148" i="6"/>
  <c r="K2148" i="6" s="1"/>
  <c r="D2148" i="6"/>
  <c r="J2148" i="6" s="1"/>
  <c r="I2147" i="6"/>
  <c r="O2147" i="6" s="1"/>
  <c r="H2147" i="6"/>
  <c r="N2147" i="6" s="1"/>
  <c r="G2147" i="6"/>
  <c r="M2147" i="6" s="1"/>
  <c r="F2147" i="6"/>
  <c r="L2147" i="6" s="1"/>
  <c r="E2147" i="6"/>
  <c r="K2147" i="6" s="1"/>
  <c r="D2147" i="6"/>
  <c r="J2147" i="6" s="1"/>
  <c r="I2146" i="6"/>
  <c r="O2146" i="6" s="1"/>
  <c r="H2146" i="6"/>
  <c r="N2146" i="6" s="1"/>
  <c r="G2146" i="6"/>
  <c r="M2146" i="6" s="1"/>
  <c r="F2146" i="6"/>
  <c r="L2146" i="6" s="1"/>
  <c r="E2146" i="6"/>
  <c r="K2146" i="6" s="1"/>
  <c r="D2146" i="6"/>
  <c r="J2146" i="6" s="1"/>
  <c r="I2145" i="6"/>
  <c r="O2145" i="6" s="1"/>
  <c r="H2145" i="6"/>
  <c r="N2145" i="6" s="1"/>
  <c r="G2145" i="6"/>
  <c r="M2145" i="6" s="1"/>
  <c r="F2145" i="6"/>
  <c r="L2145" i="6" s="1"/>
  <c r="E2145" i="6"/>
  <c r="K2145" i="6" s="1"/>
  <c r="D2145" i="6"/>
  <c r="J2145" i="6" s="1"/>
  <c r="I2144" i="6"/>
  <c r="O2144" i="6" s="1"/>
  <c r="H2144" i="6"/>
  <c r="N2144" i="6" s="1"/>
  <c r="G2144" i="6"/>
  <c r="M2144" i="6" s="1"/>
  <c r="F2144" i="6"/>
  <c r="L2144" i="6" s="1"/>
  <c r="E2144" i="6"/>
  <c r="K2144" i="6" s="1"/>
  <c r="D2144" i="6"/>
  <c r="J2144" i="6" s="1"/>
  <c r="I2143" i="6"/>
  <c r="O2143" i="6" s="1"/>
  <c r="H2143" i="6"/>
  <c r="N2143" i="6" s="1"/>
  <c r="G2143" i="6"/>
  <c r="M2143" i="6" s="1"/>
  <c r="F2143" i="6"/>
  <c r="L2143" i="6" s="1"/>
  <c r="E2143" i="6"/>
  <c r="K2143" i="6" s="1"/>
  <c r="D2143" i="6"/>
  <c r="J2143" i="6" s="1"/>
  <c r="I2142" i="6"/>
  <c r="O2142" i="6" s="1"/>
  <c r="H2142" i="6"/>
  <c r="N2142" i="6" s="1"/>
  <c r="G2142" i="6"/>
  <c r="M2142" i="6" s="1"/>
  <c r="F2142" i="6"/>
  <c r="L2142" i="6" s="1"/>
  <c r="E2142" i="6"/>
  <c r="K2142" i="6" s="1"/>
  <c r="D2142" i="6"/>
  <c r="J2142" i="6" s="1"/>
  <c r="I2141" i="6"/>
  <c r="O2141" i="6" s="1"/>
  <c r="H2141" i="6"/>
  <c r="N2141" i="6" s="1"/>
  <c r="G2141" i="6"/>
  <c r="M2141" i="6" s="1"/>
  <c r="F2141" i="6"/>
  <c r="L2141" i="6" s="1"/>
  <c r="E2141" i="6"/>
  <c r="K2141" i="6" s="1"/>
  <c r="D2141" i="6"/>
  <c r="J2141" i="6" s="1"/>
  <c r="I2140" i="6"/>
  <c r="O2140" i="6" s="1"/>
  <c r="H2140" i="6"/>
  <c r="N2140" i="6" s="1"/>
  <c r="G2140" i="6"/>
  <c r="M2140" i="6" s="1"/>
  <c r="F2140" i="6"/>
  <c r="L2140" i="6" s="1"/>
  <c r="E2140" i="6"/>
  <c r="K2140" i="6" s="1"/>
  <c r="D2140" i="6"/>
  <c r="J2140" i="6" s="1"/>
  <c r="I2139" i="6"/>
  <c r="O2139" i="6" s="1"/>
  <c r="H2139" i="6"/>
  <c r="N2139" i="6" s="1"/>
  <c r="G2139" i="6"/>
  <c r="M2139" i="6" s="1"/>
  <c r="F2139" i="6"/>
  <c r="L2139" i="6" s="1"/>
  <c r="E2139" i="6"/>
  <c r="K2139" i="6" s="1"/>
  <c r="D2139" i="6"/>
  <c r="J2139" i="6" s="1"/>
  <c r="I2138" i="6"/>
  <c r="O2138" i="6" s="1"/>
  <c r="H2138" i="6"/>
  <c r="N2138" i="6" s="1"/>
  <c r="G2138" i="6"/>
  <c r="M2138" i="6" s="1"/>
  <c r="F2138" i="6"/>
  <c r="L2138" i="6" s="1"/>
  <c r="E2138" i="6"/>
  <c r="K2138" i="6" s="1"/>
  <c r="D2138" i="6"/>
  <c r="J2138" i="6" s="1"/>
  <c r="I2137" i="6"/>
  <c r="O2137" i="6" s="1"/>
  <c r="H2137" i="6"/>
  <c r="N2137" i="6" s="1"/>
  <c r="G2137" i="6"/>
  <c r="M2137" i="6" s="1"/>
  <c r="F2137" i="6"/>
  <c r="L2137" i="6" s="1"/>
  <c r="E2137" i="6"/>
  <c r="K2137" i="6" s="1"/>
  <c r="D2137" i="6"/>
  <c r="J2137" i="6" s="1"/>
  <c r="I2136" i="6"/>
  <c r="O2136" i="6" s="1"/>
  <c r="H2136" i="6"/>
  <c r="N2136" i="6" s="1"/>
  <c r="G2136" i="6"/>
  <c r="M2136" i="6" s="1"/>
  <c r="F2136" i="6"/>
  <c r="L2136" i="6" s="1"/>
  <c r="E2136" i="6"/>
  <c r="K2136" i="6" s="1"/>
  <c r="D2136" i="6"/>
  <c r="J2136" i="6" s="1"/>
  <c r="I2135" i="6"/>
  <c r="O2135" i="6" s="1"/>
  <c r="H2135" i="6"/>
  <c r="N2135" i="6" s="1"/>
  <c r="G2135" i="6"/>
  <c r="M2135" i="6" s="1"/>
  <c r="F2135" i="6"/>
  <c r="L2135" i="6" s="1"/>
  <c r="E2135" i="6"/>
  <c r="K2135" i="6" s="1"/>
  <c r="D2135" i="6"/>
  <c r="J2135" i="6" s="1"/>
  <c r="I2134" i="6"/>
  <c r="O2134" i="6" s="1"/>
  <c r="H2134" i="6"/>
  <c r="N2134" i="6" s="1"/>
  <c r="G2134" i="6"/>
  <c r="M2134" i="6" s="1"/>
  <c r="F2134" i="6"/>
  <c r="L2134" i="6" s="1"/>
  <c r="E2134" i="6"/>
  <c r="K2134" i="6" s="1"/>
  <c r="D2134" i="6"/>
  <c r="J2134" i="6" s="1"/>
  <c r="I2133" i="6"/>
  <c r="O2133" i="6" s="1"/>
  <c r="H2133" i="6"/>
  <c r="N2133" i="6" s="1"/>
  <c r="G2133" i="6"/>
  <c r="M2133" i="6" s="1"/>
  <c r="F2133" i="6"/>
  <c r="L2133" i="6" s="1"/>
  <c r="E2133" i="6"/>
  <c r="K2133" i="6" s="1"/>
  <c r="D2133" i="6"/>
  <c r="J2133" i="6" s="1"/>
  <c r="I2132" i="6"/>
  <c r="O2132" i="6" s="1"/>
  <c r="H2132" i="6"/>
  <c r="N2132" i="6" s="1"/>
  <c r="G2132" i="6"/>
  <c r="M2132" i="6" s="1"/>
  <c r="F2132" i="6"/>
  <c r="L2132" i="6" s="1"/>
  <c r="E2132" i="6"/>
  <c r="K2132" i="6" s="1"/>
  <c r="D2132" i="6"/>
  <c r="J2132" i="6" s="1"/>
  <c r="I2131" i="6"/>
  <c r="O2131" i="6" s="1"/>
  <c r="H2131" i="6"/>
  <c r="N2131" i="6" s="1"/>
  <c r="G2131" i="6"/>
  <c r="M2131" i="6" s="1"/>
  <c r="F2131" i="6"/>
  <c r="L2131" i="6" s="1"/>
  <c r="E2131" i="6"/>
  <c r="K2131" i="6" s="1"/>
  <c r="D2131" i="6"/>
  <c r="J2131" i="6" s="1"/>
  <c r="I2130" i="6"/>
  <c r="O2130" i="6" s="1"/>
  <c r="H2130" i="6"/>
  <c r="N2130" i="6" s="1"/>
  <c r="G2130" i="6"/>
  <c r="M2130" i="6" s="1"/>
  <c r="F2130" i="6"/>
  <c r="L2130" i="6" s="1"/>
  <c r="E2130" i="6"/>
  <c r="K2130" i="6" s="1"/>
  <c r="D2130" i="6"/>
  <c r="J2130" i="6" s="1"/>
  <c r="I2129" i="6"/>
  <c r="O2129" i="6" s="1"/>
  <c r="H2129" i="6"/>
  <c r="N2129" i="6" s="1"/>
  <c r="G2129" i="6"/>
  <c r="M2129" i="6" s="1"/>
  <c r="F2129" i="6"/>
  <c r="L2129" i="6" s="1"/>
  <c r="E2129" i="6"/>
  <c r="K2129" i="6" s="1"/>
  <c r="D2129" i="6"/>
  <c r="J2129" i="6" s="1"/>
  <c r="I2128" i="6"/>
  <c r="O2128" i="6" s="1"/>
  <c r="H2128" i="6"/>
  <c r="N2128" i="6" s="1"/>
  <c r="G2128" i="6"/>
  <c r="M2128" i="6" s="1"/>
  <c r="F2128" i="6"/>
  <c r="L2128" i="6" s="1"/>
  <c r="E2128" i="6"/>
  <c r="K2128" i="6" s="1"/>
  <c r="D2128" i="6"/>
  <c r="J2128" i="6" s="1"/>
  <c r="I2127" i="6"/>
  <c r="O2127" i="6" s="1"/>
  <c r="H2127" i="6"/>
  <c r="N2127" i="6" s="1"/>
  <c r="G2127" i="6"/>
  <c r="M2127" i="6" s="1"/>
  <c r="F2127" i="6"/>
  <c r="L2127" i="6" s="1"/>
  <c r="E2127" i="6"/>
  <c r="K2127" i="6" s="1"/>
  <c r="D2127" i="6"/>
  <c r="J2127" i="6" s="1"/>
  <c r="I2126" i="6"/>
  <c r="O2126" i="6" s="1"/>
  <c r="H2126" i="6"/>
  <c r="N2126" i="6" s="1"/>
  <c r="G2126" i="6"/>
  <c r="M2126" i="6" s="1"/>
  <c r="F2126" i="6"/>
  <c r="L2126" i="6" s="1"/>
  <c r="E2126" i="6"/>
  <c r="K2126" i="6" s="1"/>
  <c r="D2126" i="6"/>
  <c r="J2126" i="6" s="1"/>
  <c r="I2125" i="6"/>
  <c r="O2125" i="6" s="1"/>
  <c r="H2125" i="6"/>
  <c r="N2125" i="6" s="1"/>
  <c r="G2125" i="6"/>
  <c r="M2125" i="6" s="1"/>
  <c r="F2125" i="6"/>
  <c r="L2125" i="6" s="1"/>
  <c r="E2125" i="6"/>
  <c r="K2125" i="6" s="1"/>
  <c r="D2125" i="6"/>
  <c r="J2125" i="6" s="1"/>
  <c r="I2124" i="6"/>
  <c r="O2124" i="6" s="1"/>
  <c r="H2124" i="6"/>
  <c r="N2124" i="6" s="1"/>
  <c r="G2124" i="6"/>
  <c r="M2124" i="6" s="1"/>
  <c r="F2124" i="6"/>
  <c r="L2124" i="6" s="1"/>
  <c r="E2124" i="6"/>
  <c r="K2124" i="6" s="1"/>
  <c r="D2124" i="6"/>
  <c r="J2124" i="6" s="1"/>
  <c r="I2123" i="6"/>
  <c r="O2123" i="6" s="1"/>
  <c r="H2123" i="6"/>
  <c r="N2123" i="6" s="1"/>
  <c r="G2123" i="6"/>
  <c r="M2123" i="6" s="1"/>
  <c r="F2123" i="6"/>
  <c r="L2123" i="6" s="1"/>
  <c r="E2123" i="6"/>
  <c r="K2123" i="6" s="1"/>
  <c r="D2123" i="6"/>
  <c r="J2123" i="6" s="1"/>
  <c r="I2122" i="6"/>
  <c r="O2122" i="6" s="1"/>
  <c r="H2122" i="6"/>
  <c r="N2122" i="6" s="1"/>
  <c r="G2122" i="6"/>
  <c r="M2122" i="6" s="1"/>
  <c r="F2122" i="6"/>
  <c r="L2122" i="6" s="1"/>
  <c r="E2122" i="6"/>
  <c r="K2122" i="6" s="1"/>
  <c r="D2122" i="6"/>
  <c r="J2122" i="6" s="1"/>
  <c r="I2121" i="6"/>
  <c r="O2121" i="6" s="1"/>
  <c r="H2121" i="6"/>
  <c r="N2121" i="6" s="1"/>
  <c r="G2121" i="6"/>
  <c r="M2121" i="6" s="1"/>
  <c r="F2121" i="6"/>
  <c r="L2121" i="6" s="1"/>
  <c r="E2121" i="6"/>
  <c r="K2121" i="6" s="1"/>
  <c r="D2121" i="6"/>
  <c r="J2121" i="6" s="1"/>
  <c r="I2120" i="6"/>
  <c r="O2120" i="6" s="1"/>
  <c r="H2120" i="6"/>
  <c r="N2120" i="6" s="1"/>
  <c r="G2120" i="6"/>
  <c r="M2120" i="6" s="1"/>
  <c r="F2120" i="6"/>
  <c r="L2120" i="6" s="1"/>
  <c r="E2120" i="6"/>
  <c r="K2120" i="6" s="1"/>
  <c r="D2120" i="6"/>
  <c r="J2120" i="6" s="1"/>
  <c r="I2119" i="6"/>
  <c r="O2119" i="6" s="1"/>
  <c r="H2119" i="6"/>
  <c r="N2119" i="6" s="1"/>
  <c r="G2119" i="6"/>
  <c r="M2119" i="6" s="1"/>
  <c r="F2119" i="6"/>
  <c r="L2119" i="6" s="1"/>
  <c r="E2119" i="6"/>
  <c r="K2119" i="6" s="1"/>
  <c r="D2119" i="6"/>
  <c r="J2119" i="6" s="1"/>
  <c r="I2118" i="6"/>
  <c r="O2118" i="6" s="1"/>
  <c r="H2118" i="6"/>
  <c r="N2118" i="6" s="1"/>
  <c r="G2118" i="6"/>
  <c r="M2118" i="6" s="1"/>
  <c r="F2118" i="6"/>
  <c r="L2118" i="6" s="1"/>
  <c r="E2118" i="6"/>
  <c r="K2118" i="6" s="1"/>
  <c r="D2118" i="6"/>
  <c r="J2118" i="6" s="1"/>
  <c r="I2117" i="6"/>
  <c r="O2117" i="6" s="1"/>
  <c r="H2117" i="6"/>
  <c r="N2117" i="6" s="1"/>
  <c r="G2117" i="6"/>
  <c r="M2117" i="6" s="1"/>
  <c r="F2117" i="6"/>
  <c r="L2117" i="6" s="1"/>
  <c r="E2117" i="6"/>
  <c r="K2117" i="6" s="1"/>
  <c r="D2117" i="6"/>
  <c r="J2117" i="6" s="1"/>
  <c r="I2116" i="6"/>
  <c r="O2116" i="6" s="1"/>
  <c r="H2116" i="6"/>
  <c r="N2116" i="6" s="1"/>
  <c r="G2116" i="6"/>
  <c r="M2116" i="6" s="1"/>
  <c r="F2116" i="6"/>
  <c r="L2116" i="6" s="1"/>
  <c r="E2116" i="6"/>
  <c r="K2116" i="6" s="1"/>
  <c r="D2116" i="6"/>
  <c r="J2116" i="6" s="1"/>
  <c r="I2115" i="6"/>
  <c r="O2115" i="6" s="1"/>
  <c r="H2115" i="6"/>
  <c r="N2115" i="6" s="1"/>
  <c r="G2115" i="6"/>
  <c r="M2115" i="6" s="1"/>
  <c r="F2115" i="6"/>
  <c r="L2115" i="6" s="1"/>
  <c r="E2115" i="6"/>
  <c r="K2115" i="6" s="1"/>
  <c r="D2115" i="6"/>
  <c r="J2115" i="6" s="1"/>
  <c r="I2114" i="6"/>
  <c r="O2114" i="6" s="1"/>
  <c r="H2114" i="6"/>
  <c r="N2114" i="6" s="1"/>
  <c r="G2114" i="6"/>
  <c r="M2114" i="6" s="1"/>
  <c r="F2114" i="6"/>
  <c r="L2114" i="6" s="1"/>
  <c r="E2114" i="6"/>
  <c r="K2114" i="6" s="1"/>
  <c r="D2114" i="6"/>
  <c r="J2114" i="6" s="1"/>
  <c r="I2113" i="6"/>
  <c r="O2113" i="6" s="1"/>
  <c r="H2113" i="6"/>
  <c r="N2113" i="6" s="1"/>
  <c r="G2113" i="6"/>
  <c r="M2113" i="6" s="1"/>
  <c r="F2113" i="6"/>
  <c r="L2113" i="6" s="1"/>
  <c r="E2113" i="6"/>
  <c r="K2113" i="6" s="1"/>
  <c r="D2113" i="6"/>
  <c r="J2113" i="6" s="1"/>
  <c r="I2112" i="6"/>
  <c r="O2112" i="6" s="1"/>
  <c r="H2112" i="6"/>
  <c r="N2112" i="6" s="1"/>
  <c r="G2112" i="6"/>
  <c r="M2112" i="6" s="1"/>
  <c r="F2112" i="6"/>
  <c r="L2112" i="6" s="1"/>
  <c r="E2112" i="6"/>
  <c r="K2112" i="6" s="1"/>
  <c r="D2112" i="6"/>
  <c r="J2112" i="6" s="1"/>
  <c r="I2111" i="6"/>
  <c r="O2111" i="6" s="1"/>
  <c r="H2111" i="6"/>
  <c r="N2111" i="6" s="1"/>
  <c r="G2111" i="6"/>
  <c r="M2111" i="6" s="1"/>
  <c r="F2111" i="6"/>
  <c r="L2111" i="6" s="1"/>
  <c r="E2111" i="6"/>
  <c r="K2111" i="6" s="1"/>
  <c r="D2111" i="6"/>
  <c r="J2111" i="6" s="1"/>
  <c r="I2110" i="6"/>
  <c r="O2110" i="6" s="1"/>
  <c r="H2110" i="6"/>
  <c r="N2110" i="6" s="1"/>
  <c r="G2110" i="6"/>
  <c r="M2110" i="6" s="1"/>
  <c r="F2110" i="6"/>
  <c r="L2110" i="6" s="1"/>
  <c r="E2110" i="6"/>
  <c r="K2110" i="6" s="1"/>
  <c r="D2110" i="6"/>
  <c r="J2110" i="6" s="1"/>
  <c r="I2109" i="6"/>
  <c r="O2109" i="6" s="1"/>
  <c r="H2109" i="6"/>
  <c r="N2109" i="6" s="1"/>
  <c r="G2109" i="6"/>
  <c r="M2109" i="6" s="1"/>
  <c r="F2109" i="6"/>
  <c r="L2109" i="6" s="1"/>
  <c r="E2109" i="6"/>
  <c r="D2109" i="6"/>
  <c r="J2109" i="6" s="1"/>
  <c r="I2108" i="6"/>
  <c r="H2108" i="6"/>
  <c r="G2108" i="6"/>
  <c r="F2108" i="6"/>
  <c r="E2108" i="6"/>
  <c r="D2108" i="6"/>
  <c r="I2107" i="6"/>
  <c r="H2107" i="6"/>
  <c r="N2107" i="6" s="1"/>
  <c r="G2107" i="6"/>
  <c r="M2107" i="6" s="1"/>
  <c r="F2107" i="6"/>
  <c r="E2107" i="6"/>
  <c r="K2107" i="6" s="1"/>
  <c r="D2107" i="6"/>
  <c r="I2106" i="6"/>
  <c r="H2106" i="6"/>
  <c r="N2106" i="6" s="1"/>
  <c r="G2106" i="6"/>
  <c r="M2106" i="6" s="1"/>
  <c r="F2106" i="6"/>
  <c r="E2106" i="6"/>
  <c r="K2106" i="6" s="1"/>
  <c r="D2106" i="6"/>
  <c r="I2105" i="6"/>
  <c r="H2105" i="6"/>
  <c r="N2105" i="6" s="1"/>
  <c r="G2105" i="6"/>
  <c r="M2105" i="6" s="1"/>
  <c r="F2105" i="6"/>
  <c r="E2105" i="6"/>
  <c r="K2105" i="6" s="1"/>
  <c r="D2105" i="6"/>
  <c r="I2104" i="6"/>
  <c r="H2104" i="6"/>
  <c r="G2104" i="6"/>
  <c r="F2104" i="6"/>
  <c r="E2104" i="6"/>
  <c r="D2104" i="6"/>
  <c r="I2103" i="6"/>
  <c r="O2103" i="6" s="1"/>
  <c r="H2103" i="6"/>
  <c r="N2103" i="6" s="1"/>
  <c r="G2103" i="6"/>
  <c r="M2103" i="6" s="1"/>
  <c r="F2103" i="6"/>
  <c r="L2103" i="6" s="1"/>
  <c r="E2103" i="6"/>
  <c r="K2103" i="6" s="1"/>
  <c r="D2103" i="6"/>
  <c r="J2103" i="6" s="1"/>
  <c r="I2102" i="6"/>
  <c r="O2102" i="6" s="1"/>
  <c r="H2102" i="6"/>
  <c r="N2102" i="6" s="1"/>
  <c r="G2102" i="6"/>
  <c r="M2102" i="6" s="1"/>
  <c r="F2102" i="6"/>
  <c r="L2102" i="6" s="1"/>
  <c r="E2102" i="6"/>
  <c r="K2102" i="6" s="1"/>
  <c r="D2102" i="6"/>
  <c r="J2102" i="6" s="1"/>
  <c r="I2101" i="6"/>
  <c r="O2101" i="6" s="1"/>
  <c r="H2101" i="6"/>
  <c r="N2101" i="6" s="1"/>
  <c r="G2101" i="6"/>
  <c r="M2101" i="6" s="1"/>
  <c r="F2101" i="6"/>
  <c r="L2101" i="6" s="1"/>
  <c r="E2101" i="6"/>
  <c r="K2101" i="6" s="1"/>
  <c r="D2101" i="6"/>
  <c r="J2101" i="6" s="1"/>
  <c r="I2100" i="6"/>
  <c r="O2100" i="6" s="1"/>
  <c r="H2100" i="6"/>
  <c r="N2100" i="6" s="1"/>
  <c r="G2100" i="6"/>
  <c r="M2100" i="6" s="1"/>
  <c r="F2100" i="6"/>
  <c r="L2100" i="6" s="1"/>
  <c r="E2100" i="6"/>
  <c r="K2100" i="6" s="1"/>
  <c r="D2100" i="6"/>
  <c r="J2100" i="6" s="1"/>
  <c r="I2099" i="6"/>
  <c r="O2099" i="6" s="1"/>
  <c r="H2099" i="6"/>
  <c r="N2099" i="6" s="1"/>
  <c r="G2099" i="6"/>
  <c r="M2099" i="6" s="1"/>
  <c r="F2099" i="6"/>
  <c r="L2099" i="6" s="1"/>
  <c r="E2099" i="6"/>
  <c r="K2099" i="6" s="1"/>
  <c r="D2099" i="6"/>
  <c r="J2099" i="6" s="1"/>
  <c r="I2098" i="6"/>
  <c r="O2098" i="6" s="1"/>
  <c r="H2098" i="6"/>
  <c r="N2098" i="6" s="1"/>
  <c r="G2098" i="6"/>
  <c r="M2098" i="6" s="1"/>
  <c r="F2098" i="6"/>
  <c r="L2098" i="6" s="1"/>
  <c r="E2098" i="6"/>
  <c r="K2098" i="6" s="1"/>
  <c r="D2098" i="6"/>
  <c r="J2098" i="6" s="1"/>
  <c r="I2097" i="6"/>
  <c r="O2097" i="6" s="1"/>
  <c r="H2097" i="6"/>
  <c r="N2097" i="6" s="1"/>
  <c r="G2097" i="6"/>
  <c r="M2097" i="6" s="1"/>
  <c r="F2097" i="6"/>
  <c r="L2097" i="6" s="1"/>
  <c r="E2097" i="6"/>
  <c r="K2097" i="6" s="1"/>
  <c r="D2097" i="6"/>
  <c r="J2097" i="6" s="1"/>
  <c r="I2096" i="6"/>
  <c r="O2096" i="6" s="1"/>
  <c r="H2096" i="6"/>
  <c r="N2096" i="6" s="1"/>
  <c r="G2096" i="6"/>
  <c r="M2096" i="6" s="1"/>
  <c r="F2096" i="6"/>
  <c r="L2096" i="6" s="1"/>
  <c r="E2096" i="6"/>
  <c r="K2096" i="6" s="1"/>
  <c r="D2096" i="6"/>
  <c r="J2096" i="6" s="1"/>
  <c r="I2095" i="6"/>
  <c r="O2095" i="6" s="1"/>
  <c r="H2095" i="6"/>
  <c r="N2095" i="6" s="1"/>
  <c r="G2095" i="6"/>
  <c r="M2095" i="6" s="1"/>
  <c r="F2095" i="6"/>
  <c r="L2095" i="6" s="1"/>
  <c r="E2095" i="6"/>
  <c r="K2095" i="6" s="1"/>
  <c r="D2095" i="6"/>
  <c r="J2095" i="6" s="1"/>
  <c r="I2094" i="6"/>
  <c r="O2094" i="6" s="1"/>
  <c r="H2094" i="6"/>
  <c r="N2094" i="6" s="1"/>
  <c r="G2094" i="6"/>
  <c r="M2094" i="6" s="1"/>
  <c r="F2094" i="6"/>
  <c r="L2094" i="6" s="1"/>
  <c r="E2094" i="6"/>
  <c r="K2094" i="6" s="1"/>
  <c r="D2094" i="6"/>
  <c r="J2094" i="6" s="1"/>
  <c r="I2093" i="6"/>
  <c r="O2093" i="6" s="1"/>
  <c r="H2093" i="6"/>
  <c r="N2093" i="6" s="1"/>
  <c r="G2093" i="6"/>
  <c r="M2093" i="6" s="1"/>
  <c r="F2093" i="6"/>
  <c r="L2093" i="6" s="1"/>
  <c r="E2093" i="6"/>
  <c r="K2093" i="6" s="1"/>
  <c r="D2093" i="6"/>
  <c r="J2093" i="6" s="1"/>
  <c r="I2092" i="6"/>
  <c r="O2092" i="6" s="1"/>
  <c r="H2092" i="6"/>
  <c r="N2092" i="6" s="1"/>
  <c r="G2092" i="6"/>
  <c r="M2092" i="6" s="1"/>
  <c r="F2092" i="6"/>
  <c r="L2092" i="6" s="1"/>
  <c r="E2092" i="6"/>
  <c r="K2092" i="6" s="1"/>
  <c r="D2092" i="6"/>
  <c r="J2092" i="6" s="1"/>
  <c r="I2091" i="6"/>
  <c r="O2091" i="6" s="1"/>
  <c r="H2091" i="6"/>
  <c r="N2091" i="6" s="1"/>
  <c r="G2091" i="6"/>
  <c r="M2091" i="6" s="1"/>
  <c r="F2091" i="6"/>
  <c r="L2091" i="6" s="1"/>
  <c r="E2091" i="6"/>
  <c r="K2091" i="6" s="1"/>
  <c r="D2091" i="6"/>
  <c r="J2091" i="6" s="1"/>
  <c r="I2090" i="6"/>
  <c r="O2090" i="6" s="1"/>
  <c r="H2090" i="6"/>
  <c r="N2090" i="6" s="1"/>
  <c r="G2090" i="6"/>
  <c r="M2090" i="6" s="1"/>
  <c r="F2090" i="6"/>
  <c r="L2090" i="6" s="1"/>
  <c r="E2090" i="6"/>
  <c r="K2090" i="6" s="1"/>
  <c r="D2090" i="6"/>
  <c r="J2090" i="6" s="1"/>
  <c r="I2089" i="6"/>
  <c r="O2089" i="6" s="1"/>
  <c r="H2089" i="6"/>
  <c r="N2089" i="6" s="1"/>
  <c r="G2089" i="6"/>
  <c r="M2089" i="6" s="1"/>
  <c r="F2089" i="6"/>
  <c r="L2089" i="6" s="1"/>
  <c r="E2089" i="6"/>
  <c r="K2089" i="6" s="1"/>
  <c r="D2089" i="6"/>
  <c r="J2089" i="6" s="1"/>
  <c r="I2088" i="6"/>
  <c r="O2088" i="6" s="1"/>
  <c r="H2088" i="6"/>
  <c r="N2088" i="6" s="1"/>
  <c r="G2088" i="6"/>
  <c r="M2088" i="6" s="1"/>
  <c r="F2088" i="6"/>
  <c r="L2088" i="6" s="1"/>
  <c r="E2088" i="6"/>
  <c r="K2088" i="6" s="1"/>
  <c r="D2088" i="6"/>
  <c r="J2088" i="6" s="1"/>
  <c r="I2087" i="6"/>
  <c r="O2087" i="6" s="1"/>
  <c r="H2087" i="6"/>
  <c r="N2087" i="6" s="1"/>
  <c r="G2087" i="6"/>
  <c r="M2087" i="6" s="1"/>
  <c r="F2087" i="6"/>
  <c r="L2087" i="6" s="1"/>
  <c r="E2087" i="6"/>
  <c r="K2087" i="6" s="1"/>
  <c r="D2087" i="6"/>
  <c r="J2087" i="6" s="1"/>
  <c r="I2086" i="6"/>
  <c r="O2086" i="6" s="1"/>
  <c r="H2086" i="6"/>
  <c r="N2086" i="6" s="1"/>
  <c r="G2086" i="6"/>
  <c r="M2086" i="6" s="1"/>
  <c r="F2086" i="6"/>
  <c r="L2086" i="6" s="1"/>
  <c r="E2086" i="6"/>
  <c r="K2086" i="6" s="1"/>
  <c r="D2086" i="6"/>
  <c r="J2086" i="6" s="1"/>
  <c r="I2085" i="6"/>
  <c r="O2085" i="6" s="1"/>
  <c r="H2085" i="6"/>
  <c r="N2085" i="6" s="1"/>
  <c r="G2085" i="6"/>
  <c r="M2085" i="6" s="1"/>
  <c r="F2085" i="6"/>
  <c r="L2085" i="6" s="1"/>
  <c r="E2085" i="6"/>
  <c r="K2085" i="6" s="1"/>
  <c r="D2085" i="6"/>
  <c r="J2085" i="6" s="1"/>
  <c r="I2084" i="6"/>
  <c r="O2084" i="6" s="1"/>
  <c r="H2084" i="6"/>
  <c r="N2084" i="6" s="1"/>
  <c r="G2084" i="6"/>
  <c r="M2084" i="6" s="1"/>
  <c r="F2084" i="6"/>
  <c r="L2084" i="6" s="1"/>
  <c r="E2084" i="6"/>
  <c r="K2084" i="6" s="1"/>
  <c r="D2084" i="6"/>
  <c r="J2084" i="6" s="1"/>
  <c r="I2083" i="6"/>
  <c r="O2083" i="6" s="1"/>
  <c r="H2083" i="6"/>
  <c r="N2083" i="6" s="1"/>
  <c r="G2083" i="6"/>
  <c r="M2083" i="6" s="1"/>
  <c r="F2083" i="6"/>
  <c r="L2083" i="6" s="1"/>
  <c r="E2083" i="6"/>
  <c r="K2083" i="6" s="1"/>
  <c r="D2083" i="6"/>
  <c r="J2083" i="6" s="1"/>
  <c r="I2082" i="6"/>
  <c r="O2082" i="6" s="1"/>
  <c r="H2082" i="6"/>
  <c r="N2082" i="6" s="1"/>
  <c r="G2082" i="6"/>
  <c r="M2082" i="6" s="1"/>
  <c r="F2082" i="6"/>
  <c r="L2082" i="6" s="1"/>
  <c r="E2082" i="6"/>
  <c r="K2082" i="6" s="1"/>
  <c r="D2082" i="6"/>
  <c r="J2082" i="6" s="1"/>
  <c r="I2081" i="6"/>
  <c r="O2081" i="6" s="1"/>
  <c r="H2081" i="6"/>
  <c r="N2081" i="6" s="1"/>
  <c r="G2081" i="6"/>
  <c r="M2081" i="6" s="1"/>
  <c r="F2081" i="6"/>
  <c r="L2081" i="6" s="1"/>
  <c r="E2081" i="6"/>
  <c r="K2081" i="6" s="1"/>
  <c r="D2081" i="6"/>
  <c r="J2081" i="6" s="1"/>
  <c r="I2080" i="6"/>
  <c r="O2080" i="6" s="1"/>
  <c r="H2080" i="6"/>
  <c r="N2080" i="6" s="1"/>
  <c r="G2080" i="6"/>
  <c r="M2080" i="6" s="1"/>
  <c r="F2080" i="6"/>
  <c r="L2080" i="6" s="1"/>
  <c r="E2080" i="6"/>
  <c r="K2080" i="6" s="1"/>
  <c r="D2080" i="6"/>
  <c r="J2080" i="6" s="1"/>
  <c r="I2079" i="6"/>
  <c r="O2079" i="6" s="1"/>
  <c r="H2079" i="6"/>
  <c r="N2079" i="6" s="1"/>
  <c r="G2079" i="6"/>
  <c r="M2079" i="6" s="1"/>
  <c r="F2079" i="6"/>
  <c r="L2079" i="6" s="1"/>
  <c r="E2079" i="6"/>
  <c r="K2079" i="6" s="1"/>
  <c r="D2079" i="6"/>
  <c r="J2079" i="6" s="1"/>
  <c r="I2078" i="6"/>
  <c r="O2078" i="6" s="1"/>
  <c r="H2078" i="6"/>
  <c r="N2078" i="6" s="1"/>
  <c r="G2078" i="6"/>
  <c r="M2078" i="6" s="1"/>
  <c r="F2078" i="6"/>
  <c r="L2078" i="6" s="1"/>
  <c r="E2078" i="6"/>
  <c r="K2078" i="6" s="1"/>
  <c r="D2078" i="6"/>
  <c r="J2078" i="6" s="1"/>
  <c r="I2077" i="6"/>
  <c r="O2077" i="6" s="1"/>
  <c r="H2077" i="6"/>
  <c r="N2077" i="6" s="1"/>
  <c r="G2077" i="6"/>
  <c r="M2077" i="6" s="1"/>
  <c r="F2077" i="6"/>
  <c r="L2077" i="6" s="1"/>
  <c r="E2077" i="6"/>
  <c r="K2077" i="6" s="1"/>
  <c r="D2077" i="6"/>
  <c r="J2077" i="6" s="1"/>
  <c r="I2076" i="6"/>
  <c r="O2076" i="6" s="1"/>
  <c r="H2076" i="6"/>
  <c r="N2076" i="6" s="1"/>
  <c r="G2076" i="6"/>
  <c r="M2076" i="6" s="1"/>
  <c r="F2076" i="6"/>
  <c r="L2076" i="6" s="1"/>
  <c r="E2076" i="6"/>
  <c r="K2076" i="6" s="1"/>
  <c r="D2076" i="6"/>
  <c r="J2076" i="6" s="1"/>
  <c r="I2075" i="6"/>
  <c r="O2075" i="6" s="1"/>
  <c r="H2075" i="6"/>
  <c r="N2075" i="6" s="1"/>
  <c r="G2075" i="6"/>
  <c r="M2075" i="6" s="1"/>
  <c r="F2075" i="6"/>
  <c r="L2075" i="6" s="1"/>
  <c r="E2075" i="6"/>
  <c r="K2075" i="6" s="1"/>
  <c r="D2075" i="6"/>
  <c r="J2075" i="6" s="1"/>
  <c r="I2074" i="6"/>
  <c r="O2074" i="6" s="1"/>
  <c r="H2074" i="6"/>
  <c r="N2074" i="6" s="1"/>
  <c r="G2074" i="6"/>
  <c r="M2074" i="6" s="1"/>
  <c r="F2074" i="6"/>
  <c r="L2074" i="6" s="1"/>
  <c r="E2074" i="6"/>
  <c r="K2074" i="6" s="1"/>
  <c r="D2074" i="6"/>
  <c r="J2074" i="6" s="1"/>
  <c r="I2073" i="6"/>
  <c r="O2073" i="6" s="1"/>
  <c r="H2073" i="6"/>
  <c r="N2073" i="6" s="1"/>
  <c r="G2073" i="6"/>
  <c r="M2073" i="6" s="1"/>
  <c r="F2073" i="6"/>
  <c r="L2073" i="6" s="1"/>
  <c r="E2073" i="6"/>
  <c r="K2073" i="6" s="1"/>
  <c r="D2073" i="6"/>
  <c r="J2073" i="6" s="1"/>
  <c r="I2072" i="6"/>
  <c r="O2072" i="6" s="1"/>
  <c r="H2072" i="6"/>
  <c r="N2072" i="6" s="1"/>
  <c r="G2072" i="6"/>
  <c r="M2072" i="6" s="1"/>
  <c r="F2072" i="6"/>
  <c r="L2072" i="6" s="1"/>
  <c r="E2072" i="6"/>
  <c r="K2072" i="6" s="1"/>
  <c r="D2072" i="6"/>
  <c r="J2072" i="6" s="1"/>
  <c r="I2071" i="6"/>
  <c r="O2071" i="6" s="1"/>
  <c r="H2071" i="6"/>
  <c r="N2071" i="6" s="1"/>
  <c r="G2071" i="6"/>
  <c r="M2071" i="6" s="1"/>
  <c r="F2071" i="6"/>
  <c r="L2071" i="6" s="1"/>
  <c r="E2071" i="6"/>
  <c r="K2071" i="6" s="1"/>
  <c r="D2071" i="6"/>
  <c r="J2071" i="6" s="1"/>
  <c r="I2070" i="6"/>
  <c r="O2070" i="6" s="1"/>
  <c r="H2070" i="6"/>
  <c r="N2070" i="6" s="1"/>
  <c r="G2070" i="6"/>
  <c r="M2070" i="6" s="1"/>
  <c r="F2070" i="6"/>
  <c r="L2070" i="6" s="1"/>
  <c r="E2070" i="6"/>
  <c r="K2070" i="6" s="1"/>
  <c r="D2070" i="6"/>
  <c r="J2070" i="6" s="1"/>
  <c r="I2069" i="6"/>
  <c r="O2069" i="6" s="1"/>
  <c r="H2069" i="6"/>
  <c r="N2069" i="6" s="1"/>
  <c r="G2069" i="6"/>
  <c r="M2069" i="6" s="1"/>
  <c r="F2069" i="6"/>
  <c r="L2069" i="6" s="1"/>
  <c r="E2069" i="6"/>
  <c r="K2069" i="6" s="1"/>
  <c r="D2069" i="6"/>
  <c r="J2069" i="6" s="1"/>
  <c r="I2068" i="6"/>
  <c r="O2068" i="6" s="1"/>
  <c r="H2068" i="6"/>
  <c r="N2068" i="6" s="1"/>
  <c r="G2068" i="6"/>
  <c r="M2068" i="6" s="1"/>
  <c r="F2068" i="6"/>
  <c r="L2068" i="6" s="1"/>
  <c r="E2068" i="6"/>
  <c r="K2068" i="6" s="1"/>
  <c r="D2068" i="6"/>
  <c r="J2068" i="6" s="1"/>
  <c r="I2067" i="6"/>
  <c r="O2067" i="6" s="1"/>
  <c r="H2067" i="6"/>
  <c r="N2067" i="6" s="1"/>
  <c r="G2067" i="6"/>
  <c r="M2067" i="6" s="1"/>
  <c r="F2067" i="6"/>
  <c r="L2067" i="6" s="1"/>
  <c r="E2067" i="6"/>
  <c r="K2067" i="6" s="1"/>
  <c r="D2067" i="6"/>
  <c r="J2067" i="6" s="1"/>
  <c r="I2066" i="6"/>
  <c r="O2066" i="6" s="1"/>
  <c r="H2066" i="6"/>
  <c r="N2066" i="6" s="1"/>
  <c r="G2066" i="6"/>
  <c r="M2066" i="6" s="1"/>
  <c r="F2066" i="6"/>
  <c r="L2066" i="6" s="1"/>
  <c r="E2066" i="6"/>
  <c r="K2066" i="6" s="1"/>
  <c r="D2066" i="6"/>
  <c r="J2066" i="6" s="1"/>
  <c r="I2065" i="6"/>
  <c r="O2065" i="6" s="1"/>
  <c r="H2065" i="6"/>
  <c r="N2065" i="6" s="1"/>
  <c r="G2065" i="6"/>
  <c r="M2065" i="6" s="1"/>
  <c r="F2065" i="6"/>
  <c r="L2065" i="6" s="1"/>
  <c r="E2065" i="6"/>
  <c r="K2065" i="6" s="1"/>
  <c r="D2065" i="6"/>
  <c r="J2065" i="6" s="1"/>
  <c r="I2064" i="6"/>
  <c r="O2064" i="6" s="1"/>
  <c r="H2064" i="6"/>
  <c r="N2064" i="6" s="1"/>
  <c r="G2064" i="6"/>
  <c r="M2064" i="6" s="1"/>
  <c r="F2064" i="6"/>
  <c r="L2064" i="6" s="1"/>
  <c r="E2064" i="6"/>
  <c r="K2064" i="6" s="1"/>
  <c r="D2064" i="6"/>
  <c r="J2064" i="6" s="1"/>
  <c r="I2063" i="6"/>
  <c r="O2063" i="6" s="1"/>
  <c r="H2063" i="6"/>
  <c r="N2063" i="6" s="1"/>
  <c r="G2063" i="6"/>
  <c r="M2063" i="6" s="1"/>
  <c r="F2063" i="6"/>
  <c r="L2063" i="6" s="1"/>
  <c r="E2063" i="6"/>
  <c r="K2063" i="6" s="1"/>
  <c r="D2063" i="6"/>
  <c r="J2063" i="6" s="1"/>
  <c r="I2062" i="6"/>
  <c r="O2062" i="6" s="1"/>
  <c r="H2062" i="6"/>
  <c r="N2062" i="6" s="1"/>
  <c r="G2062" i="6"/>
  <c r="M2062" i="6" s="1"/>
  <c r="F2062" i="6"/>
  <c r="L2062" i="6" s="1"/>
  <c r="E2062" i="6"/>
  <c r="K2062" i="6" s="1"/>
  <c r="D2062" i="6"/>
  <c r="J2062" i="6" s="1"/>
  <c r="I2061" i="6"/>
  <c r="O2061" i="6" s="1"/>
  <c r="H2061" i="6"/>
  <c r="N2061" i="6" s="1"/>
  <c r="G2061" i="6"/>
  <c r="M2061" i="6" s="1"/>
  <c r="F2061" i="6"/>
  <c r="L2061" i="6" s="1"/>
  <c r="E2061" i="6"/>
  <c r="K2061" i="6" s="1"/>
  <c r="D2061" i="6"/>
  <c r="J2061" i="6" s="1"/>
  <c r="I2060" i="6"/>
  <c r="O2060" i="6" s="1"/>
  <c r="H2060" i="6"/>
  <c r="N2060" i="6" s="1"/>
  <c r="G2060" i="6"/>
  <c r="M2060" i="6" s="1"/>
  <c r="F2060" i="6"/>
  <c r="L2060" i="6" s="1"/>
  <c r="E2060" i="6"/>
  <c r="K2060" i="6" s="1"/>
  <c r="D2060" i="6"/>
  <c r="J2060" i="6" s="1"/>
  <c r="I2059" i="6"/>
  <c r="O2059" i="6" s="1"/>
  <c r="H2059" i="6"/>
  <c r="N2059" i="6" s="1"/>
  <c r="G2059" i="6"/>
  <c r="M2059" i="6" s="1"/>
  <c r="F2059" i="6"/>
  <c r="L2059" i="6" s="1"/>
  <c r="E2059" i="6"/>
  <c r="K2059" i="6" s="1"/>
  <c r="D2059" i="6"/>
  <c r="J2059" i="6" s="1"/>
  <c r="I2058" i="6"/>
  <c r="H2058" i="6"/>
  <c r="G2058" i="6"/>
  <c r="F2058" i="6"/>
  <c r="E2058" i="6"/>
  <c r="D2058" i="6"/>
  <c r="I2057" i="6"/>
  <c r="H2057" i="6"/>
  <c r="N2057" i="6" s="1"/>
  <c r="G2057" i="6"/>
  <c r="M2057" i="6" s="1"/>
  <c r="F2057" i="6"/>
  <c r="E2057" i="6"/>
  <c r="K2057" i="6" s="1"/>
  <c r="D2057" i="6"/>
  <c r="I2056" i="6"/>
  <c r="H2056" i="6"/>
  <c r="N2056" i="6" s="1"/>
  <c r="G2056" i="6"/>
  <c r="M2056" i="6" s="1"/>
  <c r="F2056" i="6"/>
  <c r="E2056" i="6"/>
  <c r="K2056" i="6" s="1"/>
  <c r="D2056" i="6"/>
  <c r="I2055" i="6"/>
  <c r="H2055" i="6"/>
  <c r="N2055" i="6" s="1"/>
  <c r="G2055" i="6"/>
  <c r="M2055" i="6" s="1"/>
  <c r="F2055" i="6"/>
  <c r="E2055" i="6"/>
  <c r="K2055" i="6" s="1"/>
  <c r="D2055" i="6"/>
  <c r="I2054" i="6"/>
  <c r="H2054" i="6"/>
  <c r="G2054" i="6"/>
  <c r="F2054" i="6"/>
  <c r="E2054" i="6"/>
  <c r="D2054" i="6"/>
  <c r="I2053" i="6"/>
  <c r="O2053" i="6" s="1"/>
  <c r="H2053" i="6"/>
  <c r="N2053" i="6" s="1"/>
  <c r="G2053" i="6"/>
  <c r="M2053" i="6" s="1"/>
  <c r="F2053" i="6"/>
  <c r="L2053" i="6" s="1"/>
  <c r="E2053" i="6"/>
  <c r="K2053" i="6" s="1"/>
  <c r="D2053" i="6"/>
  <c r="J2053" i="6" s="1"/>
  <c r="I2052" i="6"/>
  <c r="O2052" i="6" s="1"/>
  <c r="H2052" i="6"/>
  <c r="N2052" i="6" s="1"/>
  <c r="G2052" i="6"/>
  <c r="M2052" i="6" s="1"/>
  <c r="F2052" i="6"/>
  <c r="L2052" i="6" s="1"/>
  <c r="E2052" i="6"/>
  <c r="K2052" i="6" s="1"/>
  <c r="D2052" i="6"/>
  <c r="J2052" i="6" s="1"/>
  <c r="I2051" i="6"/>
  <c r="O2051" i="6" s="1"/>
  <c r="H2051" i="6"/>
  <c r="N2051" i="6" s="1"/>
  <c r="G2051" i="6"/>
  <c r="M2051" i="6" s="1"/>
  <c r="F2051" i="6"/>
  <c r="L2051" i="6" s="1"/>
  <c r="E2051" i="6"/>
  <c r="K2051" i="6" s="1"/>
  <c r="D2051" i="6"/>
  <c r="J2051" i="6" s="1"/>
  <c r="I2050" i="6"/>
  <c r="O2050" i="6" s="1"/>
  <c r="H2050" i="6"/>
  <c r="N2050" i="6" s="1"/>
  <c r="G2050" i="6"/>
  <c r="M2050" i="6" s="1"/>
  <c r="F2050" i="6"/>
  <c r="L2050" i="6" s="1"/>
  <c r="E2050" i="6"/>
  <c r="K2050" i="6" s="1"/>
  <c r="D2050" i="6"/>
  <c r="J2050" i="6" s="1"/>
  <c r="I2049" i="6"/>
  <c r="O2049" i="6" s="1"/>
  <c r="H2049" i="6"/>
  <c r="N2049" i="6" s="1"/>
  <c r="G2049" i="6"/>
  <c r="M2049" i="6" s="1"/>
  <c r="F2049" i="6"/>
  <c r="L2049" i="6" s="1"/>
  <c r="E2049" i="6"/>
  <c r="K2049" i="6" s="1"/>
  <c r="D2049" i="6"/>
  <c r="J2049" i="6" s="1"/>
  <c r="I2048" i="6"/>
  <c r="O2048" i="6" s="1"/>
  <c r="H2048" i="6"/>
  <c r="N2048" i="6" s="1"/>
  <c r="G2048" i="6"/>
  <c r="M2048" i="6" s="1"/>
  <c r="F2048" i="6"/>
  <c r="L2048" i="6" s="1"/>
  <c r="E2048" i="6"/>
  <c r="K2048" i="6" s="1"/>
  <c r="D2048" i="6"/>
  <c r="J2048" i="6" s="1"/>
  <c r="I2047" i="6"/>
  <c r="O2047" i="6" s="1"/>
  <c r="H2047" i="6"/>
  <c r="N2047" i="6" s="1"/>
  <c r="G2047" i="6"/>
  <c r="M2047" i="6" s="1"/>
  <c r="F2047" i="6"/>
  <c r="L2047" i="6" s="1"/>
  <c r="E2047" i="6"/>
  <c r="K2047" i="6" s="1"/>
  <c r="D2047" i="6"/>
  <c r="J2047" i="6" s="1"/>
  <c r="I2046" i="6"/>
  <c r="O2046" i="6" s="1"/>
  <c r="H2046" i="6"/>
  <c r="N2046" i="6" s="1"/>
  <c r="G2046" i="6"/>
  <c r="M2046" i="6" s="1"/>
  <c r="F2046" i="6"/>
  <c r="L2046" i="6" s="1"/>
  <c r="E2046" i="6"/>
  <c r="K2046" i="6" s="1"/>
  <c r="D2046" i="6"/>
  <c r="J2046" i="6" s="1"/>
  <c r="I2045" i="6"/>
  <c r="O2045" i="6" s="1"/>
  <c r="H2045" i="6"/>
  <c r="N2045" i="6" s="1"/>
  <c r="G2045" i="6"/>
  <c r="M2045" i="6" s="1"/>
  <c r="F2045" i="6"/>
  <c r="L2045" i="6" s="1"/>
  <c r="E2045" i="6"/>
  <c r="K2045" i="6" s="1"/>
  <c r="D2045" i="6"/>
  <c r="J2045" i="6" s="1"/>
  <c r="I2044" i="6"/>
  <c r="O2044" i="6" s="1"/>
  <c r="H2044" i="6"/>
  <c r="N2044" i="6" s="1"/>
  <c r="G2044" i="6"/>
  <c r="M2044" i="6" s="1"/>
  <c r="F2044" i="6"/>
  <c r="L2044" i="6" s="1"/>
  <c r="E2044" i="6"/>
  <c r="K2044" i="6" s="1"/>
  <c r="D2044" i="6"/>
  <c r="J2044" i="6" s="1"/>
  <c r="I2043" i="6"/>
  <c r="O2043" i="6" s="1"/>
  <c r="H2043" i="6"/>
  <c r="N2043" i="6" s="1"/>
  <c r="G2043" i="6"/>
  <c r="M2043" i="6" s="1"/>
  <c r="F2043" i="6"/>
  <c r="L2043" i="6" s="1"/>
  <c r="E2043" i="6"/>
  <c r="K2043" i="6" s="1"/>
  <c r="D2043" i="6"/>
  <c r="J2043" i="6" s="1"/>
  <c r="I2042" i="6"/>
  <c r="O2042" i="6" s="1"/>
  <c r="H2042" i="6"/>
  <c r="N2042" i="6" s="1"/>
  <c r="G2042" i="6"/>
  <c r="M2042" i="6" s="1"/>
  <c r="F2042" i="6"/>
  <c r="L2042" i="6" s="1"/>
  <c r="E2042" i="6"/>
  <c r="K2042" i="6" s="1"/>
  <c r="D2042" i="6"/>
  <c r="J2042" i="6" s="1"/>
  <c r="I2041" i="6"/>
  <c r="O2041" i="6" s="1"/>
  <c r="H2041" i="6"/>
  <c r="N2041" i="6" s="1"/>
  <c r="G2041" i="6"/>
  <c r="M2041" i="6" s="1"/>
  <c r="F2041" i="6"/>
  <c r="L2041" i="6" s="1"/>
  <c r="E2041" i="6"/>
  <c r="K2041" i="6" s="1"/>
  <c r="D2041" i="6"/>
  <c r="J2041" i="6" s="1"/>
  <c r="I2040" i="6"/>
  <c r="O2040" i="6" s="1"/>
  <c r="H2040" i="6"/>
  <c r="N2040" i="6" s="1"/>
  <c r="G2040" i="6"/>
  <c r="M2040" i="6" s="1"/>
  <c r="F2040" i="6"/>
  <c r="L2040" i="6" s="1"/>
  <c r="E2040" i="6"/>
  <c r="K2040" i="6" s="1"/>
  <c r="D2040" i="6"/>
  <c r="J2040" i="6" s="1"/>
  <c r="I2039" i="6"/>
  <c r="O2039" i="6" s="1"/>
  <c r="H2039" i="6"/>
  <c r="N2039" i="6" s="1"/>
  <c r="G2039" i="6"/>
  <c r="M2039" i="6" s="1"/>
  <c r="F2039" i="6"/>
  <c r="L2039" i="6" s="1"/>
  <c r="E2039" i="6"/>
  <c r="K2039" i="6" s="1"/>
  <c r="D2039" i="6"/>
  <c r="J2039" i="6" s="1"/>
  <c r="I2038" i="6"/>
  <c r="O2038" i="6" s="1"/>
  <c r="H2038" i="6"/>
  <c r="N2038" i="6" s="1"/>
  <c r="G2038" i="6"/>
  <c r="M2038" i="6" s="1"/>
  <c r="F2038" i="6"/>
  <c r="L2038" i="6" s="1"/>
  <c r="E2038" i="6"/>
  <c r="K2038" i="6" s="1"/>
  <c r="D2038" i="6"/>
  <c r="J2038" i="6" s="1"/>
  <c r="I2037" i="6"/>
  <c r="O2037" i="6" s="1"/>
  <c r="H2037" i="6"/>
  <c r="N2037" i="6" s="1"/>
  <c r="G2037" i="6"/>
  <c r="M2037" i="6" s="1"/>
  <c r="F2037" i="6"/>
  <c r="L2037" i="6" s="1"/>
  <c r="E2037" i="6"/>
  <c r="K2037" i="6" s="1"/>
  <c r="D2037" i="6"/>
  <c r="J2037" i="6" s="1"/>
  <c r="I2036" i="6"/>
  <c r="O2036" i="6" s="1"/>
  <c r="H2036" i="6"/>
  <c r="N2036" i="6" s="1"/>
  <c r="G2036" i="6"/>
  <c r="M2036" i="6" s="1"/>
  <c r="F2036" i="6"/>
  <c r="L2036" i="6" s="1"/>
  <c r="E2036" i="6"/>
  <c r="K2036" i="6" s="1"/>
  <c r="D2036" i="6"/>
  <c r="J2036" i="6" s="1"/>
  <c r="I2035" i="6"/>
  <c r="O2035" i="6" s="1"/>
  <c r="H2035" i="6"/>
  <c r="N2035" i="6" s="1"/>
  <c r="G2035" i="6"/>
  <c r="M2035" i="6" s="1"/>
  <c r="F2035" i="6"/>
  <c r="L2035" i="6" s="1"/>
  <c r="E2035" i="6"/>
  <c r="K2035" i="6" s="1"/>
  <c r="D2035" i="6"/>
  <c r="J2035" i="6" s="1"/>
  <c r="I2034" i="6"/>
  <c r="O2034" i="6" s="1"/>
  <c r="H2034" i="6"/>
  <c r="N2034" i="6" s="1"/>
  <c r="G2034" i="6"/>
  <c r="M2034" i="6" s="1"/>
  <c r="F2034" i="6"/>
  <c r="L2034" i="6" s="1"/>
  <c r="E2034" i="6"/>
  <c r="K2034" i="6" s="1"/>
  <c r="D2034" i="6"/>
  <c r="J2034" i="6" s="1"/>
  <c r="I2033" i="6"/>
  <c r="O2033" i="6" s="1"/>
  <c r="H2033" i="6"/>
  <c r="N2033" i="6" s="1"/>
  <c r="G2033" i="6"/>
  <c r="M2033" i="6" s="1"/>
  <c r="F2033" i="6"/>
  <c r="L2033" i="6" s="1"/>
  <c r="E2033" i="6"/>
  <c r="K2033" i="6" s="1"/>
  <c r="D2033" i="6"/>
  <c r="J2033" i="6" s="1"/>
  <c r="I2032" i="6"/>
  <c r="O2032" i="6" s="1"/>
  <c r="H2032" i="6"/>
  <c r="N2032" i="6" s="1"/>
  <c r="G2032" i="6"/>
  <c r="M2032" i="6" s="1"/>
  <c r="F2032" i="6"/>
  <c r="L2032" i="6" s="1"/>
  <c r="E2032" i="6"/>
  <c r="K2032" i="6" s="1"/>
  <c r="D2032" i="6"/>
  <c r="J2032" i="6" s="1"/>
  <c r="I2031" i="6"/>
  <c r="O2031" i="6" s="1"/>
  <c r="H2031" i="6"/>
  <c r="N2031" i="6" s="1"/>
  <c r="G2031" i="6"/>
  <c r="M2031" i="6" s="1"/>
  <c r="F2031" i="6"/>
  <c r="L2031" i="6" s="1"/>
  <c r="E2031" i="6"/>
  <c r="K2031" i="6" s="1"/>
  <c r="D2031" i="6"/>
  <c r="J2031" i="6" s="1"/>
  <c r="I2030" i="6"/>
  <c r="O2030" i="6" s="1"/>
  <c r="H2030" i="6"/>
  <c r="N2030" i="6" s="1"/>
  <c r="G2030" i="6"/>
  <c r="M2030" i="6" s="1"/>
  <c r="F2030" i="6"/>
  <c r="L2030" i="6" s="1"/>
  <c r="E2030" i="6"/>
  <c r="K2030" i="6" s="1"/>
  <c r="D2030" i="6"/>
  <c r="J2030" i="6" s="1"/>
  <c r="I2029" i="6"/>
  <c r="O2029" i="6" s="1"/>
  <c r="H2029" i="6"/>
  <c r="N2029" i="6" s="1"/>
  <c r="G2029" i="6"/>
  <c r="M2029" i="6" s="1"/>
  <c r="F2029" i="6"/>
  <c r="L2029" i="6" s="1"/>
  <c r="E2029" i="6"/>
  <c r="K2029" i="6" s="1"/>
  <c r="D2029" i="6"/>
  <c r="J2029" i="6" s="1"/>
  <c r="I2028" i="6"/>
  <c r="O2028" i="6" s="1"/>
  <c r="H2028" i="6"/>
  <c r="N2028" i="6" s="1"/>
  <c r="G2028" i="6"/>
  <c r="M2028" i="6" s="1"/>
  <c r="F2028" i="6"/>
  <c r="L2028" i="6" s="1"/>
  <c r="E2028" i="6"/>
  <c r="K2028" i="6" s="1"/>
  <c r="D2028" i="6"/>
  <c r="J2028" i="6" s="1"/>
  <c r="I2027" i="6"/>
  <c r="O2027" i="6" s="1"/>
  <c r="H2027" i="6"/>
  <c r="N2027" i="6" s="1"/>
  <c r="G2027" i="6"/>
  <c r="M2027" i="6" s="1"/>
  <c r="F2027" i="6"/>
  <c r="L2027" i="6" s="1"/>
  <c r="E2027" i="6"/>
  <c r="K2027" i="6" s="1"/>
  <c r="D2027" i="6"/>
  <c r="J2027" i="6" s="1"/>
  <c r="I2026" i="6"/>
  <c r="O2026" i="6" s="1"/>
  <c r="H2026" i="6"/>
  <c r="N2026" i="6" s="1"/>
  <c r="G2026" i="6"/>
  <c r="M2026" i="6" s="1"/>
  <c r="F2026" i="6"/>
  <c r="L2026" i="6" s="1"/>
  <c r="E2026" i="6"/>
  <c r="K2026" i="6" s="1"/>
  <c r="D2026" i="6"/>
  <c r="J2026" i="6" s="1"/>
  <c r="I2025" i="6"/>
  <c r="O2025" i="6" s="1"/>
  <c r="H2025" i="6"/>
  <c r="N2025" i="6" s="1"/>
  <c r="G2025" i="6"/>
  <c r="M2025" i="6" s="1"/>
  <c r="F2025" i="6"/>
  <c r="L2025" i="6" s="1"/>
  <c r="E2025" i="6"/>
  <c r="K2025" i="6" s="1"/>
  <c r="D2025" i="6"/>
  <c r="J2025" i="6" s="1"/>
  <c r="I2024" i="6"/>
  <c r="O2024" i="6" s="1"/>
  <c r="H2024" i="6"/>
  <c r="N2024" i="6" s="1"/>
  <c r="G2024" i="6"/>
  <c r="M2024" i="6" s="1"/>
  <c r="F2024" i="6"/>
  <c r="L2024" i="6" s="1"/>
  <c r="E2024" i="6"/>
  <c r="K2024" i="6" s="1"/>
  <c r="D2024" i="6"/>
  <c r="J2024" i="6" s="1"/>
  <c r="I2023" i="6"/>
  <c r="O2023" i="6" s="1"/>
  <c r="H2023" i="6"/>
  <c r="N2023" i="6" s="1"/>
  <c r="G2023" i="6"/>
  <c r="M2023" i="6" s="1"/>
  <c r="F2023" i="6"/>
  <c r="L2023" i="6" s="1"/>
  <c r="E2023" i="6"/>
  <c r="K2023" i="6" s="1"/>
  <c r="D2023" i="6"/>
  <c r="J2023" i="6" s="1"/>
  <c r="I2022" i="6"/>
  <c r="O2022" i="6" s="1"/>
  <c r="H2022" i="6"/>
  <c r="N2022" i="6" s="1"/>
  <c r="G2022" i="6"/>
  <c r="M2022" i="6" s="1"/>
  <c r="F2022" i="6"/>
  <c r="L2022" i="6" s="1"/>
  <c r="E2022" i="6"/>
  <c r="K2022" i="6" s="1"/>
  <c r="D2022" i="6"/>
  <c r="J2022" i="6" s="1"/>
  <c r="I2021" i="6"/>
  <c r="O2021" i="6" s="1"/>
  <c r="H2021" i="6"/>
  <c r="N2021" i="6" s="1"/>
  <c r="G2021" i="6"/>
  <c r="M2021" i="6" s="1"/>
  <c r="F2021" i="6"/>
  <c r="L2021" i="6" s="1"/>
  <c r="E2021" i="6"/>
  <c r="K2021" i="6" s="1"/>
  <c r="D2021" i="6"/>
  <c r="J2021" i="6" s="1"/>
  <c r="I2020" i="6"/>
  <c r="O2020" i="6" s="1"/>
  <c r="H2020" i="6"/>
  <c r="N2020" i="6" s="1"/>
  <c r="G2020" i="6"/>
  <c r="M2020" i="6" s="1"/>
  <c r="F2020" i="6"/>
  <c r="L2020" i="6" s="1"/>
  <c r="E2020" i="6"/>
  <c r="K2020" i="6" s="1"/>
  <c r="D2020" i="6"/>
  <c r="J2020" i="6" s="1"/>
  <c r="I2019" i="6"/>
  <c r="O2019" i="6" s="1"/>
  <c r="H2019" i="6"/>
  <c r="N2019" i="6" s="1"/>
  <c r="G2019" i="6"/>
  <c r="M2019" i="6" s="1"/>
  <c r="F2019" i="6"/>
  <c r="L2019" i="6" s="1"/>
  <c r="E2019" i="6"/>
  <c r="K2019" i="6" s="1"/>
  <c r="D2019" i="6"/>
  <c r="J2019" i="6" s="1"/>
  <c r="I2018" i="6"/>
  <c r="O2018" i="6" s="1"/>
  <c r="H2018" i="6"/>
  <c r="N2018" i="6" s="1"/>
  <c r="G2018" i="6"/>
  <c r="M2018" i="6" s="1"/>
  <c r="F2018" i="6"/>
  <c r="L2018" i="6" s="1"/>
  <c r="E2018" i="6"/>
  <c r="K2018" i="6" s="1"/>
  <c r="D2018" i="6"/>
  <c r="J2018" i="6" s="1"/>
  <c r="I2017" i="6"/>
  <c r="O2017" i="6" s="1"/>
  <c r="H2017" i="6"/>
  <c r="N2017" i="6" s="1"/>
  <c r="G2017" i="6"/>
  <c r="M2017" i="6" s="1"/>
  <c r="F2017" i="6"/>
  <c r="L2017" i="6" s="1"/>
  <c r="E2017" i="6"/>
  <c r="K2017" i="6" s="1"/>
  <c r="D2017" i="6"/>
  <c r="J2017" i="6" s="1"/>
  <c r="I2016" i="6"/>
  <c r="O2016" i="6" s="1"/>
  <c r="H2016" i="6"/>
  <c r="N2016" i="6" s="1"/>
  <c r="G2016" i="6"/>
  <c r="M2016" i="6" s="1"/>
  <c r="F2016" i="6"/>
  <c r="L2016" i="6" s="1"/>
  <c r="E2016" i="6"/>
  <c r="K2016" i="6" s="1"/>
  <c r="D2016" i="6"/>
  <c r="J2016" i="6" s="1"/>
  <c r="I2015" i="6"/>
  <c r="O2015" i="6" s="1"/>
  <c r="H2015" i="6"/>
  <c r="N2015" i="6" s="1"/>
  <c r="G2015" i="6"/>
  <c r="M2015" i="6" s="1"/>
  <c r="F2015" i="6"/>
  <c r="L2015" i="6" s="1"/>
  <c r="E2015" i="6"/>
  <c r="K2015" i="6" s="1"/>
  <c r="D2015" i="6"/>
  <c r="J2015" i="6" s="1"/>
  <c r="I2014" i="6"/>
  <c r="O2014" i="6" s="1"/>
  <c r="H2014" i="6"/>
  <c r="N2014" i="6" s="1"/>
  <c r="G2014" i="6"/>
  <c r="M2014" i="6" s="1"/>
  <c r="F2014" i="6"/>
  <c r="L2014" i="6" s="1"/>
  <c r="E2014" i="6"/>
  <c r="K2014" i="6" s="1"/>
  <c r="D2014" i="6"/>
  <c r="J2014" i="6" s="1"/>
  <c r="I2013" i="6"/>
  <c r="O2013" i="6" s="1"/>
  <c r="H2013" i="6"/>
  <c r="N2013" i="6" s="1"/>
  <c r="G2013" i="6"/>
  <c r="M2013" i="6" s="1"/>
  <c r="F2013" i="6"/>
  <c r="L2013" i="6" s="1"/>
  <c r="E2013" i="6"/>
  <c r="K2013" i="6" s="1"/>
  <c r="D2013" i="6"/>
  <c r="J2013" i="6" s="1"/>
  <c r="I2012" i="6"/>
  <c r="O2012" i="6" s="1"/>
  <c r="H2012" i="6"/>
  <c r="N2012" i="6" s="1"/>
  <c r="G2012" i="6"/>
  <c r="M2012" i="6" s="1"/>
  <c r="F2012" i="6"/>
  <c r="L2012" i="6" s="1"/>
  <c r="E2012" i="6"/>
  <c r="K2012" i="6" s="1"/>
  <c r="D2012" i="6"/>
  <c r="J2012" i="6" s="1"/>
  <c r="I2011" i="6"/>
  <c r="O2011" i="6" s="1"/>
  <c r="H2011" i="6"/>
  <c r="N2011" i="6" s="1"/>
  <c r="G2011" i="6"/>
  <c r="M2011" i="6" s="1"/>
  <c r="F2011" i="6"/>
  <c r="L2011" i="6" s="1"/>
  <c r="E2011" i="6"/>
  <c r="K2011" i="6" s="1"/>
  <c r="D2011" i="6"/>
  <c r="J2011" i="6" s="1"/>
  <c r="I2010" i="6"/>
  <c r="O2010" i="6" s="1"/>
  <c r="H2010" i="6"/>
  <c r="N2010" i="6" s="1"/>
  <c r="G2010" i="6"/>
  <c r="M2010" i="6" s="1"/>
  <c r="F2010" i="6"/>
  <c r="L2010" i="6" s="1"/>
  <c r="E2010" i="6"/>
  <c r="K2010" i="6" s="1"/>
  <c r="D2010" i="6"/>
  <c r="J2010" i="6" s="1"/>
  <c r="I2009" i="6"/>
  <c r="O2009" i="6" s="1"/>
  <c r="H2009" i="6"/>
  <c r="N2009" i="6" s="1"/>
  <c r="G2009" i="6"/>
  <c r="M2009" i="6" s="1"/>
  <c r="F2009" i="6"/>
  <c r="L2009" i="6" s="1"/>
  <c r="E2009" i="6"/>
  <c r="K2009" i="6" s="1"/>
  <c r="D2009" i="6"/>
  <c r="J2009" i="6" s="1"/>
  <c r="I2008" i="6"/>
  <c r="H2008" i="6"/>
  <c r="G2008" i="6"/>
  <c r="F2008" i="6"/>
  <c r="E2008" i="6"/>
  <c r="D2008" i="6"/>
  <c r="I2007" i="6"/>
  <c r="H2007" i="6"/>
  <c r="N2007" i="6" s="1"/>
  <c r="G2007" i="6"/>
  <c r="M2007" i="6" s="1"/>
  <c r="F2007" i="6"/>
  <c r="E2007" i="6"/>
  <c r="K2007" i="6" s="1"/>
  <c r="D2007" i="6"/>
  <c r="I2006" i="6"/>
  <c r="H2006" i="6"/>
  <c r="N2006" i="6" s="1"/>
  <c r="G2006" i="6"/>
  <c r="M2006" i="6" s="1"/>
  <c r="F2006" i="6"/>
  <c r="E2006" i="6"/>
  <c r="K2006" i="6" s="1"/>
  <c r="D2006" i="6"/>
  <c r="I2005" i="6"/>
  <c r="H2005" i="6"/>
  <c r="N2005" i="6" s="1"/>
  <c r="G2005" i="6"/>
  <c r="M2005" i="6" s="1"/>
  <c r="F2005" i="6"/>
  <c r="E2005" i="6"/>
  <c r="K2005" i="6" s="1"/>
  <c r="D2005" i="6"/>
  <c r="I2004" i="6"/>
  <c r="H2004" i="6"/>
  <c r="G2004" i="6"/>
  <c r="F2004" i="6"/>
  <c r="E2004" i="6"/>
  <c r="D2004" i="6"/>
  <c r="I2003" i="6"/>
  <c r="O2003" i="6" s="1"/>
  <c r="H2003" i="6"/>
  <c r="N2003" i="6" s="1"/>
  <c r="G2003" i="6"/>
  <c r="M2003" i="6" s="1"/>
  <c r="F2003" i="6"/>
  <c r="L2003" i="6" s="1"/>
  <c r="E2003" i="6"/>
  <c r="K2003" i="6" s="1"/>
  <c r="D2003" i="6"/>
  <c r="J2003" i="6" s="1"/>
  <c r="I2002" i="6"/>
  <c r="O2002" i="6" s="1"/>
  <c r="H2002" i="6"/>
  <c r="N2002" i="6" s="1"/>
  <c r="G2002" i="6"/>
  <c r="M2002" i="6" s="1"/>
  <c r="F2002" i="6"/>
  <c r="L2002" i="6" s="1"/>
  <c r="E2002" i="6"/>
  <c r="K2002" i="6" s="1"/>
  <c r="D2002" i="6"/>
  <c r="J2002" i="6" s="1"/>
  <c r="I2001" i="6"/>
  <c r="O2001" i="6" s="1"/>
  <c r="H2001" i="6"/>
  <c r="N2001" i="6" s="1"/>
  <c r="G2001" i="6"/>
  <c r="M2001" i="6" s="1"/>
  <c r="F2001" i="6"/>
  <c r="L2001" i="6" s="1"/>
  <c r="E2001" i="6"/>
  <c r="K2001" i="6" s="1"/>
  <c r="D2001" i="6"/>
  <c r="J2001" i="6" s="1"/>
  <c r="I2000" i="6"/>
  <c r="O2000" i="6" s="1"/>
  <c r="H2000" i="6"/>
  <c r="N2000" i="6" s="1"/>
  <c r="G2000" i="6"/>
  <c r="M2000" i="6" s="1"/>
  <c r="F2000" i="6"/>
  <c r="L2000" i="6" s="1"/>
  <c r="E2000" i="6"/>
  <c r="K2000" i="6" s="1"/>
  <c r="D2000" i="6"/>
  <c r="J2000" i="6" s="1"/>
  <c r="I1999" i="6"/>
  <c r="O1999" i="6" s="1"/>
  <c r="H1999" i="6"/>
  <c r="N1999" i="6" s="1"/>
  <c r="G1999" i="6"/>
  <c r="M1999" i="6" s="1"/>
  <c r="F1999" i="6"/>
  <c r="L1999" i="6" s="1"/>
  <c r="E1999" i="6"/>
  <c r="K1999" i="6" s="1"/>
  <c r="D1999" i="6"/>
  <c r="J1999" i="6" s="1"/>
  <c r="I1998" i="6"/>
  <c r="O1998" i="6" s="1"/>
  <c r="H1998" i="6"/>
  <c r="N1998" i="6" s="1"/>
  <c r="G1998" i="6"/>
  <c r="M1998" i="6" s="1"/>
  <c r="F1998" i="6"/>
  <c r="L1998" i="6" s="1"/>
  <c r="E1998" i="6"/>
  <c r="K1998" i="6" s="1"/>
  <c r="D1998" i="6"/>
  <c r="J1998" i="6" s="1"/>
  <c r="I1997" i="6"/>
  <c r="O1997" i="6" s="1"/>
  <c r="H1997" i="6"/>
  <c r="N1997" i="6" s="1"/>
  <c r="G1997" i="6"/>
  <c r="M1997" i="6" s="1"/>
  <c r="F1997" i="6"/>
  <c r="L1997" i="6" s="1"/>
  <c r="E1997" i="6"/>
  <c r="K1997" i="6" s="1"/>
  <c r="D1997" i="6"/>
  <c r="J1997" i="6" s="1"/>
  <c r="I1996" i="6"/>
  <c r="O1996" i="6" s="1"/>
  <c r="H1996" i="6"/>
  <c r="N1996" i="6" s="1"/>
  <c r="G1996" i="6"/>
  <c r="M1996" i="6" s="1"/>
  <c r="F1996" i="6"/>
  <c r="L1996" i="6" s="1"/>
  <c r="E1996" i="6"/>
  <c r="K1996" i="6" s="1"/>
  <c r="D1996" i="6"/>
  <c r="J1996" i="6" s="1"/>
  <c r="I1995" i="6"/>
  <c r="O1995" i="6" s="1"/>
  <c r="H1995" i="6"/>
  <c r="N1995" i="6" s="1"/>
  <c r="G1995" i="6"/>
  <c r="M1995" i="6" s="1"/>
  <c r="F1995" i="6"/>
  <c r="L1995" i="6" s="1"/>
  <c r="E1995" i="6"/>
  <c r="K1995" i="6" s="1"/>
  <c r="D1995" i="6"/>
  <c r="J1995" i="6" s="1"/>
  <c r="I1994" i="6"/>
  <c r="O1994" i="6" s="1"/>
  <c r="H1994" i="6"/>
  <c r="N1994" i="6" s="1"/>
  <c r="G1994" i="6"/>
  <c r="M1994" i="6" s="1"/>
  <c r="F1994" i="6"/>
  <c r="L1994" i="6" s="1"/>
  <c r="E1994" i="6"/>
  <c r="K1994" i="6" s="1"/>
  <c r="D1994" i="6"/>
  <c r="J1994" i="6" s="1"/>
  <c r="I1993" i="6"/>
  <c r="O1993" i="6" s="1"/>
  <c r="H1993" i="6"/>
  <c r="N1993" i="6" s="1"/>
  <c r="G1993" i="6"/>
  <c r="M1993" i="6" s="1"/>
  <c r="F1993" i="6"/>
  <c r="L1993" i="6" s="1"/>
  <c r="E1993" i="6"/>
  <c r="K1993" i="6" s="1"/>
  <c r="D1993" i="6"/>
  <c r="J1993" i="6" s="1"/>
  <c r="I1992" i="6"/>
  <c r="O1992" i="6" s="1"/>
  <c r="H1992" i="6"/>
  <c r="N1992" i="6" s="1"/>
  <c r="G1992" i="6"/>
  <c r="M1992" i="6" s="1"/>
  <c r="F1992" i="6"/>
  <c r="L1992" i="6" s="1"/>
  <c r="E1992" i="6"/>
  <c r="K1992" i="6" s="1"/>
  <c r="D1992" i="6"/>
  <c r="J1992" i="6" s="1"/>
  <c r="I1991" i="6"/>
  <c r="O1991" i="6" s="1"/>
  <c r="H1991" i="6"/>
  <c r="N1991" i="6" s="1"/>
  <c r="G1991" i="6"/>
  <c r="M1991" i="6" s="1"/>
  <c r="F1991" i="6"/>
  <c r="L1991" i="6" s="1"/>
  <c r="E1991" i="6"/>
  <c r="K1991" i="6" s="1"/>
  <c r="D1991" i="6"/>
  <c r="J1991" i="6" s="1"/>
  <c r="I1990" i="6"/>
  <c r="O1990" i="6" s="1"/>
  <c r="H1990" i="6"/>
  <c r="N1990" i="6" s="1"/>
  <c r="G1990" i="6"/>
  <c r="M1990" i="6" s="1"/>
  <c r="F1990" i="6"/>
  <c r="L1990" i="6" s="1"/>
  <c r="E1990" i="6"/>
  <c r="K1990" i="6" s="1"/>
  <c r="D1990" i="6"/>
  <c r="J1990" i="6" s="1"/>
  <c r="I1989" i="6"/>
  <c r="O1989" i="6" s="1"/>
  <c r="H1989" i="6"/>
  <c r="N1989" i="6" s="1"/>
  <c r="G1989" i="6"/>
  <c r="M1989" i="6" s="1"/>
  <c r="F1989" i="6"/>
  <c r="L1989" i="6" s="1"/>
  <c r="E1989" i="6"/>
  <c r="K1989" i="6" s="1"/>
  <c r="D1989" i="6"/>
  <c r="J1989" i="6" s="1"/>
  <c r="I1988" i="6"/>
  <c r="O1988" i="6" s="1"/>
  <c r="H1988" i="6"/>
  <c r="N1988" i="6" s="1"/>
  <c r="G1988" i="6"/>
  <c r="M1988" i="6" s="1"/>
  <c r="F1988" i="6"/>
  <c r="L1988" i="6" s="1"/>
  <c r="E1988" i="6"/>
  <c r="K1988" i="6" s="1"/>
  <c r="D1988" i="6"/>
  <c r="J1988" i="6" s="1"/>
  <c r="I1987" i="6"/>
  <c r="O1987" i="6" s="1"/>
  <c r="H1987" i="6"/>
  <c r="N1987" i="6" s="1"/>
  <c r="G1987" i="6"/>
  <c r="M1987" i="6" s="1"/>
  <c r="F1987" i="6"/>
  <c r="L1987" i="6" s="1"/>
  <c r="E1987" i="6"/>
  <c r="K1987" i="6" s="1"/>
  <c r="D1987" i="6"/>
  <c r="J1987" i="6" s="1"/>
  <c r="I1986" i="6"/>
  <c r="O1986" i="6" s="1"/>
  <c r="H1986" i="6"/>
  <c r="N1986" i="6" s="1"/>
  <c r="G1986" i="6"/>
  <c r="M1986" i="6" s="1"/>
  <c r="F1986" i="6"/>
  <c r="L1986" i="6" s="1"/>
  <c r="E1986" i="6"/>
  <c r="K1986" i="6" s="1"/>
  <c r="D1986" i="6"/>
  <c r="J1986" i="6" s="1"/>
  <c r="I1985" i="6"/>
  <c r="O1985" i="6" s="1"/>
  <c r="H1985" i="6"/>
  <c r="N1985" i="6" s="1"/>
  <c r="G1985" i="6"/>
  <c r="M1985" i="6" s="1"/>
  <c r="F1985" i="6"/>
  <c r="L1985" i="6" s="1"/>
  <c r="E1985" i="6"/>
  <c r="K1985" i="6" s="1"/>
  <c r="D1985" i="6"/>
  <c r="J1985" i="6" s="1"/>
  <c r="I1984" i="6"/>
  <c r="O1984" i="6" s="1"/>
  <c r="H1984" i="6"/>
  <c r="N1984" i="6" s="1"/>
  <c r="G1984" i="6"/>
  <c r="M1984" i="6" s="1"/>
  <c r="F1984" i="6"/>
  <c r="L1984" i="6" s="1"/>
  <c r="E1984" i="6"/>
  <c r="K1984" i="6" s="1"/>
  <c r="D1984" i="6"/>
  <c r="J1984" i="6" s="1"/>
  <c r="I1983" i="6"/>
  <c r="O1983" i="6" s="1"/>
  <c r="H1983" i="6"/>
  <c r="N1983" i="6" s="1"/>
  <c r="G1983" i="6"/>
  <c r="M1983" i="6" s="1"/>
  <c r="F1983" i="6"/>
  <c r="L1983" i="6" s="1"/>
  <c r="E1983" i="6"/>
  <c r="K1983" i="6" s="1"/>
  <c r="D1983" i="6"/>
  <c r="J1983" i="6" s="1"/>
  <c r="I1982" i="6"/>
  <c r="O1982" i="6" s="1"/>
  <c r="H1982" i="6"/>
  <c r="N1982" i="6" s="1"/>
  <c r="G1982" i="6"/>
  <c r="M1982" i="6" s="1"/>
  <c r="F1982" i="6"/>
  <c r="L1982" i="6" s="1"/>
  <c r="E1982" i="6"/>
  <c r="K1982" i="6" s="1"/>
  <c r="D1982" i="6"/>
  <c r="J1982" i="6" s="1"/>
  <c r="I1981" i="6"/>
  <c r="O1981" i="6" s="1"/>
  <c r="H1981" i="6"/>
  <c r="N1981" i="6" s="1"/>
  <c r="G1981" i="6"/>
  <c r="M1981" i="6" s="1"/>
  <c r="F1981" i="6"/>
  <c r="L1981" i="6" s="1"/>
  <c r="E1981" i="6"/>
  <c r="K1981" i="6" s="1"/>
  <c r="D1981" i="6"/>
  <c r="J1981" i="6" s="1"/>
  <c r="I1980" i="6"/>
  <c r="O1980" i="6" s="1"/>
  <c r="H1980" i="6"/>
  <c r="N1980" i="6" s="1"/>
  <c r="G1980" i="6"/>
  <c r="M1980" i="6" s="1"/>
  <c r="F1980" i="6"/>
  <c r="L1980" i="6" s="1"/>
  <c r="E1980" i="6"/>
  <c r="K1980" i="6" s="1"/>
  <c r="D1980" i="6"/>
  <c r="J1980" i="6" s="1"/>
  <c r="I1979" i="6"/>
  <c r="O1979" i="6" s="1"/>
  <c r="H1979" i="6"/>
  <c r="N1979" i="6" s="1"/>
  <c r="G1979" i="6"/>
  <c r="M1979" i="6" s="1"/>
  <c r="F1979" i="6"/>
  <c r="L1979" i="6" s="1"/>
  <c r="E1979" i="6"/>
  <c r="K1979" i="6" s="1"/>
  <c r="D1979" i="6"/>
  <c r="J1979" i="6" s="1"/>
  <c r="I1978" i="6"/>
  <c r="O1978" i="6" s="1"/>
  <c r="H1978" i="6"/>
  <c r="N1978" i="6" s="1"/>
  <c r="G1978" i="6"/>
  <c r="M1978" i="6" s="1"/>
  <c r="F1978" i="6"/>
  <c r="L1978" i="6" s="1"/>
  <c r="E1978" i="6"/>
  <c r="K1978" i="6" s="1"/>
  <c r="D1978" i="6"/>
  <c r="J1978" i="6" s="1"/>
  <c r="I1977" i="6"/>
  <c r="O1977" i="6" s="1"/>
  <c r="H1977" i="6"/>
  <c r="N1977" i="6" s="1"/>
  <c r="G1977" i="6"/>
  <c r="M1977" i="6" s="1"/>
  <c r="F1977" i="6"/>
  <c r="L1977" i="6" s="1"/>
  <c r="E1977" i="6"/>
  <c r="K1977" i="6" s="1"/>
  <c r="D1977" i="6"/>
  <c r="J1977" i="6" s="1"/>
  <c r="I1976" i="6"/>
  <c r="O1976" i="6" s="1"/>
  <c r="H1976" i="6"/>
  <c r="N1976" i="6" s="1"/>
  <c r="G1976" i="6"/>
  <c r="M1976" i="6" s="1"/>
  <c r="F1976" i="6"/>
  <c r="L1976" i="6" s="1"/>
  <c r="E1976" i="6"/>
  <c r="K1976" i="6" s="1"/>
  <c r="D1976" i="6"/>
  <c r="J1976" i="6" s="1"/>
  <c r="I1975" i="6"/>
  <c r="O1975" i="6" s="1"/>
  <c r="H1975" i="6"/>
  <c r="N1975" i="6" s="1"/>
  <c r="G1975" i="6"/>
  <c r="M1975" i="6" s="1"/>
  <c r="F1975" i="6"/>
  <c r="L1975" i="6" s="1"/>
  <c r="E1975" i="6"/>
  <c r="K1975" i="6" s="1"/>
  <c r="D1975" i="6"/>
  <c r="J1975" i="6" s="1"/>
  <c r="I1974" i="6"/>
  <c r="O1974" i="6" s="1"/>
  <c r="H1974" i="6"/>
  <c r="N1974" i="6" s="1"/>
  <c r="G1974" i="6"/>
  <c r="M1974" i="6" s="1"/>
  <c r="F1974" i="6"/>
  <c r="L1974" i="6" s="1"/>
  <c r="E1974" i="6"/>
  <c r="K1974" i="6" s="1"/>
  <c r="D1974" i="6"/>
  <c r="J1974" i="6" s="1"/>
  <c r="I1973" i="6"/>
  <c r="O1973" i="6" s="1"/>
  <c r="H1973" i="6"/>
  <c r="N1973" i="6" s="1"/>
  <c r="G1973" i="6"/>
  <c r="M1973" i="6" s="1"/>
  <c r="F1973" i="6"/>
  <c r="L1973" i="6" s="1"/>
  <c r="E1973" i="6"/>
  <c r="K1973" i="6" s="1"/>
  <c r="D1973" i="6"/>
  <c r="J1973" i="6" s="1"/>
  <c r="I1972" i="6"/>
  <c r="O1972" i="6" s="1"/>
  <c r="H1972" i="6"/>
  <c r="N1972" i="6" s="1"/>
  <c r="G1972" i="6"/>
  <c r="M1972" i="6" s="1"/>
  <c r="F1972" i="6"/>
  <c r="L1972" i="6" s="1"/>
  <c r="E1972" i="6"/>
  <c r="K1972" i="6" s="1"/>
  <c r="D1972" i="6"/>
  <c r="J1972" i="6" s="1"/>
  <c r="I1971" i="6"/>
  <c r="O1971" i="6" s="1"/>
  <c r="H1971" i="6"/>
  <c r="N1971" i="6" s="1"/>
  <c r="G1971" i="6"/>
  <c r="M1971" i="6" s="1"/>
  <c r="F1971" i="6"/>
  <c r="L1971" i="6" s="1"/>
  <c r="E1971" i="6"/>
  <c r="K1971" i="6" s="1"/>
  <c r="D1971" i="6"/>
  <c r="J1971" i="6" s="1"/>
  <c r="I1970" i="6"/>
  <c r="O1970" i="6" s="1"/>
  <c r="H1970" i="6"/>
  <c r="N1970" i="6" s="1"/>
  <c r="G1970" i="6"/>
  <c r="M1970" i="6" s="1"/>
  <c r="F1970" i="6"/>
  <c r="L1970" i="6" s="1"/>
  <c r="E1970" i="6"/>
  <c r="K1970" i="6" s="1"/>
  <c r="D1970" i="6"/>
  <c r="J1970" i="6" s="1"/>
  <c r="I1969" i="6"/>
  <c r="O1969" i="6" s="1"/>
  <c r="H1969" i="6"/>
  <c r="N1969" i="6" s="1"/>
  <c r="G1969" i="6"/>
  <c r="M1969" i="6" s="1"/>
  <c r="F1969" i="6"/>
  <c r="L1969" i="6" s="1"/>
  <c r="E1969" i="6"/>
  <c r="K1969" i="6" s="1"/>
  <c r="D1969" i="6"/>
  <c r="J1969" i="6" s="1"/>
  <c r="I1968" i="6"/>
  <c r="O1968" i="6" s="1"/>
  <c r="H1968" i="6"/>
  <c r="N1968" i="6" s="1"/>
  <c r="G1968" i="6"/>
  <c r="M1968" i="6" s="1"/>
  <c r="F1968" i="6"/>
  <c r="L1968" i="6" s="1"/>
  <c r="E1968" i="6"/>
  <c r="K1968" i="6" s="1"/>
  <c r="D1968" i="6"/>
  <c r="J1968" i="6" s="1"/>
  <c r="I1967" i="6"/>
  <c r="O1967" i="6" s="1"/>
  <c r="H1967" i="6"/>
  <c r="N1967" i="6" s="1"/>
  <c r="G1967" i="6"/>
  <c r="M1967" i="6" s="1"/>
  <c r="F1967" i="6"/>
  <c r="L1967" i="6" s="1"/>
  <c r="E1967" i="6"/>
  <c r="K1967" i="6" s="1"/>
  <c r="D1967" i="6"/>
  <c r="J1967" i="6" s="1"/>
  <c r="I1966" i="6"/>
  <c r="O1966" i="6" s="1"/>
  <c r="H1966" i="6"/>
  <c r="N1966" i="6" s="1"/>
  <c r="G1966" i="6"/>
  <c r="M1966" i="6" s="1"/>
  <c r="F1966" i="6"/>
  <c r="L1966" i="6" s="1"/>
  <c r="E1966" i="6"/>
  <c r="K1966" i="6" s="1"/>
  <c r="D1966" i="6"/>
  <c r="J1966" i="6" s="1"/>
  <c r="I1965" i="6"/>
  <c r="O1965" i="6" s="1"/>
  <c r="H1965" i="6"/>
  <c r="N1965" i="6" s="1"/>
  <c r="G1965" i="6"/>
  <c r="M1965" i="6" s="1"/>
  <c r="F1965" i="6"/>
  <c r="L1965" i="6" s="1"/>
  <c r="E1965" i="6"/>
  <c r="K1965" i="6" s="1"/>
  <c r="D1965" i="6"/>
  <c r="J1965" i="6" s="1"/>
  <c r="I1964" i="6"/>
  <c r="O1964" i="6" s="1"/>
  <c r="H1964" i="6"/>
  <c r="N1964" i="6" s="1"/>
  <c r="G1964" i="6"/>
  <c r="M1964" i="6" s="1"/>
  <c r="F1964" i="6"/>
  <c r="L1964" i="6" s="1"/>
  <c r="E1964" i="6"/>
  <c r="K1964" i="6" s="1"/>
  <c r="D1964" i="6"/>
  <c r="J1964" i="6" s="1"/>
  <c r="I1963" i="6"/>
  <c r="O1963" i="6" s="1"/>
  <c r="H1963" i="6"/>
  <c r="N1963" i="6" s="1"/>
  <c r="G1963" i="6"/>
  <c r="M1963" i="6" s="1"/>
  <c r="F1963" i="6"/>
  <c r="L1963" i="6" s="1"/>
  <c r="E1963" i="6"/>
  <c r="K1963" i="6" s="1"/>
  <c r="D1963" i="6"/>
  <c r="J1963" i="6" s="1"/>
  <c r="I1962" i="6"/>
  <c r="O1962" i="6" s="1"/>
  <c r="H1962" i="6"/>
  <c r="N1962" i="6" s="1"/>
  <c r="G1962" i="6"/>
  <c r="M1962" i="6" s="1"/>
  <c r="F1962" i="6"/>
  <c r="L1962" i="6" s="1"/>
  <c r="E1962" i="6"/>
  <c r="K1962" i="6" s="1"/>
  <c r="D1962" i="6"/>
  <c r="J1962" i="6" s="1"/>
  <c r="I1961" i="6"/>
  <c r="O1961" i="6" s="1"/>
  <c r="H1961" i="6"/>
  <c r="N1961" i="6" s="1"/>
  <c r="G1961" i="6"/>
  <c r="M1961" i="6" s="1"/>
  <c r="F1961" i="6"/>
  <c r="L1961" i="6" s="1"/>
  <c r="E1961" i="6"/>
  <c r="K1961" i="6" s="1"/>
  <c r="D1961" i="6"/>
  <c r="J1961" i="6" s="1"/>
  <c r="I1960" i="6"/>
  <c r="O1960" i="6" s="1"/>
  <c r="H1960" i="6"/>
  <c r="N1960" i="6" s="1"/>
  <c r="G1960" i="6"/>
  <c r="M1960" i="6" s="1"/>
  <c r="F1960" i="6"/>
  <c r="L1960" i="6" s="1"/>
  <c r="E1960" i="6"/>
  <c r="K1960" i="6" s="1"/>
  <c r="D1960" i="6"/>
  <c r="J1960" i="6" s="1"/>
  <c r="I1959" i="6"/>
  <c r="O1959" i="6" s="1"/>
  <c r="H1959" i="6"/>
  <c r="N1959" i="6" s="1"/>
  <c r="G1959" i="6"/>
  <c r="M1959" i="6" s="1"/>
  <c r="F1959" i="6"/>
  <c r="L1959" i="6" s="1"/>
  <c r="E1959" i="6"/>
  <c r="K1959" i="6" s="1"/>
  <c r="D1959" i="6"/>
  <c r="J1959" i="6" s="1"/>
  <c r="I1958" i="6"/>
  <c r="H1958" i="6"/>
  <c r="G1958" i="6"/>
  <c r="F1958" i="6"/>
  <c r="E1958" i="6"/>
  <c r="D1958" i="6"/>
  <c r="I1957" i="6"/>
  <c r="H1957" i="6"/>
  <c r="N1957" i="6" s="1"/>
  <c r="G1957" i="6"/>
  <c r="M1957" i="6" s="1"/>
  <c r="F1957" i="6"/>
  <c r="E1957" i="6"/>
  <c r="K1957" i="6" s="1"/>
  <c r="D1957" i="6"/>
  <c r="I1956" i="6"/>
  <c r="H1956" i="6"/>
  <c r="N1956" i="6" s="1"/>
  <c r="G1956" i="6"/>
  <c r="M1956" i="6" s="1"/>
  <c r="F1956" i="6"/>
  <c r="E1956" i="6"/>
  <c r="K1956" i="6" s="1"/>
  <c r="D1956" i="6"/>
  <c r="I1955" i="6"/>
  <c r="H1955" i="6"/>
  <c r="N1955" i="6" s="1"/>
  <c r="G1955" i="6"/>
  <c r="M1955" i="6" s="1"/>
  <c r="F1955" i="6"/>
  <c r="E1955" i="6"/>
  <c r="K1955" i="6" s="1"/>
  <c r="D1955" i="6"/>
  <c r="I1954" i="6"/>
  <c r="H1954" i="6"/>
  <c r="G1954" i="6"/>
  <c r="F1954" i="6"/>
  <c r="E1954" i="6"/>
  <c r="D1954" i="6"/>
  <c r="I1953" i="6"/>
  <c r="O1953" i="6" s="1"/>
  <c r="H1953" i="6"/>
  <c r="N1953" i="6" s="1"/>
  <c r="G1953" i="6"/>
  <c r="M1953" i="6" s="1"/>
  <c r="F1953" i="6"/>
  <c r="L1953" i="6" s="1"/>
  <c r="E1953" i="6"/>
  <c r="K1953" i="6" s="1"/>
  <c r="D1953" i="6"/>
  <c r="J1953" i="6" s="1"/>
  <c r="I1952" i="6"/>
  <c r="O1952" i="6" s="1"/>
  <c r="H1952" i="6"/>
  <c r="N1952" i="6" s="1"/>
  <c r="G1952" i="6"/>
  <c r="M1952" i="6" s="1"/>
  <c r="F1952" i="6"/>
  <c r="L1952" i="6" s="1"/>
  <c r="E1952" i="6"/>
  <c r="K1952" i="6" s="1"/>
  <c r="D1952" i="6"/>
  <c r="J1952" i="6" s="1"/>
  <c r="I1951" i="6"/>
  <c r="O1951" i="6" s="1"/>
  <c r="H1951" i="6"/>
  <c r="N1951" i="6" s="1"/>
  <c r="G1951" i="6"/>
  <c r="M1951" i="6" s="1"/>
  <c r="F1951" i="6"/>
  <c r="L1951" i="6" s="1"/>
  <c r="E1951" i="6"/>
  <c r="K1951" i="6" s="1"/>
  <c r="D1951" i="6"/>
  <c r="J1951" i="6" s="1"/>
  <c r="I1950" i="6"/>
  <c r="O1950" i="6" s="1"/>
  <c r="H1950" i="6"/>
  <c r="N1950" i="6" s="1"/>
  <c r="G1950" i="6"/>
  <c r="M1950" i="6" s="1"/>
  <c r="F1950" i="6"/>
  <c r="L1950" i="6" s="1"/>
  <c r="E1950" i="6"/>
  <c r="K1950" i="6" s="1"/>
  <c r="D1950" i="6"/>
  <c r="J1950" i="6" s="1"/>
  <c r="I1949" i="6"/>
  <c r="O1949" i="6" s="1"/>
  <c r="H1949" i="6"/>
  <c r="N1949" i="6" s="1"/>
  <c r="G1949" i="6"/>
  <c r="M1949" i="6" s="1"/>
  <c r="F1949" i="6"/>
  <c r="L1949" i="6" s="1"/>
  <c r="E1949" i="6"/>
  <c r="K1949" i="6" s="1"/>
  <c r="D1949" i="6"/>
  <c r="J1949" i="6" s="1"/>
  <c r="I1948" i="6"/>
  <c r="O1948" i="6" s="1"/>
  <c r="H1948" i="6"/>
  <c r="N1948" i="6" s="1"/>
  <c r="G1948" i="6"/>
  <c r="M1948" i="6" s="1"/>
  <c r="F1948" i="6"/>
  <c r="L1948" i="6" s="1"/>
  <c r="E1948" i="6"/>
  <c r="K1948" i="6" s="1"/>
  <c r="D1948" i="6"/>
  <c r="J1948" i="6" s="1"/>
  <c r="I1947" i="6"/>
  <c r="O1947" i="6" s="1"/>
  <c r="H1947" i="6"/>
  <c r="N1947" i="6" s="1"/>
  <c r="G1947" i="6"/>
  <c r="M1947" i="6" s="1"/>
  <c r="F1947" i="6"/>
  <c r="L1947" i="6" s="1"/>
  <c r="E1947" i="6"/>
  <c r="K1947" i="6" s="1"/>
  <c r="D1947" i="6"/>
  <c r="J1947" i="6" s="1"/>
  <c r="I1946" i="6"/>
  <c r="O1946" i="6" s="1"/>
  <c r="H1946" i="6"/>
  <c r="N1946" i="6" s="1"/>
  <c r="G1946" i="6"/>
  <c r="M1946" i="6" s="1"/>
  <c r="F1946" i="6"/>
  <c r="L1946" i="6" s="1"/>
  <c r="E1946" i="6"/>
  <c r="K1946" i="6" s="1"/>
  <c r="D1946" i="6"/>
  <c r="J1946" i="6" s="1"/>
  <c r="I1945" i="6"/>
  <c r="O1945" i="6" s="1"/>
  <c r="H1945" i="6"/>
  <c r="N1945" i="6" s="1"/>
  <c r="G1945" i="6"/>
  <c r="M1945" i="6" s="1"/>
  <c r="F1945" i="6"/>
  <c r="L1945" i="6" s="1"/>
  <c r="E1945" i="6"/>
  <c r="K1945" i="6" s="1"/>
  <c r="D1945" i="6"/>
  <c r="J1945" i="6" s="1"/>
  <c r="I1944" i="6"/>
  <c r="O1944" i="6" s="1"/>
  <c r="H1944" i="6"/>
  <c r="N1944" i="6" s="1"/>
  <c r="G1944" i="6"/>
  <c r="M1944" i="6" s="1"/>
  <c r="F1944" i="6"/>
  <c r="L1944" i="6" s="1"/>
  <c r="E1944" i="6"/>
  <c r="K1944" i="6" s="1"/>
  <c r="D1944" i="6"/>
  <c r="J1944" i="6" s="1"/>
  <c r="I1943" i="6"/>
  <c r="O1943" i="6" s="1"/>
  <c r="H1943" i="6"/>
  <c r="N1943" i="6" s="1"/>
  <c r="G1943" i="6"/>
  <c r="M1943" i="6" s="1"/>
  <c r="F1943" i="6"/>
  <c r="L1943" i="6" s="1"/>
  <c r="E1943" i="6"/>
  <c r="K1943" i="6" s="1"/>
  <c r="D1943" i="6"/>
  <c r="J1943" i="6" s="1"/>
  <c r="I1942" i="6"/>
  <c r="O1942" i="6" s="1"/>
  <c r="H1942" i="6"/>
  <c r="N1942" i="6" s="1"/>
  <c r="G1942" i="6"/>
  <c r="M1942" i="6" s="1"/>
  <c r="F1942" i="6"/>
  <c r="L1942" i="6" s="1"/>
  <c r="E1942" i="6"/>
  <c r="K1942" i="6" s="1"/>
  <c r="D1942" i="6"/>
  <c r="J1942" i="6" s="1"/>
  <c r="I1941" i="6"/>
  <c r="O1941" i="6" s="1"/>
  <c r="H1941" i="6"/>
  <c r="N1941" i="6" s="1"/>
  <c r="G1941" i="6"/>
  <c r="M1941" i="6" s="1"/>
  <c r="F1941" i="6"/>
  <c r="L1941" i="6" s="1"/>
  <c r="E1941" i="6"/>
  <c r="K1941" i="6" s="1"/>
  <c r="D1941" i="6"/>
  <c r="J1941" i="6" s="1"/>
  <c r="I1940" i="6"/>
  <c r="O1940" i="6" s="1"/>
  <c r="H1940" i="6"/>
  <c r="N1940" i="6" s="1"/>
  <c r="G1940" i="6"/>
  <c r="M1940" i="6" s="1"/>
  <c r="F1940" i="6"/>
  <c r="L1940" i="6" s="1"/>
  <c r="E1940" i="6"/>
  <c r="K1940" i="6" s="1"/>
  <c r="D1940" i="6"/>
  <c r="J1940" i="6" s="1"/>
  <c r="I1939" i="6"/>
  <c r="O1939" i="6" s="1"/>
  <c r="H1939" i="6"/>
  <c r="N1939" i="6" s="1"/>
  <c r="G1939" i="6"/>
  <c r="M1939" i="6" s="1"/>
  <c r="F1939" i="6"/>
  <c r="L1939" i="6" s="1"/>
  <c r="E1939" i="6"/>
  <c r="K1939" i="6" s="1"/>
  <c r="D1939" i="6"/>
  <c r="J1939" i="6" s="1"/>
  <c r="I1938" i="6"/>
  <c r="O1938" i="6" s="1"/>
  <c r="H1938" i="6"/>
  <c r="N1938" i="6" s="1"/>
  <c r="G1938" i="6"/>
  <c r="M1938" i="6" s="1"/>
  <c r="F1938" i="6"/>
  <c r="L1938" i="6" s="1"/>
  <c r="E1938" i="6"/>
  <c r="K1938" i="6" s="1"/>
  <c r="D1938" i="6"/>
  <c r="J1938" i="6" s="1"/>
  <c r="I1937" i="6"/>
  <c r="O1937" i="6" s="1"/>
  <c r="H1937" i="6"/>
  <c r="N1937" i="6" s="1"/>
  <c r="G1937" i="6"/>
  <c r="M1937" i="6" s="1"/>
  <c r="F1937" i="6"/>
  <c r="L1937" i="6" s="1"/>
  <c r="E1937" i="6"/>
  <c r="K1937" i="6" s="1"/>
  <c r="D1937" i="6"/>
  <c r="J1937" i="6" s="1"/>
  <c r="I1936" i="6"/>
  <c r="O1936" i="6" s="1"/>
  <c r="H1936" i="6"/>
  <c r="N1936" i="6" s="1"/>
  <c r="G1936" i="6"/>
  <c r="M1936" i="6" s="1"/>
  <c r="F1936" i="6"/>
  <c r="L1936" i="6" s="1"/>
  <c r="E1936" i="6"/>
  <c r="K1936" i="6" s="1"/>
  <c r="D1936" i="6"/>
  <c r="J1936" i="6" s="1"/>
  <c r="I1935" i="6"/>
  <c r="O1935" i="6" s="1"/>
  <c r="H1935" i="6"/>
  <c r="N1935" i="6" s="1"/>
  <c r="G1935" i="6"/>
  <c r="M1935" i="6" s="1"/>
  <c r="F1935" i="6"/>
  <c r="L1935" i="6" s="1"/>
  <c r="E1935" i="6"/>
  <c r="K1935" i="6" s="1"/>
  <c r="D1935" i="6"/>
  <c r="J1935" i="6" s="1"/>
  <c r="I1934" i="6"/>
  <c r="O1934" i="6" s="1"/>
  <c r="H1934" i="6"/>
  <c r="N1934" i="6" s="1"/>
  <c r="G1934" i="6"/>
  <c r="M1934" i="6" s="1"/>
  <c r="F1934" i="6"/>
  <c r="L1934" i="6" s="1"/>
  <c r="E1934" i="6"/>
  <c r="K1934" i="6" s="1"/>
  <c r="D1934" i="6"/>
  <c r="J1934" i="6" s="1"/>
  <c r="I1933" i="6"/>
  <c r="O1933" i="6" s="1"/>
  <c r="H1933" i="6"/>
  <c r="N1933" i="6" s="1"/>
  <c r="G1933" i="6"/>
  <c r="M1933" i="6" s="1"/>
  <c r="F1933" i="6"/>
  <c r="L1933" i="6" s="1"/>
  <c r="E1933" i="6"/>
  <c r="K1933" i="6" s="1"/>
  <c r="D1933" i="6"/>
  <c r="J1933" i="6" s="1"/>
  <c r="I1932" i="6"/>
  <c r="O1932" i="6" s="1"/>
  <c r="H1932" i="6"/>
  <c r="N1932" i="6" s="1"/>
  <c r="G1932" i="6"/>
  <c r="M1932" i="6" s="1"/>
  <c r="F1932" i="6"/>
  <c r="L1932" i="6" s="1"/>
  <c r="E1932" i="6"/>
  <c r="K1932" i="6" s="1"/>
  <c r="D1932" i="6"/>
  <c r="J1932" i="6" s="1"/>
  <c r="I1931" i="6"/>
  <c r="O1931" i="6" s="1"/>
  <c r="H1931" i="6"/>
  <c r="N1931" i="6" s="1"/>
  <c r="G1931" i="6"/>
  <c r="M1931" i="6" s="1"/>
  <c r="F1931" i="6"/>
  <c r="L1931" i="6" s="1"/>
  <c r="E1931" i="6"/>
  <c r="K1931" i="6" s="1"/>
  <c r="D1931" i="6"/>
  <c r="J1931" i="6" s="1"/>
  <c r="I1930" i="6"/>
  <c r="O1930" i="6" s="1"/>
  <c r="H1930" i="6"/>
  <c r="N1930" i="6" s="1"/>
  <c r="G1930" i="6"/>
  <c r="M1930" i="6" s="1"/>
  <c r="F1930" i="6"/>
  <c r="L1930" i="6" s="1"/>
  <c r="E1930" i="6"/>
  <c r="K1930" i="6" s="1"/>
  <c r="D1930" i="6"/>
  <c r="J1930" i="6" s="1"/>
  <c r="I1929" i="6"/>
  <c r="O1929" i="6" s="1"/>
  <c r="H1929" i="6"/>
  <c r="N1929" i="6" s="1"/>
  <c r="G1929" i="6"/>
  <c r="M1929" i="6" s="1"/>
  <c r="F1929" i="6"/>
  <c r="L1929" i="6" s="1"/>
  <c r="E1929" i="6"/>
  <c r="K1929" i="6" s="1"/>
  <c r="D1929" i="6"/>
  <c r="J1929" i="6" s="1"/>
  <c r="I1928" i="6"/>
  <c r="O1928" i="6" s="1"/>
  <c r="H1928" i="6"/>
  <c r="N1928" i="6" s="1"/>
  <c r="G1928" i="6"/>
  <c r="M1928" i="6" s="1"/>
  <c r="F1928" i="6"/>
  <c r="L1928" i="6" s="1"/>
  <c r="E1928" i="6"/>
  <c r="K1928" i="6" s="1"/>
  <c r="D1928" i="6"/>
  <c r="J1928" i="6" s="1"/>
  <c r="I1927" i="6"/>
  <c r="O1927" i="6" s="1"/>
  <c r="H1927" i="6"/>
  <c r="N1927" i="6" s="1"/>
  <c r="G1927" i="6"/>
  <c r="M1927" i="6" s="1"/>
  <c r="F1927" i="6"/>
  <c r="L1927" i="6" s="1"/>
  <c r="E1927" i="6"/>
  <c r="K1927" i="6" s="1"/>
  <c r="D1927" i="6"/>
  <c r="J1927" i="6" s="1"/>
  <c r="I1926" i="6"/>
  <c r="O1926" i="6" s="1"/>
  <c r="H1926" i="6"/>
  <c r="N1926" i="6" s="1"/>
  <c r="G1926" i="6"/>
  <c r="M1926" i="6" s="1"/>
  <c r="F1926" i="6"/>
  <c r="L1926" i="6" s="1"/>
  <c r="E1926" i="6"/>
  <c r="K1926" i="6" s="1"/>
  <c r="D1926" i="6"/>
  <c r="J1926" i="6" s="1"/>
  <c r="I1925" i="6"/>
  <c r="O1925" i="6" s="1"/>
  <c r="H1925" i="6"/>
  <c r="N1925" i="6" s="1"/>
  <c r="G1925" i="6"/>
  <c r="M1925" i="6" s="1"/>
  <c r="F1925" i="6"/>
  <c r="L1925" i="6" s="1"/>
  <c r="E1925" i="6"/>
  <c r="K1925" i="6" s="1"/>
  <c r="D1925" i="6"/>
  <c r="J1925" i="6" s="1"/>
  <c r="I1924" i="6"/>
  <c r="O1924" i="6" s="1"/>
  <c r="H1924" i="6"/>
  <c r="N1924" i="6" s="1"/>
  <c r="G1924" i="6"/>
  <c r="M1924" i="6" s="1"/>
  <c r="F1924" i="6"/>
  <c r="L1924" i="6" s="1"/>
  <c r="E1924" i="6"/>
  <c r="K1924" i="6" s="1"/>
  <c r="D1924" i="6"/>
  <c r="J1924" i="6" s="1"/>
  <c r="I1923" i="6"/>
  <c r="O1923" i="6" s="1"/>
  <c r="H1923" i="6"/>
  <c r="N1923" i="6" s="1"/>
  <c r="G1923" i="6"/>
  <c r="M1923" i="6" s="1"/>
  <c r="F1923" i="6"/>
  <c r="L1923" i="6" s="1"/>
  <c r="E1923" i="6"/>
  <c r="K1923" i="6" s="1"/>
  <c r="D1923" i="6"/>
  <c r="J1923" i="6" s="1"/>
  <c r="I1922" i="6"/>
  <c r="O1922" i="6" s="1"/>
  <c r="H1922" i="6"/>
  <c r="N1922" i="6" s="1"/>
  <c r="G1922" i="6"/>
  <c r="M1922" i="6" s="1"/>
  <c r="F1922" i="6"/>
  <c r="L1922" i="6" s="1"/>
  <c r="E1922" i="6"/>
  <c r="K1922" i="6" s="1"/>
  <c r="D1922" i="6"/>
  <c r="J1922" i="6" s="1"/>
  <c r="I1921" i="6"/>
  <c r="O1921" i="6" s="1"/>
  <c r="H1921" i="6"/>
  <c r="N1921" i="6" s="1"/>
  <c r="G1921" i="6"/>
  <c r="M1921" i="6" s="1"/>
  <c r="F1921" i="6"/>
  <c r="L1921" i="6" s="1"/>
  <c r="E1921" i="6"/>
  <c r="K1921" i="6" s="1"/>
  <c r="D1921" i="6"/>
  <c r="J1921" i="6" s="1"/>
  <c r="I1920" i="6"/>
  <c r="O1920" i="6" s="1"/>
  <c r="H1920" i="6"/>
  <c r="N1920" i="6" s="1"/>
  <c r="G1920" i="6"/>
  <c r="M1920" i="6" s="1"/>
  <c r="F1920" i="6"/>
  <c r="L1920" i="6" s="1"/>
  <c r="E1920" i="6"/>
  <c r="K1920" i="6" s="1"/>
  <c r="D1920" i="6"/>
  <c r="J1920" i="6" s="1"/>
  <c r="I1919" i="6"/>
  <c r="O1919" i="6" s="1"/>
  <c r="H1919" i="6"/>
  <c r="N1919" i="6" s="1"/>
  <c r="G1919" i="6"/>
  <c r="M1919" i="6" s="1"/>
  <c r="F1919" i="6"/>
  <c r="L1919" i="6" s="1"/>
  <c r="E1919" i="6"/>
  <c r="K1919" i="6" s="1"/>
  <c r="D1919" i="6"/>
  <c r="J1919" i="6" s="1"/>
  <c r="I1918" i="6"/>
  <c r="O1918" i="6" s="1"/>
  <c r="H1918" i="6"/>
  <c r="N1918" i="6" s="1"/>
  <c r="G1918" i="6"/>
  <c r="M1918" i="6" s="1"/>
  <c r="F1918" i="6"/>
  <c r="L1918" i="6" s="1"/>
  <c r="E1918" i="6"/>
  <c r="K1918" i="6" s="1"/>
  <c r="D1918" i="6"/>
  <c r="J1918" i="6" s="1"/>
  <c r="I1917" i="6"/>
  <c r="O1917" i="6" s="1"/>
  <c r="H1917" i="6"/>
  <c r="N1917" i="6" s="1"/>
  <c r="G1917" i="6"/>
  <c r="M1917" i="6" s="1"/>
  <c r="F1917" i="6"/>
  <c r="L1917" i="6" s="1"/>
  <c r="E1917" i="6"/>
  <c r="K1917" i="6" s="1"/>
  <c r="D1917" i="6"/>
  <c r="J1917" i="6" s="1"/>
  <c r="I1916" i="6"/>
  <c r="O1916" i="6" s="1"/>
  <c r="H1916" i="6"/>
  <c r="N1916" i="6" s="1"/>
  <c r="G1916" i="6"/>
  <c r="M1916" i="6" s="1"/>
  <c r="F1916" i="6"/>
  <c r="L1916" i="6" s="1"/>
  <c r="E1916" i="6"/>
  <c r="K1916" i="6" s="1"/>
  <c r="D1916" i="6"/>
  <c r="J1916" i="6" s="1"/>
  <c r="I1915" i="6"/>
  <c r="O1915" i="6" s="1"/>
  <c r="H1915" i="6"/>
  <c r="N1915" i="6" s="1"/>
  <c r="G1915" i="6"/>
  <c r="M1915" i="6" s="1"/>
  <c r="F1915" i="6"/>
  <c r="L1915" i="6" s="1"/>
  <c r="E1915" i="6"/>
  <c r="K1915" i="6" s="1"/>
  <c r="D1915" i="6"/>
  <c r="J1915" i="6" s="1"/>
  <c r="I1914" i="6"/>
  <c r="O1914" i="6" s="1"/>
  <c r="H1914" i="6"/>
  <c r="N1914" i="6" s="1"/>
  <c r="G1914" i="6"/>
  <c r="M1914" i="6" s="1"/>
  <c r="F1914" i="6"/>
  <c r="L1914" i="6" s="1"/>
  <c r="E1914" i="6"/>
  <c r="K1914" i="6" s="1"/>
  <c r="D1914" i="6"/>
  <c r="J1914" i="6" s="1"/>
  <c r="I1913" i="6"/>
  <c r="O1913" i="6" s="1"/>
  <c r="H1913" i="6"/>
  <c r="N1913" i="6" s="1"/>
  <c r="G1913" i="6"/>
  <c r="M1913" i="6" s="1"/>
  <c r="F1913" i="6"/>
  <c r="L1913" i="6" s="1"/>
  <c r="E1913" i="6"/>
  <c r="K1913" i="6" s="1"/>
  <c r="D1913" i="6"/>
  <c r="J1913" i="6" s="1"/>
  <c r="I1912" i="6"/>
  <c r="O1912" i="6" s="1"/>
  <c r="H1912" i="6"/>
  <c r="N1912" i="6" s="1"/>
  <c r="G1912" i="6"/>
  <c r="M1912" i="6" s="1"/>
  <c r="F1912" i="6"/>
  <c r="L1912" i="6" s="1"/>
  <c r="E1912" i="6"/>
  <c r="K1912" i="6" s="1"/>
  <c r="D1912" i="6"/>
  <c r="J1912" i="6" s="1"/>
  <c r="I1911" i="6"/>
  <c r="O1911" i="6" s="1"/>
  <c r="H1911" i="6"/>
  <c r="N1911" i="6" s="1"/>
  <c r="G1911" i="6"/>
  <c r="M1911" i="6" s="1"/>
  <c r="F1911" i="6"/>
  <c r="L1911" i="6" s="1"/>
  <c r="E1911" i="6"/>
  <c r="K1911" i="6" s="1"/>
  <c r="D1911" i="6"/>
  <c r="J1911" i="6" s="1"/>
  <c r="I1910" i="6"/>
  <c r="O1910" i="6" s="1"/>
  <c r="H1910" i="6"/>
  <c r="N1910" i="6" s="1"/>
  <c r="G1910" i="6"/>
  <c r="M1910" i="6" s="1"/>
  <c r="F1910" i="6"/>
  <c r="L1910" i="6" s="1"/>
  <c r="E1910" i="6"/>
  <c r="K1910" i="6" s="1"/>
  <c r="D1910" i="6"/>
  <c r="J1910" i="6" s="1"/>
  <c r="I1909" i="6"/>
  <c r="O1909" i="6" s="1"/>
  <c r="H1909" i="6"/>
  <c r="N1909" i="6" s="1"/>
  <c r="G1909" i="6"/>
  <c r="M1909" i="6" s="1"/>
  <c r="F1909" i="6"/>
  <c r="L1909" i="6" s="1"/>
  <c r="E1909" i="6"/>
  <c r="K1909" i="6" s="1"/>
  <c r="D1909" i="6"/>
  <c r="J1909" i="6" s="1"/>
  <c r="I1908" i="6"/>
  <c r="H1908" i="6"/>
  <c r="G1908" i="6"/>
  <c r="F1908" i="6"/>
  <c r="E1908" i="6"/>
  <c r="D1908" i="6"/>
  <c r="I1907" i="6"/>
  <c r="H1907" i="6"/>
  <c r="N1907" i="6" s="1"/>
  <c r="G1907" i="6"/>
  <c r="M1907" i="6" s="1"/>
  <c r="F1907" i="6"/>
  <c r="E1907" i="6"/>
  <c r="K1907" i="6" s="1"/>
  <c r="D1907" i="6"/>
  <c r="I1906" i="6"/>
  <c r="H1906" i="6"/>
  <c r="N1906" i="6" s="1"/>
  <c r="G1906" i="6"/>
  <c r="M1906" i="6" s="1"/>
  <c r="F1906" i="6"/>
  <c r="E1906" i="6"/>
  <c r="K1906" i="6" s="1"/>
  <c r="D1906" i="6"/>
  <c r="I1905" i="6"/>
  <c r="H1905" i="6"/>
  <c r="N1905" i="6" s="1"/>
  <c r="G1905" i="6"/>
  <c r="M1905" i="6" s="1"/>
  <c r="F1905" i="6"/>
  <c r="E1905" i="6"/>
  <c r="K1905" i="6" s="1"/>
  <c r="D1905" i="6"/>
  <c r="I1904" i="6"/>
  <c r="H1904" i="6"/>
  <c r="G1904" i="6"/>
  <c r="F1904" i="6"/>
  <c r="E1904" i="6"/>
  <c r="D1904" i="6"/>
  <c r="I1903" i="6"/>
  <c r="O1903" i="6" s="1"/>
  <c r="H1903" i="6"/>
  <c r="N1903" i="6" s="1"/>
  <c r="G1903" i="6"/>
  <c r="M1903" i="6" s="1"/>
  <c r="F1903" i="6"/>
  <c r="L1903" i="6" s="1"/>
  <c r="E1903" i="6"/>
  <c r="K1903" i="6" s="1"/>
  <c r="D1903" i="6"/>
  <c r="J1903" i="6" s="1"/>
  <c r="I1902" i="6"/>
  <c r="O1902" i="6" s="1"/>
  <c r="H1902" i="6"/>
  <c r="N1902" i="6" s="1"/>
  <c r="G1902" i="6"/>
  <c r="M1902" i="6" s="1"/>
  <c r="F1902" i="6"/>
  <c r="L1902" i="6" s="1"/>
  <c r="E1902" i="6"/>
  <c r="K1902" i="6" s="1"/>
  <c r="D1902" i="6"/>
  <c r="J1902" i="6" s="1"/>
  <c r="I1901" i="6"/>
  <c r="O1901" i="6" s="1"/>
  <c r="H1901" i="6"/>
  <c r="N1901" i="6" s="1"/>
  <c r="G1901" i="6"/>
  <c r="M1901" i="6" s="1"/>
  <c r="F1901" i="6"/>
  <c r="L1901" i="6" s="1"/>
  <c r="E1901" i="6"/>
  <c r="K1901" i="6" s="1"/>
  <c r="D1901" i="6"/>
  <c r="J1901" i="6" s="1"/>
  <c r="I1900" i="6"/>
  <c r="O1900" i="6" s="1"/>
  <c r="H1900" i="6"/>
  <c r="N1900" i="6" s="1"/>
  <c r="G1900" i="6"/>
  <c r="M1900" i="6" s="1"/>
  <c r="F1900" i="6"/>
  <c r="L1900" i="6" s="1"/>
  <c r="E1900" i="6"/>
  <c r="K1900" i="6" s="1"/>
  <c r="D1900" i="6"/>
  <c r="J1900" i="6" s="1"/>
  <c r="I1899" i="6"/>
  <c r="O1899" i="6" s="1"/>
  <c r="H1899" i="6"/>
  <c r="N1899" i="6" s="1"/>
  <c r="G1899" i="6"/>
  <c r="M1899" i="6" s="1"/>
  <c r="F1899" i="6"/>
  <c r="L1899" i="6" s="1"/>
  <c r="E1899" i="6"/>
  <c r="K1899" i="6" s="1"/>
  <c r="D1899" i="6"/>
  <c r="J1899" i="6" s="1"/>
  <c r="I1898" i="6"/>
  <c r="O1898" i="6" s="1"/>
  <c r="H1898" i="6"/>
  <c r="N1898" i="6" s="1"/>
  <c r="G1898" i="6"/>
  <c r="M1898" i="6" s="1"/>
  <c r="F1898" i="6"/>
  <c r="L1898" i="6" s="1"/>
  <c r="E1898" i="6"/>
  <c r="K1898" i="6" s="1"/>
  <c r="D1898" i="6"/>
  <c r="J1898" i="6" s="1"/>
  <c r="I1897" i="6"/>
  <c r="O1897" i="6" s="1"/>
  <c r="H1897" i="6"/>
  <c r="N1897" i="6" s="1"/>
  <c r="G1897" i="6"/>
  <c r="M1897" i="6" s="1"/>
  <c r="F1897" i="6"/>
  <c r="L1897" i="6" s="1"/>
  <c r="E1897" i="6"/>
  <c r="K1897" i="6" s="1"/>
  <c r="D1897" i="6"/>
  <c r="J1897" i="6" s="1"/>
  <c r="I1896" i="6"/>
  <c r="O1896" i="6" s="1"/>
  <c r="H1896" i="6"/>
  <c r="N1896" i="6" s="1"/>
  <c r="G1896" i="6"/>
  <c r="M1896" i="6" s="1"/>
  <c r="F1896" i="6"/>
  <c r="L1896" i="6" s="1"/>
  <c r="E1896" i="6"/>
  <c r="K1896" i="6" s="1"/>
  <c r="D1896" i="6"/>
  <c r="J1896" i="6" s="1"/>
  <c r="I1895" i="6"/>
  <c r="O1895" i="6" s="1"/>
  <c r="H1895" i="6"/>
  <c r="N1895" i="6" s="1"/>
  <c r="G1895" i="6"/>
  <c r="M1895" i="6" s="1"/>
  <c r="F1895" i="6"/>
  <c r="L1895" i="6" s="1"/>
  <c r="E1895" i="6"/>
  <c r="K1895" i="6" s="1"/>
  <c r="D1895" i="6"/>
  <c r="J1895" i="6" s="1"/>
  <c r="I1894" i="6"/>
  <c r="O1894" i="6" s="1"/>
  <c r="H1894" i="6"/>
  <c r="N1894" i="6" s="1"/>
  <c r="G1894" i="6"/>
  <c r="M1894" i="6" s="1"/>
  <c r="F1894" i="6"/>
  <c r="L1894" i="6" s="1"/>
  <c r="E1894" i="6"/>
  <c r="K1894" i="6" s="1"/>
  <c r="D1894" i="6"/>
  <c r="J1894" i="6" s="1"/>
  <c r="I1893" i="6"/>
  <c r="O1893" i="6" s="1"/>
  <c r="H1893" i="6"/>
  <c r="N1893" i="6" s="1"/>
  <c r="G1893" i="6"/>
  <c r="M1893" i="6" s="1"/>
  <c r="F1893" i="6"/>
  <c r="L1893" i="6" s="1"/>
  <c r="E1893" i="6"/>
  <c r="K1893" i="6" s="1"/>
  <c r="D1893" i="6"/>
  <c r="J1893" i="6" s="1"/>
  <c r="I1892" i="6"/>
  <c r="O1892" i="6" s="1"/>
  <c r="H1892" i="6"/>
  <c r="N1892" i="6" s="1"/>
  <c r="G1892" i="6"/>
  <c r="M1892" i="6" s="1"/>
  <c r="F1892" i="6"/>
  <c r="L1892" i="6" s="1"/>
  <c r="E1892" i="6"/>
  <c r="K1892" i="6" s="1"/>
  <c r="D1892" i="6"/>
  <c r="J1892" i="6" s="1"/>
  <c r="I1891" i="6"/>
  <c r="O1891" i="6" s="1"/>
  <c r="H1891" i="6"/>
  <c r="N1891" i="6" s="1"/>
  <c r="G1891" i="6"/>
  <c r="M1891" i="6" s="1"/>
  <c r="F1891" i="6"/>
  <c r="L1891" i="6" s="1"/>
  <c r="E1891" i="6"/>
  <c r="K1891" i="6" s="1"/>
  <c r="D1891" i="6"/>
  <c r="J1891" i="6" s="1"/>
  <c r="I1890" i="6"/>
  <c r="O1890" i="6" s="1"/>
  <c r="H1890" i="6"/>
  <c r="N1890" i="6" s="1"/>
  <c r="G1890" i="6"/>
  <c r="M1890" i="6" s="1"/>
  <c r="F1890" i="6"/>
  <c r="L1890" i="6" s="1"/>
  <c r="E1890" i="6"/>
  <c r="K1890" i="6" s="1"/>
  <c r="D1890" i="6"/>
  <c r="J1890" i="6" s="1"/>
  <c r="I1889" i="6"/>
  <c r="O1889" i="6" s="1"/>
  <c r="H1889" i="6"/>
  <c r="N1889" i="6" s="1"/>
  <c r="G1889" i="6"/>
  <c r="M1889" i="6" s="1"/>
  <c r="F1889" i="6"/>
  <c r="L1889" i="6" s="1"/>
  <c r="E1889" i="6"/>
  <c r="K1889" i="6" s="1"/>
  <c r="D1889" i="6"/>
  <c r="J1889" i="6" s="1"/>
  <c r="I1888" i="6"/>
  <c r="O1888" i="6" s="1"/>
  <c r="H1888" i="6"/>
  <c r="N1888" i="6" s="1"/>
  <c r="G1888" i="6"/>
  <c r="M1888" i="6" s="1"/>
  <c r="F1888" i="6"/>
  <c r="L1888" i="6" s="1"/>
  <c r="E1888" i="6"/>
  <c r="K1888" i="6" s="1"/>
  <c r="D1888" i="6"/>
  <c r="J1888" i="6" s="1"/>
  <c r="I1887" i="6"/>
  <c r="O1887" i="6" s="1"/>
  <c r="H1887" i="6"/>
  <c r="N1887" i="6" s="1"/>
  <c r="G1887" i="6"/>
  <c r="M1887" i="6" s="1"/>
  <c r="F1887" i="6"/>
  <c r="L1887" i="6" s="1"/>
  <c r="E1887" i="6"/>
  <c r="K1887" i="6" s="1"/>
  <c r="D1887" i="6"/>
  <c r="J1887" i="6" s="1"/>
  <c r="I1886" i="6"/>
  <c r="O1886" i="6" s="1"/>
  <c r="H1886" i="6"/>
  <c r="N1886" i="6" s="1"/>
  <c r="G1886" i="6"/>
  <c r="M1886" i="6" s="1"/>
  <c r="F1886" i="6"/>
  <c r="L1886" i="6" s="1"/>
  <c r="E1886" i="6"/>
  <c r="K1886" i="6" s="1"/>
  <c r="D1886" i="6"/>
  <c r="J1886" i="6" s="1"/>
  <c r="I1885" i="6"/>
  <c r="O1885" i="6" s="1"/>
  <c r="H1885" i="6"/>
  <c r="N1885" i="6" s="1"/>
  <c r="G1885" i="6"/>
  <c r="M1885" i="6" s="1"/>
  <c r="F1885" i="6"/>
  <c r="L1885" i="6" s="1"/>
  <c r="E1885" i="6"/>
  <c r="K1885" i="6" s="1"/>
  <c r="D1885" i="6"/>
  <c r="J1885" i="6" s="1"/>
  <c r="I1884" i="6"/>
  <c r="O1884" i="6" s="1"/>
  <c r="H1884" i="6"/>
  <c r="N1884" i="6" s="1"/>
  <c r="G1884" i="6"/>
  <c r="M1884" i="6" s="1"/>
  <c r="F1884" i="6"/>
  <c r="L1884" i="6" s="1"/>
  <c r="E1884" i="6"/>
  <c r="K1884" i="6" s="1"/>
  <c r="D1884" i="6"/>
  <c r="J1884" i="6" s="1"/>
  <c r="I1883" i="6"/>
  <c r="O1883" i="6" s="1"/>
  <c r="H1883" i="6"/>
  <c r="N1883" i="6" s="1"/>
  <c r="G1883" i="6"/>
  <c r="M1883" i="6" s="1"/>
  <c r="F1883" i="6"/>
  <c r="L1883" i="6" s="1"/>
  <c r="E1883" i="6"/>
  <c r="K1883" i="6" s="1"/>
  <c r="D1883" i="6"/>
  <c r="J1883" i="6" s="1"/>
  <c r="I1882" i="6"/>
  <c r="O1882" i="6" s="1"/>
  <c r="H1882" i="6"/>
  <c r="N1882" i="6" s="1"/>
  <c r="G1882" i="6"/>
  <c r="M1882" i="6" s="1"/>
  <c r="F1882" i="6"/>
  <c r="L1882" i="6" s="1"/>
  <c r="E1882" i="6"/>
  <c r="K1882" i="6" s="1"/>
  <c r="D1882" i="6"/>
  <c r="J1882" i="6" s="1"/>
  <c r="I1881" i="6"/>
  <c r="O1881" i="6" s="1"/>
  <c r="H1881" i="6"/>
  <c r="N1881" i="6" s="1"/>
  <c r="G1881" i="6"/>
  <c r="M1881" i="6" s="1"/>
  <c r="F1881" i="6"/>
  <c r="L1881" i="6" s="1"/>
  <c r="E1881" i="6"/>
  <c r="K1881" i="6" s="1"/>
  <c r="D1881" i="6"/>
  <c r="J1881" i="6" s="1"/>
  <c r="I1880" i="6"/>
  <c r="O1880" i="6" s="1"/>
  <c r="H1880" i="6"/>
  <c r="N1880" i="6" s="1"/>
  <c r="G1880" i="6"/>
  <c r="M1880" i="6" s="1"/>
  <c r="F1880" i="6"/>
  <c r="L1880" i="6" s="1"/>
  <c r="E1880" i="6"/>
  <c r="K1880" i="6" s="1"/>
  <c r="D1880" i="6"/>
  <c r="J1880" i="6" s="1"/>
  <c r="I1879" i="6"/>
  <c r="O1879" i="6" s="1"/>
  <c r="H1879" i="6"/>
  <c r="N1879" i="6" s="1"/>
  <c r="G1879" i="6"/>
  <c r="M1879" i="6" s="1"/>
  <c r="F1879" i="6"/>
  <c r="L1879" i="6" s="1"/>
  <c r="E1879" i="6"/>
  <c r="K1879" i="6" s="1"/>
  <c r="D1879" i="6"/>
  <c r="J1879" i="6" s="1"/>
  <c r="I1878" i="6"/>
  <c r="O1878" i="6" s="1"/>
  <c r="H1878" i="6"/>
  <c r="N1878" i="6" s="1"/>
  <c r="G1878" i="6"/>
  <c r="M1878" i="6" s="1"/>
  <c r="F1878" i="6"/>
  <c r="L1878" i="6" s="1"/>
  <c r="E1878" i="6"/>
  <c r="K1878" i="6" s="1"/>
  <c r="D1878" i="6"/>
  <c r="J1878" i="6" s="1"/>
  <c r="I1877" i="6"/>
  <c r="O1877" i="6" s="1"/>
  <c r="H1877" i="6"/>
  <c r="N1877" i="6" s="1"/>
  <c r="G1877" i="6"/>
  <c r="M1877" i="6" s="1"/>
  <c r="F1877" i="6"/>
  <c r="L1877" i="6" s="1"/>
  <c r="E1877" i="6"/>
  <c r="K1877" i="6" s="1"/>
  <c r="D1877" i="6"/>
  <c r="J1877" i="6" s="1"/>
  <c r="I1876" i="6"/>
  <c r="O1876" i="6" s="1"/>
  <c r="H1876" i="6"/>
  <c r="N1876" i="6" s="1"/>
  <c r="G1876" i="6"/>
  <c r="M1876" i="6" s="1"/>
  <c r="F1876" i="6"/>
  <c r="L1876" i="6" s="1"/>
  <c r="E1876" i="6"/>
  <c r="K1876" i="6" s="1"/>
  <c r="D1876" i="6"/>
  <c r="J1876" i="6" s="1"/>
  <c r="I1875" i="6"/>
  <c r="O1875" i="6" s="1"/>
  <c r="H1875" i="6"/>
  <c r="N1875" i="6" s="1"/>
  <c r="G1875" i="6"/>
  <c r="M1875" i="6" s="1"/>
  <c r="F1875" i="6"/>
  <c r="L1875" i="6" s="1"/>
  <c r="E1875" i="6"/>
  <c r="K1875" i="6" s="1"/>
  <c r="D1875" i="6"/>
  <c r="J1875" i="6" s="1"/>
  <c r="I1874" i="6"/>
  <c r="O1874" i="6" s="1"/>
  <c r="H1874" i="6"/>
  <c r="N1874" i="6" s="1"/>
  <c r="G1874" i="6"/>
  <c r="M1874" i="6" s="1"/>
  <c r="F1874" i="6"/>
  <c r="L1874" i="6" s="1"/>
  <c r="E1874" i="6"/>
  <c r="K1874" i="6" s="1"/>
  <c r="D1874" i="6"/>
  <c r="J1874" i="6" s="1"/>
  <c r="I1873" i="6"/>
  <c r="O1873" i="6" s="1"/>
  <c r="H1873" i="6"/>
  <c r="N1873" i="6" s="1"/>
  <c r="G1873" i="6"/>
  <c r="M1873" i="6" s="1"/>
  <c r="F1873" i="6"/>
  <c r="L1873" i="6" s="1"/>
  <c r="E1873" i="6"/>
  <c r="K1873" i="6" s="1"/>
  <c r="D1873" i="6"/>
  <c r="J1873" i="6" s="1"/>
  <c r="I1872" i="6"/>
  <c r="O1872" i="6" s="1"/>
  <c r="H1872" i="6"/>
  <c r="N1872" i="6" s="1"/>
  <c r="G1872" i="6"/>
  <c r="M1872" i="6" s="1"/>
  <c r="F1872" i="6"/>
  <c r="L1872" i="6" s="1"/>
  <c r="E1872" i="6"/>
  <c r="K1872" i="6" s="1"/>
  <c r="D1872" i="6"/>
  <c r="J1872" i="6" s="1"/>
  <c r="I1871" i="6"/>
  <c r="O1871" i="6" s="1"/>
  <c r="H1871" i="6"/>
  <c r="N1871" i="6" s="1"/>
  <c r="G1871" i="6"/>
  <c r="M1871" i="6" s="1"/>
  <c r="F1871" i="6"/>
  <c r="L1871" i="6" s="1"/>
  <c r="E1871" i="6"/>
  <c r="K1871" i="6" s="1"/>
  <c r="D1871" i="6"/>
  <c r="J1871" i="6" s="1"/>
  <c r="I1870" i="6"/>
  <c r="O1870" i="6" s="1"/>
  <c r="H1870" i="6"/>
  <c r="N1870" i="6" s="1"/>
  <c r="G1870" i="6"/>
  <c r="M1870" i="6" s="1"/>
  <c r="F1870" i="6"/>
  <c r="L1870" i="6" s="1"/>
  <c r="E1870" i="6"/>
  <c r="K1870" i="6" s="1"/>
  <c r="D1870" i="6"/>
  <c r="J1870" i="6" s="1"/>
  <c r="I1869" i="6"/>
  <c r="O1869" i="6" s="1"/>
  <c r="H1869" i="6"/>
  <c r="N1869" i="6" s="1"/>
  <c r="G1869" i="6"/>
  <c r="M1869" i="6" s="1"/>
  <c r="F1869" i="6"/>
  <c r="L1869" i="6" s="1"/>
  <c r="E1869" i="6"/>
  <c r="K1869" i="6" s="1"/>
  <c r="D1869" i="6"/>
  <c r="J1869" i="6" s="1"/>
  <c r="I1868" i="6"/>
  <c r="O1868" i="6" s="1"/>
  <c r="H1868" i="6"/>
  <c r="N1868" i="6" s="1"/>
  <c r="G1868" i="6"/>
  <c r="M1868" i="6" s="1"/>
  <c r="F1868" i="6"/>
  <c r="L1868" i="6" s="1"/>
  <c r="E1868" i="6"/>
  <c r="K1868" i="6" s="1"/>
  <c r="D1868" i="6"/>
  <c r="J1868" i="6" s="1"/>
  <c r="I1867" i="6"/>
  <c r="O1867" i="6" s="1"/>
  <c r="H1867" i="6"/>
  <c r="N1867" i="6" s="1"/>
  <c r="G1867" i="6"/>
  <c r="M1867" i="6" s="1"/>
  <c r="F1867" i="6"/>
  <c r="L1867" i="6" s="1"/>
  <c r="E1867" i="6"/>
  <c r="K1867" i="6" s="1"/>
  <c r="D1867" i="6"/>
  <c r="J1867" i="6" s="1"/>
  <c r="I1866" i="6"/>
  <c r="O1866" i="6" s="1"/>
  <c r="H1866" i="6"/>
  <c r="N1866" i="6" s="1"/>
  <c r="G1866" i="6"/>
  <c r="M1866" i="6" s="1"/>
  <c r="F1866" i="6"/>
  <c r="L1866" i="6" s="1"/>
  <c r="E1866" i="6"/>
  <c r="K1866" i="6" s="1"/>
  <c r="D1866" i="6"/>
  <c r="J1866" i="6" s="1"/>
  <c r="I1865" i="6"/>
  <c r="O1865" i="6" s="1"/>
  <c r="H1865" i="6"/>
  <c r="N1865" i="6" s="1"/>
  <c r="G1865" i="6"/>
  <c r="M1865" i="6" s="1"/>
  <c r="F1865" i="6"/>
  <c r="L1865" i="6" s="1"/>
  <c r="E1865" i="6"/>
  <c r="K1865" i="6" s="1"/>
  <c r="D1865" i="6"/>
  <c r="J1865" i="6" s="1"/>
  <c r="I1864" i="6"/>
  <c r="O1864" i="6" s="1"/>
  <c r="H1864" i="6"/>
  <c r="N1864" i="6" s="1"/>
  <c r="G1864" i="6"/>
  <c r="M1864" i="6" s="1"/>
  <c r="F1864" i="6"/>
  <c r="L1864" i="6" s="1"/>
  <c r="E1864" i="6"/>
  <c r="K1864" i="6" s="1"/>
  <c r="D1864" i="6"/>
  <c r="J1864" i="6" s="1"/>
  <c r="I1863" i="6"/>
  <c r="O1863" i="6" s="1"/>
  <c r="H1863" i="6"/>
  <c r="N1863" i="6" s="1"/>
  <c r="G1863" i="6"/>
  <c r="M1863" i="6" s="1"/>
  <c r="F1863" i="6"/>
  <c r="L1863" i="6" s="1"/>
  <c r="E1863" i="6"/>
  <c r="K1863" i="6" s="1"/>
  <c r="D1863" i="6"/>
  <c r="J1863" i="6" s="1"/>
  <c r="I1862" i="6"/>
  <c r="O1862" i="6" s="1"/>
  <c r="H1862" i="6"/>
  <c r="N1862" i="6" s="1"/>
  <c r="G1862" i="6"/>
  <c r="M1862" i="6" s="1"/>
  <c r="F1862" i="6"/>
  <c r="L1862" i="6" s="1"/>
  <c r="E1862" i="6"/>
  <c r="K1862" i="6" s="1"/>
  <c r="D1862" i="6"/>
  <c r="J1862" i="6" s="1"/>
  <c r="I1861" i="6"/>
  <c r="O1861" i="6" s="1"/>
  <c r="H1861" i="6"/>
  <c r="N1861" i="6" s="1"/>
  <c r="G1861" i="6"/>
  <c r="M1861" i="6" s="1"/>
  <c r="F1861" i="6"/>
  <c r="L1861" i="6" s="1"/>
  <c r="E1861" i="6"/>
  <c r="K1861" i="6" s="1"/>
  <c r="D1861" i="6"/>
  <c r="J1861" i="6" s="1"/>
  <c r="I1860" i="6"/>
  <c r="O1860" i="6" s="1"/>
  <c r="H1860" i="6"/>
  <c r="N1860" i="6" s="1"/>
  <c r="G1860" i="6"/>
  <c r="M1860" i="6" s="1"/>
  <c r="F1860" i="6"/>
  <c r="L1860" i="6" s="1"/>
  <c r="E1860" i="6"/>
  <c r="K1860" i="6" s="1"/>
  <c r="D1860" i="6"/>
  <c r="J1860" i="6" s="1"/>
  <c r="I1859" i="6"/>
  <c r="O1859" i="6" s="1"/>
  <c r="H1859" i="6"/>
  <c r="N1859" i="6" s="1"/>
  <c r="G1859" i="6"/>
  <c r="M1859" i="6" s="1"/>
  <c r="F1859" i="6"/>
  <c r="L1859" i="6" s="1"/>
  <c r="E1859" i="6"/>
  <c r="K1859" i="6" s="1"/>
  <c r="D1859" i="6"/>
  <c r="J1859" i="6" s="1"/>
  <c r="I1858" i="6"/>
  <c r="H1858" i="6"/>
  <c r="G1858" i="6"/>
  <c r="F1858" i="6"/>
  <c r="E1858" i="6"/>
  <c r="D1858" i="6"/>
  <c r="I1857" i="6"/>
  <c r="H1857" i="6"/>
  <c r="N1857" i="6" s="1"/>
  <c r="G1857" i="6"/>
  <c r="M1857" i="6" s="1"/>
  <c r="F1857" i="6"/>
  <c r="E1857" i="6"/>
  <c r="K1857" i="6" s="1"/>
  <c r="D1857" i="6"/>
  <c r="I1856" i="6"/>
  <c r="H1856" i="6"/>
  <c r="N1856" i="6" s="1"/>
  <c r="G1856" i="6"/>
  <c r="M1856" i="6" s="1"/>
  <c r="F1856" i="6"/>
  <c r="E1856" i="6"/>
  <c r="K1856" i="6" s="1"/>
  <c r="D1856" i="6"/>
  <c r="I1855" i="6"/>
  <c r="H1855" i="6"/>
  <c r="G1855" i="6"/>
  <c r="F1855" i="6"/>
  <c r="E1855" i="6"/>
  <c r="K1855" i="6" s="1"/>
  <c r="D1855" i="6"/>
  <c r="I1854" i="6"/>
  <c r="H1854" i="6"/>
  <c r="G1854" i="6"/>
  <c r="F1854" i="6"/>
  <c r="E1854" i="6"/>
  <c r="D1854" i="6"/>
  <c r="I1853" i="6"/>
  <c r="O1853" i="6" s="1"/>
  <c r="H1853" i="6"/>
  <c r="N1853" i="6" s="1"/>
  <c r="G1853" i="6"/>
  <c r="M1853" i="6" s="1"/>
  <c r="F1853" i="6"/>
  <c r="L1853" i="6" s="1"/>
  <c r="E1853" i="6"/>
  <c r="K1853" i="6" s="1"/>
  <c r="D1853" i="6"/>
  <c r="J1853" i="6" s="1"/>
  <c r="I1852" i="6"/>
  <c r="O1852" i="6" s="1"/>
  <c r="H1852" i="6"/>
  <c r="N1852" i="6" s="1"/>
  <c r="G1852" i="6"/>
  <c r="M1852" i="6" s="1"/>
  <c r="F1852" i="6"/>
  <c r="L1852" i="6" s="1"/>
  <c r="E1852" i="6"/>
  <c r="K1852" i="6" s="1"/>
  <c r="D1852" i="6"/>
  <c r="J1852" i="6" s="1"/>
  <c r="I1851" i="6"/>
  <c r="O1851" i="6" s="1"/>
  <c r="H1851" i="6"/>
  <c r="N1851" i="6" s="1"/>
  <c r="G1851" i="6"/>
  <c r="M1851" i="6" s="1"/>
  <c r="F1851" i="6"/>
  <c r="L1851" i="6" s="1"/>
  <c r="E1851" i="6"/>
  <c r="K1851" i="6" s="1"/>
  <c r="D1851" i="6"/>
  <c r="J1851" i="6" s="1"/>
  <c r="I1850" i="6"/>
  <c r="O1850" i="6" s="1"/>
  <c r="H1850" i="6"/>
  <c r="N1850" i="6" s="1"/>
  <c r="G1850" i="6"/>
  <c r="M1850" i="6" s="1"/>
  <c r="F1850" i="6"/>
  <c r="L1850" i="6" s="1"/>
  <c r="E1850" i="6"/>
  <c r="K1850" i="6" s="1"/>
  <c r="D1850" i="6"/>
  <c r="J1850" i="6" s="1"/>
  <c r="I1849" i="6"/>
  <c r="O1849" i="6" s="1"/>
  <c r="H1849" i="6"/>
  <c r="N1849" i="6" s="1"/>
  <c r="G1849" i="6"/>
  <c r="M1849" i="6" s="1"/>
  <c r="F1849" i="6"/>
  <c r="L1849" i="6" s="1"/>
  <c r="E1849" i="6"/>
  <c r="K1849" i="6" s="1"/>
  <c r="D1849" i="6"/>
  <c r="J1849" i="6" s="1"/>
  <c r="I1848" i="6"/>
  <c r="O1848" i="6" s="1"/>
  <c r="H1848" i="6"/>
  <c r="N1848" i="6" s="1"/>
  <c r="G1848" i="6"/>
  <c r="M1848" i="6" s="1"/>
  <c r="F1848" i="6"/>
  <c r="L1848" i="6" s="1"/>
  <c r="E1848" i="6"/>
  <c r="K1848" i="6" s="1"/>
  <c r="D1848" i="6"/>
  <c r="J1848" i="6" s="1"/>
  <c r="I1847" i="6"/>
  <c r="O1847" i="6" s="1"/>
  <c r="H1847" i="6"/>
  <c r="N1847" i="6" s="1"/>
  <c r="G1847" i="6"/>
  <c r="M1847" i="6" s="1"/>
  <c r="F1847" i="6"/>
  <c r="L1847" i="6" s="1"/>
  <c r="E1847" i="6"/>
  <c r="K1847" i="6" s="1"/>
  <c r="D1847" i="6"/>
  <c r="J1847" i="6" s="1"/>
  <c r="I1846" i="6"/>
  <c r="O1846" i="6" s="1"/>
  <c r="H1846" i="6"/>
  <c r="N1846" i="6" s="1"/>
  <c r="G1846" i="6"/>
  <c r="M1846" i="6" s="1"/>
  <c r="F1846" i="6"/>
  <c r="L1846" i="6" s="1"/>
  <c r="E1846" i="6"/>
  <c r="K1846" i="6" s="1"/>
  <c r="D1846" i="6"/>
  <c r="J1846" i="6" s="1"/>
  <c r="I1845" i="6"/>
  <c r="O1845" i="6" s="1"/>
  <c r="H1845" i="6"/>
  <c r="N1845" i="6" s="1"/>
  <c r="G1845" i="6"/>
  <c r="M1845" i="6" s="1"/>
  <c r="F1845" i="6"/>
  <c r="L1845" i="6" s="1"/>
  <c r="E1845" i="6"/>
  <c r="K1845" i="6" s="1"/>
  <c r="D1845" i="6"/>
  <c r="J1845" i="6" s="1"/>
  <c r="I1844" i="6"/>
  <c r="O1844" i="6" s="1"/>
  <c r="H1844" i="6"/>
  <c r="N1844" i="6" s="1"/>
  <c r="G1844" i="6"/>
  <c r="M1844" i="6" s="1"/>
  <c r="F1844" i="6"/>
  <c r="L1844" i="6" s="1"/>
  <c r="E1844" i="6"/>
  <c r="K1844" i="6" s="1"/>
  <c r="D1844" i="6"/>
  <c r="J1844" i="6" s="1"/>
  <c r="I1843" i="6"/>
  <c r="O1843" i="6" s="1"/>
  <c r="H1843" i="6"/>
  <c r="N1843" i="6" s="1"/>
  <c r="G1843" i="6"/>
  <c r="M1843" i="6" s="1"/>
  <c r="F1843" i="6"/>
  <c r="L1843" i="6" s="1"/>
  <c r="E1843" i="6"/>
  <c r="K1843" i="6" s="1"/>
  <c r="D1843" i="6"/>
  <c r="J1843" i="6" s="1"/>
  <c r="I1842" i="6"/>
  <c r="O1842" i="6" s="1"/>
  <c r="H1842" i="6"/>
  <c r="N1842" i="6" s="1"/>
  <c r="G1842" i="6"/>
  <c r="M1842" i="6" s="1"/>
  <c r="F1842" i="6"/>
  <c r="L1842" i="6" s="1"/>
  <c r="E1842" i="6"/>
  <c r="K1842" i="6" s="1"/>
  <c r="D1842" i="6"/>
  <c r="J1842" i="6" s="1"/>
  <c r="I1841" i="6"/>
  <c r="O1841" i="6" s="1"/>
  <c r="H1841" i="6"/>
  <c r="N1841" i="6" s="1"/>
  <c r="G1841" i="6"/>
  <c r="M1841" i="6" s="1"/>
  <c r="F1841" i="6"/>
  <c r="L1841" i="6" s="1"/>
  <c r="E1841" i="6"/>
  <c r="K1841" i="6" s="1"/>
  <c r="D1841" i="6"/>
  <c r="J1841" i="6" s="1"/>
  <c r="I1840" i="6"/>
  <c r="O1840" i="6" s="1"/>
  <c r="H1840" i="6"/>
  <c r="N1840" i="6" s="1"/>
  <c r="G1840" i="6"/>
  <c r="M1840" i="6" s="1"/>
  <c r="F1840" i="6"/>
  <c r="L1840" i="6" s="1"/>
  <c r="E1840" i="6"/>
  <c r="K1840" i="6" s="1"/>
  <c r="D1840" i="6"/>
  <c r="J1840" i="6" s="1"/>
  <c r="I1839" i="6"/>
  <c r="O1839" i="6" s="1"/>
  <c r="H1839" i="6"/>
  <c r="N1839" i="6" s="1"/>
  <c r="G1839" i="6"/>
  <c r="M1839" i="6" s="1"/>
  <c r="F1839" i="6"/>
  <c r="L1839" i="6" s="1"/>
  <c r="E1839" i="6"/>
  <c r="K1839" i="6" s="1"/>
  <c r="D1839" i="6"/>
  <c r="J1839" i="6" s="1"/>
  <c r="I1838" i="6"/>
  <c r="O1838" i="6" s="1"/>
  <c r="H1838" i="6"/>
  <c r="N1838" i="6" s="1"/>
  <c r="G1838" i="6"/>
  <c r="M1838" i="6" s="1"/>
  <c r="F1838" i="6"/>
  <c r="L1838" i="6" s="1"/>
  <c r="E1838" i="6"/>
  <c r="K1838" i="6" s="1"/>
  <c r="D1838" i="6"/>
  <c r="J1838" i="6" s="1"/>
  <c r="I1837" i="6"/>
  <c r="O1837" i="6" s="1"/>
  <c r="H1837" i="6"/>
  <c r="N1837" i="6" s="1"/>
  <c r="G1837" i="6"/>
  <c r="M1837" i="6" s="1"/>
  <c r="F1837" i="6"/>
  <c r="L1837" i="6" s="1"/>
  <c r="E1837" i="6"/>
  <c r="K1837" i="6" s="1"/>
  <c r="D1837" i="6"/>
  <c r="J1837" i="6" s="1"/>
  <c r="I1836" i="6"/>
  <c r="O1836" i="6" s="1"/>
  <c r="H1836" i="6"/>
  <c r="N1836" i="6" s="1"/>
  <c r="G1836" i="6"/>
  <c r="M1836" i="6" s="1"/>
  <c r="F1836" i="6"/>
  <c r="L1836" i="6" s="1"/>
  <c r="E1836" i="6"/>
  <c r="K1836" i="6" s="1"/>
  <c r="D1836" i="6"/>
  <c r="J1836" i="6" s="1"/>
  <c r="I1835" i="6"/>
  <c r="O1835" i="6" s="1"/>
  <c r="H1835" i="6"/>
  <c r="N1835" i="6" s="1"/>
  <c r="G1835" i="6"/>
  <c r="M1835" i="6" s="1"/>
  <c r="F1835" i="6"/>
  <c r="L1835" i="6" s="1"/>
  <c r="E1835" i="6"/>
  <c r="K1835" i="6" s="1"/>
  <c r="D1835" i="6"/>
  <c r="J1835" i="6" s="1"/>
  <c r="I1834" i="6"/>
  <c r="O1834" i="6" s="1"/>
  <c r="H1834" i="6"/>
  <c r="N1834" i="6" s="1"/>
  <c r="G1834" i="6"/>
  <c r="M1834" i="6" s="1"/>
  <c r="F1834" i="6"/>
  <c r="L1834" i="6" s="1"/>
  <c r="E1834" i="6"/>
  <c r="K1834" i="6" s="1"/>
  <c r="D1834" i="6"/>
  <c r="J1834" i="6" s="1"/>
  <c r="I1833" i="6"/>
  <c r="O1833" i="6" s="1"/>
  <c r="H1833" i="6"/>
  <c r="N1833" i="6" s="1"/>
  <c r="G1833" i="6"/>
  <c r="M1833" i="6" s="1"/>
  <c r="F1833" i="6"/>
  <c r="L1833" i="6" s="1"/>
  <c r="E1833" i="6"/>
  <c r="K1833" i="6" s="1"/>
  <c r="D1833" i="6"/>
  <c r="J1833" i="6" s="1"/>
  <c r="I1832" i="6"/>
  <c r="O1832" i="6" s="1"/>
  <c r="H1832" i="6"/>
  <c r="N1832" i="6" s="1"/>
  <c r="G1832" i="6"/>
  <c r="M1832" i="6" s="1"/>
  <c r="F1832" i="6"/>
  <c r="L1832" i="6" s="1"/>
  <c r="E1832" i="6"/>
  <c r="K1832" i="6" s="1"/>
  <c r="D1832" i="6"/>
  <c r="J1832" i="6" s="1"/>
  <c r="I1831" i="6"/>
  <c r="O1831" i="6" s="1"/>
  <c r="H1831" i="6"/>
  <c r="N1831" i="6" s="1"/>
  <c r="G1831" i="6"/>
  <c r="M1831" i="6" s="1"/>
  <c r="F1831" i="6"/>
  <c r="L1831" i="6" s="1"/>
  <c r="E1831" i="6"/>
  <c r="K1831" i="6" s="1"/>
  <c r="D1831" i="6"/>
  <c r="J1831" i="6" s="1"/>
  <c r="I1830" i="6"/>
  <c r="O1830" i="6" s="1"/>
  <c r="H1830" i="6"/>
  <c r="N1830" i="6" s="1"/>
  <c r="G1830" i="6"/>
  <c r="M1830" i="6" s="1"/>
  <c r="F1830" i="6"/>
  <c r="L1830" i="6" s="1"/>
  <c r="E1830" i="6"/>
  <c r="K1830" i="6" s="1"/>
  <c r="D1830" i="6"/>
  <c r="J1830" i="6" s="1"/>
  <c r="I1829" i="6"/>
  <c r="O1829" i="6" s="1"/>
  <c r="H1829" i="6"/>
  <c r="N1829" i="6" s="1"/>
  <c r="G1829" i="6"/>
  <c r="M1829" i="6" s="1"/>
  <c r="F1829" i="6"/>
  <c r="L1829" i="6" s="1"/>
  <c r="E1829" i="6"/>
  <c r="K1829" i="6" s="1"/>
  <c r="D1829" i="6"/>
  <c r="J1829" i="6" s="1"/>
  <c r="I1828" i="6"/>
  <c r="O1828" i="6" s="1"/>
  <c r="H1828" i="6"/>
  <c r="N1828" i="6" s="1"/>
  <c r="G1828" i="6"/>
  <c r="M1828" i="6" s="1"/>
  <c r="F1828" i="6"/>
  <c r="L1828" i="6" s="1"/>
  <c r="E1828" i="6"/>
  <c r="K1828" i="6" s="1"/>
  <c r="D1828" i="6"/>
  <c r="J1828" i="6" s="1"/>
  <c r="I1827" i="6"/>
  <c r="O1827" i="6" s="1"/>
  <c r="H1827" i="6"/>
  <c r="N1827" i="6" s="1"/>
  <c r="G1827" i="6"/>
  <c r="M1827" i="6" s="1"/>
  <c r="F1827" i="6"/>
  <c r="L1827" i="6" s="1"/>
  <c r="E1827" i="6"/>
  <c r="K1827" i="6" s="1"/>
  <c r="D1827" i="6"/>
  <c r="J1827" i="6" s="1"/>
  <c r="I1826" i="6"/>
  <c r="O1826" i="6" s="1"/>
  <c r="H1826" i="6"/>
  <c r="N1826" i="6" s="1"/>
  <c r="G1826" i="6"/>
  <c r="M1826" i="6" s="1"/>
  <c r="F1826" i="6"/>
  <c r="L1826" i="6" s="1"/>
  <c r="E1826" i="6"/>
  <c r="K1826" i="6" s="1"/>
  <c r="D1826" i="6"/>
  <c r="J1826" i="6" s="1"/>
  <c r="I1825" i="6"/>
  <c r="O1825" i="6" s="1"/>
  <c r="H1825" i="6"/>
  <c r="N1825" i="6" s="1"/>
  <c r="G1825" i="6"/>
  <c r="M1825" i="6" s="1"/>
  <c r="F1825" i="6"/>
  <c r="L1825" i="6" s="1"/>
  <c r="E1825" i="6"/>
  <c r="K1825" i="6" s="1"/>
  <c r="D1825" i="6"/>
  <c r="J1825" i="6" s="1"/>
  <c r="I1824" i="6"/>
  <c r="O1824" i="6" s="1"/>
  <c r="H1824" i="6"/>
  <c r="N1824" i="6" s="1"/>
  <c r="G1824" i="6"/>
  <c r="M1824" i="6" s="1"/>
  <c r="F1824" i="6"/>
  <c r="L1824" i="6" s="1"/>
  <c r="E1824" i="6"/>
  <c r="K1824" i="6" s="1"/>
  <c r="D1824" i="6"/>
  <c r="J1824" i="6" s="1"/>
  <c r="I1823" i="6"/>
  <c r="O1823" i="6" s="1"/>
  <c r="H1823" i="6"/>
  <c r="N1823" i="6" s="1"/>
  <c r="G1823" i="6"/>
  <c r="M1823" i="6" s="1"/>
  <c r="F1823" i="6"/>
  <c r="L1823" i="6" s="1"/>
  <c r="E1823" i="6"/>
  <c r="K1823" i="6" s="1"/>
  <c r="D1823" i="6"/>
  <c r="J1823" i="6" s="1"/>
  <c r="I1822" i="6"/>
  <c r="O1822" i="6" s="1"/>
  <c r="H1822" i="6"/>
  <c r="N1822" i="6" s="1"/>
  <c r="G1822" i="6"/>
  <c r="M1822" i="6" s="1"/>
  <c r="F1822" i="6"/>
  <c r="L1822" i="6" s="1"/>
  <c r="E1822" i="6"/>
  <c r="K1822" i="6" s="1"/>
  <c r="D1822" i="6"/>
  <c r="J1822" i="6" s="1"/>
  <c r="I1821" i="6"/>
  <c r="O1821" i="6" s="1"/>
  <c r="H1821" i="6"/>
  <c r="N1821" i="6" s="1"/>
  <c r="G1821" i="6"/>
  <c r="M1821" i="6" s="1"/>
  <c r="F1821" i="6"/>
  <c r="L1821" i="6" s="1"/>
  <c r="E1821" i="6"/>
  <c r="K1821" i="6" s="1"/>
  <c r="D1821" i="6"/>
  <c r="J1821" i="6" s="1"/>
  <c r="I1820" i="6"/>
  <c r="O1820" i="6" s="1"/>
  <c r="H1820" i="6"/>
  <c r="N1820" i="6" s="1"/>
  <c r="G1820" i="6"/>
  <c r="M1820" i="6" s="1"/>
  <c r="F1820" i="6"/>
  <c r="L1820" i="6" s="1"/>
  <c r="E1820" i="6"/>
  <c r="K1820" i="6" s="1"/>
  <c r="D1820" i="6"/>
  <c r="J1820" i="6" s="1"/>
  <c r="I1819" i="6"/>
  <c r="O1819" i="6" s="1"/>
  <c r="H1819" i="6"/>
  <c r="N1819" i="6" s="1"/>
  <c r="G1819" i="6"/>
  <c r="M1819" i="6" s="1"/>
  <c r="F1819" i="6"/>
  <c r="L1819" i="6" s="1"/>
  <c r="E1819" i="6"/>
  <c r="K1819" i="6" s="1"/>
  <c r="D1819" i="6"/>
  <c r="J1819" i="6" s="1"/>
  <c r="I1818" i="6"/>
  <c r="O1818" i="6" s="1"/>
  <c r="H1818" i="6"/>
  <c r="N1818" i="6" s="1"/>
  <c r="G1818" i="6"/>
  <c r="M1818" i="6" s="1"/>
  <c r="F1818" i="6"/>
  <c r="L1818" i="6" s="1"/>
  <c r="E1818" i="6"/>
  <c r="K1818" i="6" s="1"/>
  <c r="D1818" i="6"/>
  <c r="J1818" i="6" s="1"/>
  <c r="I1817" i="6"/>
  <c r="O1817" i="6" s="1"/>
  <c r="H1817" i="6"/>
  <c r="N1817" i="6" s="1"/>
  <c r="G1817" i="6"/>
  <c r="M1817" i="6" s="1"/>
  <c r="F1817" i="6"/>
  <c r="L1817" i="6" s="1"/>
  <c r="E1817" i="6"/>
  <c r="K1817" i="6" s="1"/>
  <c r="D1817" i="6"/>
  <c r="J1817" i="6" s="1"/>
  <c r="I1816" i="6"/>
  <c r="O1816" i="6" s="1"/>
  <c r="H1816" i="6"/>
  <c r="N1816" i="6" s="1"/>
  <c r="G1816" i="6"/>
  <c r="M1816" i="6" s="1"/>
  <c r="F1816" i="6"/>
  <c r="L1816" i="6" s="1"/>
  <c r="E1816" i="6"/>
  <c r="K1816" i="6" s="1"/>
  <c r="D1816" i="6"/>
  <c r="J1816" i="6" s="1"/>
  <c r="I1815" i="6"/>
  <c r="O1815" i="6" s="1"/>
  <c r="H1815" i="6"/>
  <c r="N1815" i="6" s="1"/>
  <c r="G1815" i="6"/>
  <c r="M1815" i="6" s="1"/>
  <c r="F1815" i="6"/>
  <c r="L1815" i="6" s="1"/>
  <c r="E1815" i="6"/>
  <c r="K1815" i="6" s="1"/>
  <c r="D1815" i="6"/>
  <c r="J1815" i="6" s="1"/>
  <c r="I1814" i="6"/>
  <c r="O1814" i="6" s="1"/>
  <c r="H1814" i="6"/>
  <c r="N1814" i="6" s="1"/>
  <c r="G1814" i="6"/>
  <c r="M1814" i="6" s="1"/>
  <c r="F1814" i="6"/>
  <c r="L1814" i="6" s="1"/>
  <c r="E1814" i="6"/>
  <c r="K1814" i="6" s="1"/>
  <c r="D1814" i="6"/>
  <c r="J1814" i="6" s="1"/>
  <c r="I1813" i="6"/>
  <c r="O1813" i="6" s="1"/>
  <c r="H1813" i="6"/>
  <c r="N1813" i="6" s="1"/>
  <c r="G1813" i="6"/>
  <c r="M1813" i="6" s="1"/>
  <c r="F1813" i="6"/>
  <c r="L1813" i="6" s="1"/>
  <c r="E1813" i="6"/>
  <c r="K1813" i="6" s="1"/>
  <c r="D1813" i="6"/>
  <c r="J1813" i="6" s="1"/>
  <c r="I1812" i="6"/>
  <c r="O1812" i="6" s="1"/>
  <c r="H1812" i="6"/>
  <c r="N1812" i="6" s="1"/>
  <c r="G1812" i="6"/>
  <c r="M1812" i="6" s="1"/>
  <c r="F1812" i="6"/>
  <c r="L1812" i="6" s="1"/>
  <c r="E1812" i="6"/>
  <c r="K1812" i="6" s="1"/>
  <c r="D1812" i="6"/>
  <c r="J1812" i="6" s="1"/>
  <c r="I1811" i="6"/>
  <c r="O1811" i="6" s="1"/>
  <c r="H1811" i="6"/>
  <c r="N1811" i="6" s="1"/>
  <c r="G1811" i="6"/>
  <c r="M1811" i="6" s="1"/>
  <c r="F1811" i="6"/>
  <c r="L1811" i="6" s="1"/>
  <c r="E1811" i="6"/>
  <c r="K1811" i="6" s="1"/>
  <c r="D1811" i="6"/>
  <c r="J1811" i="6" s="1"/>
  <c r="I1810" i="6"/>
  <c r="O1810" i="6" s="1"/>
  <c r="H1810" i="6"/>
  <c r="N1810" i="6" s="1"/>
  <c r="G1810" i="6"/>
  <c r="M1810" i="6" s="1"/>
  <c r="F1810" i="6"/>
  <c r="L1810" i="6" s="1"/>
  <c r="E1810" i="6"/>
  <c r="K1810" i="6" s="1"/>
  <c r="D1810" i="6"/>
  <c r="J1810" i="6" s="1"/>
  <c r="I1809" i="6"/>
  <c r="O1809" i="6" s="1"/>
  <c r="H1809" i="6"/>
  <c r="N1809" i="6" s="1"/>
  <c r="G1809" i="6"/>
  <c r="M1809" i="6" s="1"/>
  <c r="F1809" i="6"/>
  <c r="L1809" i="6" s="1"/>
  <c r="E1809" i="6"/>
  <c r="K1809" i="6" s="1"/>
  <c r="D1809" i="6"/>
  <c r="J1809" i="6" s="1"/>
  <c r="I1808" i="6"/>
  <c r="H1808" i="6"/>
  <c r="G1808" i="6"/>
  <c r="F1808" i="6"/>
  <c r="E1808" i="6"/>
  <c r="D1808" i="6"/>
  <c r="I1807" i="6"/>
  <c r="H1807" i="6"/>
  <c r="N1807" i="6" s="1"/>
  <c r="G1807" i="6"/>
  <c r="M1807" i="6" s="1"/>
  <c r="F1807" i="6"/>
  <c r="E1807" i="6"/>
  <c r="K1807" i="6" s="1"/>
  <c r="D1807" i="6"/>
  <c r="I1806" i="6"/>
  <c r="H1806" i="6"/>
  <c r="N1806" i="6" s="1"/>
  <c r="G1806" i="6"/>
  <c r="M1806" i="6" s="1"/>
  <c r="F1806" i="6"/>
  <c r="E1806" i="6"/>
  <c r="K1806" i="6" s="1"/>
  <c r="D1806" i="6"/>
  <c r="I1805" i="6"/>
  <c r="H1805" i="6"/>
  <c r="N1805" i="6" s="1"/>
  <c r="G1805" i="6"/>
  <c r="M1805" i="6" s="1"/>
  <c r="F1805" i="6"/>
  <c r="E1805" i="6"/>
  <c r="D1805" i="6"/>
  <c r="I1804" i="6"/>
  <c r="H1804" i="6"/>
  <c r="G1804" i="6"/>
  <c r="F1804" i="6"/>
  <c r="E1804" i="6"/>
  <c r="D1804" i="6"/>
  <c r="I1803" i="6"/>
  <c r="O1803" i="6" s="1"/>
  <c r="H1803" i="6"/>
  <c r="N1803" i="6" s="1"/>
  <c r="G1803" i="6"/>
  <c r="M1803" i="6" s="1"/>
  <c r="F1803" i="6"/>
  <c r="L1803" i="6" s="1"/>
  <c r="E1803" i="6"/>
  <c r="K1803" i="6" s="1"/>
  <c r="D1803" i="6"/>
  <c r="J1803" i="6" s="1"/>
  <c r="I1802" i="6"/>
  <c r="O1802" i="6" s="1"/>
  <c r="H1802" i="6"/>
  <c r="N1802" i="6" s="1"/>
  <c r="G1802" i="6"/>
  <c r="M1802" i="6" s="1"/>
  <c r="F1802" i="6"/>
  <c r="L1802" i="6" s="1"/>
  <c r="E1802" i="6"/>
  <c r="K1802" i="6" s="1"/>
  <c r="D1802" i="6"/>
  <c r="J1802" i="6" s="1"/>
  <c r="I1801" i="6"/>
  <c r="O1801" i="6" s="1"/>
  <c r="H1801" i="6"/>
  <c r="N1801" i="6" s="1"/>
  <c r="G1801" i="6"/>
  <c r="M1801" i="6" s="1"/>
  <c r="F1801" i="6"/>
  <c r="L1801" i="6" s="1"/>
  <c r="E1801" i="6"/>
  <c r="K1801" i="6" s="1"/>
  <c r="D1801" i="6"/>
  <c r="J1801" i="6" s="1"/>
  <c r="I1800" i="6"/>
  <c r="O1800" i="6" s="1"/>
  <c r="H1800" i="6"/>
  <c r="N1800" i="6" s="1"/>
  <c r="G1800" i="6"/>
  <c r="M1800" i="6" s="1"/>
  <c r="F1800" i="6"/>
  <c r="L1800" i="6" s="1"/>
  <c r="E1800" i="6"/>
  <c r="K1800" i="6" s="1"/>
  <c r="D1800" i="6"/>
  <c r="J1800" i="6" s="1"/>
  <c r="I1799" i="6"/>
  <c r="O1799" i="6" s="1"/>
  <c r="H1799" i="6"/>
  <c r="N1799" i="6" s="1"/>
  <c r="G1799" i="6"/>
  <c r="M1799" i="6" s="1"/>
  <c r="F1799" i="6"/>
  <c r="L1799" i="6" s="1"/>
  <c r="E1799" i="6"/>
  <c r="K1799" i="6" s="1"/>
  <c r="D1799" i="6"/>
  <c r="J1799" i="6" s="1"/>
  <c r="I1798" i="6"/>
  <c r="O1798" i="6" s="1"/>
  <c r="H1798" i="6"/>
  <c r="N1798" i="6" s="1"/>
  <c r="G1798" i="6"/>
  <c r="M1798" i="6" s="1"/>
  <c r="F1798" i="6"/>
  <c r="L1798" i="6" s="1"/>
  <c r="E1798" i="6"/>
  <c r="K1798" i="6" s="1"/>
  <c r="D1798" i="6"/>
  <c r="J1798" i="6" s="1"/>
  <c r="I1797" i="6"/>
  <c r="O1797" i="6" s="1"/>
  <c r="H1797" i="6"/>
  <c r="N1797" i="6" s="1"/>
  <c r="G1797" i="6"/>
  <c r="M1797" i="6" s="1"/>
  <c r="F1797" i="6"/>
  <c r="L1797" i="6" s="1"/>
  <c r="E1797" i="6"/>
  <c r="K1797" i="6" s="1"/>
  <c r="D1797" i="6"/>
  <c r="J1797" i="6" s="1"/>
  <c r="I1796" i="6"/>
  <c r="O1796" i="6" s="1"/>
  <c r="H1796" i="6"/>
  <c r="N1796" i="6" s="1"/>
  <c r="G1796" i="6"/>
  <c r="M1796" i="6" s="1"/>
  <c r="F1796" i="6"/>
  <c r="L1796" i="6" s="1"/>
  <c r="E1796" i="6"/>
  <c r="K1796" i="6" s="1"/>
  <c r="D1796" i="6"/>
  <c r="J1796" i="6" s="1"/>
  <c r="I1795" i="6"/>
  <c r="O1795" i="6" s="1"/>
  <c r="H1795" i="6"/>
  <c r="N1795" i="6" s="1"/>
  <c r="G1795" i="6"/>
  <c r="M1795" i="6" s="1"/>
  <c r="F1795" i="6"/>
  <c r="L1795" i="6" s="1"/>
  <c r="E1795" i="6"/>
  <c r="K1795" i="6" s="1"/>
  <c r="D1795" i="6"/>
  <c r="J1795" i="6" s="1"/>
  <c r="I1794" i="6"/>
  <c r="O1794" i="6" s="1"/>
  <c r="H1794" i="6"/>
  <c r="N1794" i="6" s="1"/>
  <c r="G1794" i="6"/>
  <c r="M1794" i="6" s="1"/>
  <c r="F1794" i="6"/>
  <c r="L1794" i="6" s="1"/>
  <c r="E1794" i="6"/>
  <c r="K1794" i="6" s="1"/>
  <c r="D1794" i="6"/>
  <c r="J1794" i="6" s="1"/>
  <c r="I1793" i="6"/>
  <c r="O1793" i="6" s="1"/>
  <c r="H1793" i="6"/>
  <c r="N1793" i="6" s="1"/>
  <c r="G1793" i="6"/>
  <c r="M1793" i="6" s="1"/>
  <c r="F1793" i="6"/>
  <c r="L1793" i="6" s="1"/>
  <c r="E1793" i="6"/>
  <c r="K1793" i="6" s="1"/>
  <c r="D1793" i="6"/>
  <c r="J1793" i="6" s="1"/>
  <c r="I1792" i="6"/>
  <c r="O1792" i="6" s="1"/>
  <c r="H1792" i="6"/>
  <c r="N1792" i="6" s="1"/>
  <c r="G1792" i="6"/>
  <c r="M1792" i="6" s="1"/>
  <c r="F1792" i="6"/>
  <c r="L1792" i="6" s="1"/>
  <c r="E1792" i="6"/>
  <c r="K1792" i="6" s="1"/>
  <c r="D1792" i="6"/>
  <c r="J1792" i="6" s="1"/>
  <c r="I1791" i="6"/>
  <c r="O1791" i="6" s="1"/>
  <c r="H1791" i="6"/>
  <c r="N1791" i="6" s="1"/>
  <c r="G1791" i="6"/>
  <c r="M1791" i="6" s="1"/>
  <c r="F1791" i="6"/>
  <c r="L1791" i="6" s="1"/>
  <c r="E1791" i="6"/>
  <c r="K1791" i="6" s="1"/>
  <c r="D1791" i="6"/>
  <c r="J1791" i="6" s="1"/>
  <c r="I1790" i="6"/>
  <c r="O1790" i="6" s="1"/>
  <c r="H1790" i="6"/>
  <c r="N1790" i="6" s="1"/>
  <c r="G1790" i="6"/>
  <c r="M1790" i="6" s="1"/>
  <c r="F1790" i="6"/>
  <c r="L1790" i="6" s="1"/>
  <c r="E1790" i="6"/>
  <c r="K1790" i="6" s="1"/>
  <c r="D1790" i="6"/>
  <c r="J1790" i="6" s="1"/>
  <c r="I1789" i="6"/>
  <c r="O1789" i="6" s="1"/>
  <c r="H1789" i="6"/>
  <c r="N1789" i="6" s="1"/>
  <c r="G1789" i="6"/>
  <c r="M1789" i="6" s="1"/>
  <c r="F1789" i="6"/>
  <c r="L1789" i="6" s="1"/>
  <c r="E1789" i="6"/>
  <c r="K1789" i="6" s="1"/>
  <c r="D1789" i="6"/>
  <c r="J1789" i="6" s="1"/>
  <c r="I1788" i="6"/>
  <c r="O1788" i="6" s="1"/>
  <c r="H1788" i="6"/>
  <c r="N1788" i="6" s="1"/>
  <c r="G1788" i="6"/>
  <c r="M1788" i="6" s="1"/>
  <c r="F1788" i="6"/>
  <c r="L1788" i="6" s="1"/>
  <c r="E1788" i="6"/>
  <c r="K1788" i="6" s="1"/>
  <c r="D1788" i="6"/>
  <c r="J1788" i="6" s="1"/>
  <c r="I1787" i="6"/>
  <c r="O1787" i="6" s="1"/>
  <c r="H1787" i="6"/>
  <c r="N1787" i="6" s="1"/>
  <c r="G1787" i="6"/>
  <c r="M1787" i="6" s="1"/>
  <c r="F1787" i="6"/>
  <c r="L1787" i="6" s="1"/>
  <c r="E1787" i="6"/>
  <c r="K1787" i="6" s="1"/>
  <c r="D1787" i="6"/>
  <c r="J1787" i="6" s="1"/>
  <c r="I1786" i="6"/>
  <c r="O1786" i="6" s="1"/>
  <c r="H1786" i="6"/>
  <c r="N1786" i="6" s="1"/>
  <c r="G1786" i="6"/>
  <c r="M1786" i="6" s="1"/>
  <c r="F1786" i="6"/>
  <c r="L1786" i="6" s="1"/>
  <c r="E1786" i="6"/>
  <c r="K1786" i="6" s="1"/>
  <c r="D1786" i="6"/>
  <c r="J1786" i="6" s="1"/>
  <c r="I1785" i="6"/>
  <c r="O1785" i="6" s="1"/>
  <c r="H1785" i="6"/>
  <c r="N1785" i="6" s="1"/>
  <c r="G1785" i="6"/>
  <c r="M1785" i="6" s="1"/>
  <c r="F1785" i="6"/>
  <c r="L1785" i="6" s="1"/>
  <c r="E1785" i="6"/>
  <c r="K1785" i="6" s="1"/>
  <c r="D1785" i="6"/>
  <c r="J1785" i="6" s="1"/>
  <c r="I1784" i="6"/>
  <c r="O1784" i="6" s="1"/>
  <c r="H1784" i="6"/>
  <c r="N1784" i="6" s="1"/>
  <c r="G1784" i="6"/>
  <c r="M1784" i="6" s="1"/>
  <c r="F1784" i="6"/>
  <c r="L1784" i="6" s="1"/>
  <c r="E1784" i="6"/>
  <c r="K1784" i="6" s="1"/>
  <c r="D1784" i="6"/>
  <c r="J1784" i="6" s="1"/>
  <c r="I1783" i="6"/>
  <c r="O1783" i="6" s="1"/>
  <c r="H1783" i="6"/>
  <c r="N1783" i="6" s="1"/>
  <c r="G1783" i="6"/>
  <c r="M1783" i="6" s="1"/>
  <c r="F1783" i="6"/>
  <c r="L1783" i="6" s="1"/>
  <c r="E1783" i="6"/>
  <c r="K1783" i="6" s="1"/>
  <c r="D1783" i="6"/>
  <c r="J1783" i="6" s="1"/>
  <c r="I1782" i="6"/>
  <c r="O1782" i="6" s="1"/>
  <c r="H1782" i="6"/>
  <c r="N1782" i="6" s="1"/>
  <c r="G1782" i="6"/>
  <c r="M1782" i="6" s="1"/>
  <c r="F1782" i="6"/>
  <c r="L1782" i="6" s="1"/>
  <c r="E1782" i="6"/>
  <c r="K1782" i="6" s="1"/>
  <c r="D1782" i="6"/>
  <c r="J1782" i="6" s="1"/>
  <c r="I1781" i="6"/>
  <c r="O1781" i="6" s="1"/>
  <c r="H1781" i="6"/>
  <c r="N1781" i="6" s="1"/>
  <c r="G1781" i="6"/>
  <c r="M1781" i="6" s="1"/>
  <c r="F1781" i="6"/>
  <c r="L1781" i="6" s="1"/>
  <c r="E1781" i="6"/>
  <c r="K1781" i="6" s="1"/>
  <c r="D1781" i="6"/>
  <c r="J1781" i="6" s="1"/>
  <c r="I1780" i="6"/>
  <c r="O1780" i="6" s="1"/>
  <c r="H1780" i="6"/>
  <c r="N1780" i="6" s="1"/>
  <c r="G1780" i="6"/>
  <c r="M1780" i="6" s="1"/>
  <c r="F1780" i="6"/>
  <c r="L1780" i="6" s="1"/>
  <c r="E1780" i="6"/>
  <c r="K1780" i="6" s="1"/>
  <c r="D1780" i="6"/>
  <c r="J1780" i="6" s="1"/>
  <c r="I1779" i="6"/>
  <c r="O1779" i="6" s="1"/>
  <c r="H1779" i="6"/>
  <c r="N1779" i="6" s="1"/>
  <c r="G1779" i="6"/>
  <c r="M1779" i="6" s="1"/>
  <c r="F1779" i="6"/>
  <c r="L1779" i="6" s="1"/>
  <c r="E1779" i="6"/>
  <c r="K1779" i="6" s="1"/>
  <c r="D1779" i="6"/>
  <c r="J1779" i="6" s="1"/>
  <c r="I1778" i="6"/>
  <c r="O1778" i="6" s="1"/>
  <c r="H1778" i="6"/>
  <c r="N1778" i="6" s="1"/>
  <c r="G1778" i="6"/>
  <c r="M1778" i="6" s="1"/>
  <c r="F1778" i="6"/>
  <c r="L1778" i="6" s="1"/>
  <c r="E1778" i="6"/>
  <c r="K1778" i="6" s="1"/>
  <c r="D1778" i="6"/>
  <c r="J1778" i="6" s="1"/>
  <c r="I1777" i="6"/>
  <c r="O1777" i="6" s="1"/>
  <c r="H1777" i="6"/>
  <c r="N1777" i="6" s="1"/>
  <c r="G1777" i="6"/>
  <c r="M1777" i="6" s="1"/>
  <c r="F1777" i="6"/>
  <c r="L1777" i="6" s="1"/>
  <c r="E1777" i="6"/>
  <c r="K1777" i="6" s="1"/>
  <c r="D1777" i="6"/>
  <c r="J1777" i="6" s="1"/>
  <c r="I1776" i="6"/>
  <c r="O1776" i="6" s="1"/>
  <c r="H1776" i="6"/>
  <c r="N1776" i="6" s="1"/>
  <c r="G1776" i="6"/>
  <c r="M1776" i="6" s="1"/>
  <c r="F1776" i="6"/>
  <c r="L1776" i="6" s="1"/>
  <c r="E1776" i="6"/>
  <c r="K1776" i="6" s="1"/>
  <c r="D1776" i="6"/>
  <c r="J1776" i="6" s="1"/>
  <c r="I1775" i="6"/>
  <c r="O1775" i="6" s="1"/>
  <c r="H1775" i="6"/>
  <c r="N1775" i="6" s="1"/>
  <c r="G1775" i="6"/>
  <c r="M1775" i="6" s="1"/>
  <c r="F1775" i="6"/>
  <c r="L1775" i="6" s="1"/>
  <c r="E1775" i="6"/>
  <c r="K1775" i="6" s="1"/>
  <c r="D1775" i="6"/>
  <c r="J1775" i="6" s="1"/>
  <c r="I1774" i="6"/>
  <c r="O1774" i="6" s="1"/>
  <c r="H1774" i="6"/>
  <c r="N1774" i="6" s="1"/>
  <c r="G1774" i="6"/>
  <c r="M1774" i="6" s="1"/>
  <c r="F1774" i="6"/>
  <c r="L1774" i="6" s="1"/>
  <c r="E1774" i="6"/>
  <c r="K1774" i="6" s="1"/>
  <c r="D1774" i="6"/>
  <c r="J1774" i="6" s="1"/>
  <c r="I1773" i="6"/>
  <c r="O1773" i="6" s="1"/>
  <c r="H1773" i="6"/>
  <c r="N1773" i="6" s="1"/>
  <c r="G1773" i="6"/>
  <c r="M1773" i="6" s="1"/>
  <c r="F1773" i="6"/>
  <c r="L1773" i="6" s="1"/>
  <c r="E1773" i="6"/>
  <c r="K1773" i="6" s="1"/>
  <c r="D1773" i="6"/>
  <c r="J1773" i="6" s="1"/>
  <c r="I1772" i="6"/>
  <c r="O1772" i="6" s="1"/>
  <c r="H1772" i="6"/>
  <c r="N1772" i="6" s="1"/>
  <c r="G1772" i="6"/>
  <c r="M1772" i="6" s="1"/>
  <c r="F1772" i="6"/>
  <c r="L1772" i="6" s="1"/>
  <c r="E1772" i="6"/>
  <c r="K1772" i="6" s="1"/>
  <c r="D1772" i="6"/>
  <c r="J1772" i="6" s="1"/>
  <c r="I1771" i="6"/>
  <c r="O1771" i="6" s="1"/>
  <c r="H1771" i="6"/>
  <c r="N1771" i="6" s="1"/>
  <c r="G1771" i="6"/>
  <c r="M1771" i="6" s="1"/>
  <c r="F1771" i="6"/>
  <c r="L1771" i="6" s="1"/>
  <c r="E1771" i="6"/>
  <c r="K1771" i="6" s="1"/>
  <c r="D1771" i="6"/>
  <c r="J1771" i="6" s="1"/>
  <c r="I1770" i="6"/>
  <c r="O1770" i="6" s="1"/>
  <c r="H1770" i="6"/>
  <c r="N1770" i="6" s="1"/>
  <c r="G1770" i="6"/>
  <c r="M1770" i="6" s="1"/>
  <c r="F1770" i="6"/>
  <c r="L1770" i="6" s="1"/>
  <c r="E1770" i="6"/>
  <c r="K1770" i="6" s="1"/>
  <c r="D1770" i="6"/>
  <c r="J1770" i="6" s="1"/>
  <c r="I1769" i="6"/>
  <c r="O1769" i="6" s="1"/>
  <c r="H1769" i="6"/>
  <c r="N1769" i="6" s="1"/>
  <c r="G1769" i="6"/>
  <c r="M1769" i="6" s="1"/>
  <c r="F1769" i="6"/>
  <c r="L1769" i="6" s="1"/>
  <c r="E1769" i="6"/>
  <c r="K1769" i="6" s="1"/>
  <c r="D1769" i="6"/>
  <c r="J1769" i="6" s="1"/>
  <c r="I1768" i="6"/>
  <c r="O1768" i="6" s="1"/>
  <c r="H1768" i="6"/>
  <c r="N1768" i="6" s="1"/>
  <c r="G1768" i="6"/>
  <c r="M1768" i="6" s="1"/>
  <c r="F1768" i="6"/>
  <c r="L1768" i="6" s="1"/>
  <c r="E1768" i="6"/>
  <c r="K1768" i="6" s="1"/>
  <c r="D1768" i="6"/>
  <c r="J1768" i="6" s="1"/>
  <c r="I1767" i="6"/>
  <c r="O1767" i="6" s="1"/>
  <c r="H1767" i="6"/>
  <c r="N1767" i="6" s="1"/>
  <c r="G1767" i="6"/>
  <c r="M1767" i="6" s="1"/>
  <c r="F1767" i="6"/>
  <c r="L1767" i="6" s="1"/>
  <c r="E1767" i="6"/>
  <c r="K1767" i="6" s="1"/>
  <c r="D1767" i="6"/>
  <c r="J1767" i="6" s="1"/>
  <c r="I1766" i="6"/>
  <c r="O1766" i="6" s="1"/>
  <c r="H1766" i="6"/>
  <c r="N1766" i="6" s="1"/>
  <c r="G1766" i="6"/>
  <c r="M1766" i="6" s="1"/>
  <c r="F1766" i="6"/>
  <c r="L1766" i="6" s="1"/>
  <c r="E1766" i="6"/>
  <c r="K1766" i="6" s="1"/>
  <c r="D1766" i="6"/>
  <c r="J1766" i="6" s="1"/>
  <c r="I1765" i="6"/>
  <c r="O1765" i="6" s="1"/>
  <c r="H1765" i="6"/>
  <c r="N1765" i="6" s="1"/>
  <c r="G1765" i="6"/>
  <c r="M1765" i="6" s="1"/>
  <c r="F1765" i="6"/>
  <c r="L1765" i="6" s="1"/>
  <c r="E1765" i="6"/>
  <c r="K1765" i="6" s="1"/>
  <c r="D1765" i="6"/>
  <c r="J1765" i="6" s="1"/>
  <c r="I1764" i="6"/>
  <c r="O1764" i="6" s="1"/>
  <c r="H1764" i="6"/>
  <c r="N1764" i="6" s="1"/>
  <c r="G1764" i="6"/>
  <c r="M1764" i="6" s="1"/>
  <c r="F1764" i="6"/>
  <c r="L1764" i="6" s="1"/>
  <c r="E1764" i="6"/>
  <c r="K1764" i="6" s="1"/>
  <c r="D1764" i="6"/>
  <c r="J1764" i="6" s="1"/>
  <c r="I1763" i="6"/>
  <c r="O1763" i="6" s="1"/>
  <c r="H1763" i="6"/>
  <c r="N1763" i="6" s="1"/>
  <c r="G1763" i="6"/>
  <c r="M1763" i="6" s="1"/>
  <c r="F1763" i="6"/>
  <c r="L1763" i="6" s="1"/>
  <c r="E1763" i="6"/>
  <c r="K1763" i="6" s="1"/>
  <c r="D1763" i="6"/>
  <c r="J1763" i="6" s="1"/>
  <c r="I1762" i="6"/>
  <c r="O1762" i="6" s="1"/>
  <c r="H1762" i="6"/>
  <c r="N1762" i="6" s="1"/>
  <c r="G1762" i="6"/>
  <c r="M1762" i="6" s="1"/>
  <c r="F1762" i="6"/>
  <c r="L1762" i="6" s="1"/>
  <c r="E1762" i="6"/>
  <c r="K1762" i="6" s="1"/>
  <c r="D1762" i="6"/>
  <c r="J1762" i="6" s="1"/>
  <c r="I1761" i="6"/>
  <c r="O1761" i="6" s="1"/>
  <c r="H1761" i="6"/>
  <c r="N1761" i="6" s="1"/>
  <c r="G1761" i="6"/>
  <c r="M1761" i="6" s="1"/>
  <c r="F1761" i="6"/>
  <c r="L1761" i="6" s="1"/>
  <c r="E1761" i="6"/>
  <c r="K1761" i="6" s="1"/>
  <c r="D1761" i="6"/>
  <c r="J1761" i="6" s="1"/>
  <c r="I1760" i="6"/>
  <c r="O1760" i="6" s="1"/>
  <c r="H1760" i="6"/>
  <c r="N1760" i="6" s="1"/>
  <c r="G1760" i="6"/>
  <c r="M1760" i="6" s="1"/>
  <c r="F1760" i="6"/>
  <c r="L1760" i="6" s="1"/>
  <c r="E1760" i="6"/>
  <c r="K1760" i="6" s="1"/>
  <c r="D1760" i="6"/>
  <c r="J1760" i="6" s="1"/>
  <c r="I1759" i="6"/>
  <c r="O1759" i="6" s="1"/>
  <c r="H1759" i="6"/>
  <c r="N1759" i="6" s="1"/>
  <c r="G1759" i="6"/>
  <c r="M1759" i="6" s="1"/>
  <c r="F1759" i="6"/>
  <c r="L1759" i="6" s="1"/>
  <c r="E1759" i="6"/>
  <c r="K1759" i="6" s="1"/>
  <c r="D1759" i="6"/>
  <c r="J1759" i="6" s="1"/>
  <c r="I1758" i="6"/>
  <c r="H1758" i="6"/>
  <c r="G1758" i="6"/>
  <c r="F1758" i="6"/>
  <c r="E1758" i="6"/>
  <c r="D1758" i="6"/>
  <c r="I1757" i="6"/>
  <c r="H1757" i="6"/>
  <c r="N1757" i="6" s="1"/>
  <c r="G1757" i="6"/>
  <c r="M1757" i="6" s="1"/>
  <c r="F1757" i="6"/>
  <c r="E1757" i="6"/>
  <c r="K1757" i="6" s="1"/>
  <c r="D1757" i="6"/>
  <c r="I1756" i="6"/>
  <c r="H1756" i="6"/>
  <c r="N1756" i="6" s="1"/>
  <c r="G1756" i="6"/>
  <c r="M1756" i="6" s="1"/>
  <c r="F1756" i="6"/>
  <c r="E1756" i="6"/>
  <c r="K1756" i="6" s="1"/>
  <c r="D1756" i="6"/>
  <c r="I1755" i="6"/>
  <c r="H1755" i="6"/>
  <c r="N1755" i="6" s="1"/>
  <c r="G1755" i="6"/>
  <c r="F1755" i="6"/>
  <c r="E1755" i="6"/>
  <c r="K1755" i="6" s="1"/>
  <c r="D1755" i="6"/>
  <c r="I1754" i="6"/>
  <c r="H1754" i="6"/>
  <c r="G1754" i="6"/>
  <c r="F1754" i="6"/>
  <c r="E1754" i="6"/>
  <c r="D1754" i="6"/>
  <c r="I1753" i="6"/>
  <c r="O1753" i="6" s="1"/>
  <c r="H1753" i="6"/>
  <c r="N1753" i="6" s="1"/>
  <c r="G1753" i="6"/>
  <c r="M1753" i="6" s="1"/>
  <c r="F1753" i="6"/>
  <c r="L1753" i="6" s="1"/>
  <c r="E1753" i="6"/>
  <c r="K1753" i="6" s="1"/>
  <c r="D1753" i="6"/>
  <c r="J1753" i="6" s="1"/>
  <c r="I1752" i="6"/>
  <c r="O1752" i="6" s="1"/>
  <c r="H1752" i="6"/>
  <c r="N1752" i="6" s="1"/>
  <c r="G1752" i="6"/>
  <c r="M1752" i="6" s="1"/>
  <c r="F1752" i="6"/>
  <c r="L1752" i="6" s="1"/>
  <c r="E1752" i="6"/>
  <c r="K1752" i="6" s="1"/>
  <c r="D1752" i="6"/>
  <c r="J1752" i="6" s="1"/>
  <c r="I1751" i="6"/>
  <c r="O1751" i="6" s="1"/>
  <c r="H1751" i="6"/>
  <c r="N1751" i="6" s="1"/>
  <c r="G1751" i="6"/>
  <c r="M1751" i="6" s="1"/>
  <c r="F1751" i="6"/>
  <c r="L1751" i="6" s="1"/>
  <c r="E1751" i="6"/>
  <c r="K1751" i="6" s="1"/>
  <c r="D1751" i="6"/>
  <c r="J1751" i="6" s="1"/>
  <c r="I1750" i="6"/>
  <c r="O1750" i="6" s="1"/>
  <c r="H1750" i="6"/>
  <c r="N1750" i="6" s="1"/>
  <c r="G1750" i="6"/>
  <c r="M1750" i="6" s="1"/>
  <c r="F1750" i="6"/>
  <c r="L1750" i="6" s="1"/>
  <c r="E1750" i="6"/>
  <c r="K1750" i="6" s="1"/>
  <c r="D1750" i="6"/>
  <c r="J1750" i="6" s="1"/>
  <c r="I1749" i="6"/>
  <c r="O1749" i="6" s="1"/>
  <c r="H1749" i="6"/>
  <c r="N1749" i="6" s="1"/>
  <c r="G1749" i="6"/>
  <c r="M1749" i="6" s="1"/>
  <c r="F1749" i="6"/>
  <c r="L1749" i="6" s="1"/>
  <c r="E1749" i="6"/>
  <c r="K1749" i="6" s="1"/>
  <c r="D1749" i="6"/>
  <c r="J1749" i="6" s="1"/>
  <c r="I1748" i="6"/>
  <c r="O1748" i="6" s="1"/>
  <c r="H1748" i="6"/>
  <c r="N1748" i="6" s="1"/>
  <c r="G1748" i="6"/>
  <c r="M1748" i="6" s="1"/>
  <c r="F1748" i="6"/>
  <c r="L1748" i="6" s="1"/>
  <c r="E1748" i="6"/>
  <c r="K1748" i="6" s="1"/>
  <c r="D1748" i="6"/>
  <c r="J1748" i="6" s="1"/>
  <c r="I1747" i="6"/>
  <c r="O1747" i="6" s="1"/>
  <c r="H1747" i="6"/>
  <c r="N1747" i="6" s="1"/>
  <c r="G1747" i="6"/>
  <c r="M1747" i="6" s="1"/>
  <c r="F1747" i="6"/>
  <c r="L1747" i="6" s="1"/>
  <c r="E1747" i="6"/>
  <c r="K1747" i="6" s="1"/>
  <c r="D1747" i="6"/>
  <c r="J1747" i="6" s="1"/>
  <c r="I1746" i="6"/>
  <c r="O1746" i="6" s="1"/>
  <c r="H1746" i="6"/>
  <c r="N1746" i="6" s="1"/>
  <c r="G1746" i="6"/>
  <c r="M1746" i="6" s="1"/>
  <c r="F1746" i="6"/>
  <c r="L1746" i="6" s="1"/>
  <c r="E1746" i="6"/>
  <c r="K1746" i="6" s="1"/>
  <c r="D1746" i="6"/>
  <c r="J1746" i="6" s="1"/>
  <c r="I1745" i="6"/>
  <c r="O1745" i="6" s="1"/>
  <c r="H1745" i="6"/>
  <c r="N1745" i="6" s="1"/>
  <c r="G1745" i="6"/>
  <c r="M1745" i="6" s="1"/>
  <c r="F1745" i="6"/>
  <c r="L1745" i="6" s="1"/>
  <c r="E1745" i="6"/>
  <c r="K1745" i="6" s="1"/>
  <c r="D1745" i="6"/>
  <c r="J1745" i="6" s="1"/>
  <c r="I1744" i="6"/>
  <c r="O1744" i="6" s="1"/>
  <c r="H1744" i="6"/>
  <c r="N1744" i="6" s="1"/>
  <c r="G1744" i="6"/>
  <c r="M1744" i="6" s="1"/>
  <c r="F1744" i="6"/>
  <c r="L1744" i="6" s="1"/>
  <c r="E1744" i="6"/>
  <c r="K1744" i="6" s="1"/>
  <c r="D1744" i="6"/>
  <c r="J1744" i="6" s="1"/>
  <c r="I1743" i="6"/>
  <c r="O1743" i="6" s="1"/>
  <c r="H1743" i="6"/>
  <c r="N1743" i="6" s="1"/>
  <c r="G1743" i="6"/>
  <c r="M1743" i="6" s="1"/>
  <c r="F1743" i="6"/>
  <c r="L1743" i="6" s="1"/>
  <c r="E1743" i="6"/>
  <c r="K1743" i="6" s="1"/>
  <c r="D1743" i="6"/>
  <c r="J1743" i="6" s="1"/>
  <c r="I1742" i="6"/>
  <c r="O1742" i="6" s="1"/>
  <c r="H1742" i="6"/>
  <c r="N1742" i="6" s="1"/>
  <c r="G1742" i="6"/>
  <c r="M1742" i="6" s="1"/>
  <c r="F1742" i="6"/>
  <c r="L1742" i="6" s="1"/>
  <c r="E1742" i="6"/>
  <c r="K1742" i="6" s="1"/>
  <c r="D1742" i="6"/>
  <c r="J1742" i="6" s="1"/>
  <c r="I1741" i="6"/>
  <c r="O1741" i="6" s="1"/>
  <c r="H1741" i="6"/>
  <c r="N1741" i="6" s="1"/>
  <c r="G1741" i="6"/>
  <c r="M1741" i="6" s="1"/>
  <c r="F1741" i="6"/>
  <c r="L1741" i="6" s="1"/>
  <c r="E1741" i="6"/>
  <c r="K1741" i="6" s="1"/>
  <c r="D1741" i="6"/>
  <c r="J1741" i="6" s="1"/>
  <c r="I1740" i="6"/>
  <c r="O1740" i="6" s="1"/>
  <c r="H1740" i="6"/>
  <c r="N1740" i="6" s="1"/>
  <c r="G1740" i="6"/>
  <c r="M1740" i="6" s="1"/>
  <c r="F1740" i="6"/>
  <c r="L1740" i="6" s="1"/>
  <c r="E1740" i="6"/>
  <c r="K1740" i="6" s="1"/>
  <c r="D1740" i="6"/>
  <c r="J1740" i="6" s="1"/>
  <c r="I1739" i="6"/>
  <c r="O1739" i="6" s="1"/>
  <c r="H1739" i="6"/>
  <c r="N1739" i="6" s="1"/>
  <c r="G1739" i="6"/>
  <c r="M1739" i="6" s="1"/>
  <c r="F1739" i="6"/>
  <c r="L1739" i="6" s="1"/>
  <c r="E1739" i="6"/>
  <c r="K1739" i="6" s="1"/>
  <c r="D1739" i="6"/>
  <c r="J1739" i="6" s="1"/>
  <c r="I1738" i="6"/>
  <c r="O1738" i="6" s="1"/>
  <c r="H1738" i="6"/>
  <c r="N1738" i="6" s="1"/>
  <c r="G1738" i="6"/>
  <c r="M1738" i="6" s="1"/>
  <c r="F1738" i="6"/>
  <c r="L1738" i="6" s="1"/>
  <c r="E1738" i="6"/>
  <c r="K1738" i="6" s="1"/>
  <c r="D1738" i="6"/>
  <c r="J1738" i="6" s="1"/>
  <c r="I1737" i="6"/>
  <c r="O1737" i="6" s="1"/>
  <c r="H1737" i="6"/>
  <c r="N1737" i="6" s="1"/>
  <c r="G1737" i="6"/>
  <c r="M1737" i="6" s="1"/>
  <c r="F1737" i="6"/>
  <c r="L1737" i="6" s="1"/>
  <c r="E1737" i="6"/>
  <c r="K1737" i="6" s="1"/>
  <c r="D1737" i="6"/>
  <c r="J1737" i="6" s="1"/>
  <c r="I1736" i="6"/>
  <c r="O1736" i="6" s="1"/>
  <c r="H1736" i="6"/>
  <c r="N1736" i="6" s="1"/>
  <c r="G1736" i="6"/>
  <c r="M1736" i="6" s="1"/>
  <c r="F1736" i="6"/>
  <c r="L1736" i="6" s="1"/>
  <c r="E1736" i="6"/>
  <c r="K1736" i="6" s="1"/>
  <c r="D1736" i="6"/>
  <c r="J1736" i="6" s="1"/>
  <c r="I1735" i="6"/>
  <c r="O1735" i="6" s="1"/>
  <c r="H1735" i="6"/>
  <c r="N1735" i="6" s="1"/>
  <c r="G1735" i="6"/>
  <c r="M1735" i="6" s="1"/>
  <c r="F1735" i="6"/>
  <c r="L1735" i="6" s="1"/>
  <c r="E1735" i="6"/>
  <c r="K1735" i="6" s="1"/>
  <c r="D1735" i="6"/>
  <c r="J1735" i="6" s="1"/>
  <c r="I1734" i="6"/>
  <c r="O1734" i="6" s="1"/>
  <c r="H1734" i="6"/>
  <c r="N1734" i="6" s="1"/>
  <c r="G1734" i="6"/>
  <c r="M1734" i="6" s="1"/>
  <c r="F1734" i="6"/>
  <c r="L1734" i="6" s="1"/>
  <c r="E1734" i="6"/>
  <c r="K1734" i="6" s="1"/>
  <c r="D1734" i="6"/>
  <c r="J1734" i="6" s="1"/>
  <c r="I1733" i="6"/>
  <c r="O1733" i="6" s="1"/>
  <c r="H1733" i="6"/>
  <c r="N1733" i="6" s="1"/>
  <c r="G1733" i="6"/>
  <c r="M1733" i="6" s="1"/>
  <c r="F1733" i="6"/>
  <c r="L1733" i="6" s="1"/>
  <c r="E1733" i="6"/>
  <c r="K1733" i="6" s="1"/>
  <c r="D1733" i="6"/>
  <c r="J1733" i="6" s="1"/>
  <c r="I1732" i="6"/>
  <c r="O1732" i="6" s="1"/>
  <c r="H1732" i="6"/>
  <c r="N1732" i="6" s="1"/>
  <c r="G1732" i="6"/>
  <c r="M1732" i="6" s="1"/>
  <c r="F1732" i="6"/>
  <c r="L1732" i="6" s="1"/>
  <c r="E1732" i="6"/>
  <c r="K1732" i="6" s="1"/>
  <c r="D1732" i="6"/>
  <c r="J1732" i="6" s="1"/>
  <c r="I1731" i="6"/>
  <c r="O1731" i="6" s="1"/>
  <c r="H1731" i="6"/>
  <c r="N1731" i="6" s="1"/>
  <c r="G1731" i="6"/>
  <c r="M1731" i="6" s="1"/>
  <c r="F1731" i="6"/>
  <c r="L1731" i="6" s="1"/>
  <c r="E1731" i="6"/>
  <c r="K1731" i="6" s="1"/>
  <c r="D1731" i="6"/>
  <c r="J1731" i="6" s="1"/>
  <c r="I1730" i="6"/>
  <c r="O1730" i="6" s="1"/>
  <c r="H1730" i="6"/>
  <c r="N1730" i="6" s="1"/>
  <c r="G1730" i="6"/>
  <c r="M1730" i="6" s="1"/>
  <c r="F1730" i="6"/>
  <c r="L1730" i="6" s="1"/>
  <c r="E1730" i="6"/>
  <c r="K1730" i="6" s="1"/>
  <c r="D1730" i="6"/>
  <c r="J1730" i="6" s="1"/>
  <c r="I1729" i="6"/>
  <c r="O1729" i="6" s="1"/>
  <c r="H1729" i="6"/>
  <c r="N1729" i="6" s="1"/>
  <c r="G1729" i="6"/>
  <c r="M1729" i="6" s="1"/>
  <c r="F1729" i="6"/>
  <c r="L1729" i="6" s="1"/>
  <c r="E1729" i="6"/>
  <c r="K1729" i="6" s="1"/>
  <c r="D1729" i="6"/>
  <c r="J1729" i="6" s="1"/>
  <c r="I1728" i="6"/>
  <c r="O1728" i="6" s="1"/>
  <c r="H1728" i="6"/>
  <c r="N1728" i="6" s="1"/>
  <c r="G1728" i="6"/>
  <c r="M1728" i="6" s="1"/>
  <c r="F1728" i="6"/>
  <c r="L1728" i="6" s="1"/>
  <c r="E1728" i="6"/>
  <c r="K1728" i="6" s="1"/>
  <c r="D1728" i="6"/>
  <c r="J1728" i="6" s="1"/>
  <c r="I1727" i="6"/>
  <c r="O1727" i="6" s="1"/>
  <c r="H1727" i="6"/>
  <c r="N1727" i="6" s="1"/>
  <c r="G1727" i="6"/>
  <c r="M1727" i="6" s="1"/>
  <c r="F1727" i="6"/>
  <c r="L1727" i="6" s="1"/>
  <c r="E1727" i="6"/>
  <c r="K1727" i="6" s="1"/>
  <c r="D1727" i="6"/>
  <c r="J1727" i="6" s="1"/>
  <c r="I1726" i="6"/>
  <c r="O1726" i="6" s="1"/>
  <c r="H1726" i="6"/>
  <c r="N1726" i="6" s="1"/>
  <c r="G1726" i="6"/>
  <c r="M1726" i="6" s="1"/>
  <c r="F1726" i="6"/>
  <c r="L1726" i="6" s="1"/>
  <c r="E1726" i="6"/>
  <c r="K1726" i="6" s="1"/>
  <c r="D1726" i="6"/>
  <c r="J1726" i="6" s="1"/>
  <c r="I1725" i="6"/>
  <c r="O1725" i="6" s="1"/>
  <c r="H1725" i="6"/>
  <c r="N1725" i="6" s="1"/>
  <c r="G1725" i="6"/>
  <c r="M1725" i="6" s="1"/>
  <c r="F1725" i="6"/>
  <c r="L1725" i="6" s="1"/>
  <c r="E1725" i="6"/>
  <c r="K1725" i="6" s="1"/>
  <c r="D1725" i="6"/>
  <c r="J1725" i="6" s="1"/>
  <c r="I1724" i="6"/>
  <c r="O1724" i="6" s="1"/>
  <c r="H1724" i="6"/>
  <c r="N1724" i="6" s="1"/>
  <c r="G1724" i="6"/>
  <c r="M1724" i="6" s="1"/>
  <c r="F1724" i="6"/>
  <c r="L1724" i="6" s="1"/>
  <c r="E1724" i="6"/>
  <c r="K1724" i="6" s="1"/>
  <c r="D1724" i="6"/>
  <c r="J1724" i="6" s="1"/>
  <c r="I1723" i="6"/>
  <c r="O1723" i="6" s="1"/>
  <c r="H1723" i="6"/>
  <c r="N1723" i="6" s="1"/>
  <c r="G1723" i="6"/>
  <c r="M1723" i="6" s="1"/>
  <c r="F1723" i="6"/>
  <c r="L1723" i="6" s="1"/>
  <c r="E1723" i="6"/>
  <c r="K1723" i="6" s="1"/>
  <c r="D1723" i="6"/>
  <c r="J1723" i="6" s="1"/>
  <c r="I1722" i="6"/>
  <c r="O1722" i="6" s="1"/>
  <c r="H1722" i="6"/>
  <c r="N1722" i="6" s="1"/>
  <c r="G1722" i="6"/>
  <c r="M1722" i="6" s="1"/>
  <c r="F1722" i="6"/>
  <c r="L1722" i="6" s="1"/>
  <c r="E1722" i="6"/>
  <c r="K1722" i="6" s="1"/>
  <c r="D1722" i="6"/>
  <c r="J1722" i="6" s="1"/>
  <c r="I1721" i="6"/>
  <c r="O1721" i="6" s="1"/>
  <c r="H1721" i="6"/>
  <c r="N1721" i="6" s="1"/>
  <c r="G1721" i="6"/>
  <c r="M1721" i="6" s="1"/>
  <c r="F1721" i="6"/>
  <c r="L1721" i="6" s="1"/>
  <c r="E1721" i="6"/>
  <c r="K1721" i="6" s="1"/>
  <c r="D1721" i="6"/>
  <c r="J1721" i="6" s="1"/>
  <c r="I1720" i="6"/>
  <c r="O1720" i="6" s="1"/>
  <c r="H1720" i="6"/>
  <c r="N1720" i="6" s="1"/>
  <c r="G1720" i="6"/>
  <c r="M1720" i="6" s="1"/>
  <c r="F1720" i="6"/>
  <c r="L1720" i="6" s="1"/>
  <c r="E1720" i="6"/>
  <c r="K1720" i="6" s="1"/>
  <c r="D1720" i="6"/>
  <c r="J1720" i="6" s="1"/>
  <c r="I1719" i="6"/>
  <c r="O1719" i="6" s="1"/>
  <c r="H1719" i="6"/>
  <c r="N1719" i="6" s="1"/>
  <c r="G1719" i="6"/>
  <c r="M1719" i="6" s="1"/>
  <c r="F1719" i="6"/>
  <c r="L1719" i="6" s="1"/>
  <c r="E1719" i="6"/>
  <c r="K1719" i="6" s="1"/>
  <c r="D1719" i="6"/>
  <c r="J1719" i="6" s="1"/>
  <c r="I1718" i="6"/>
  <c r="O1718" i="6" s="1"/>
  <c r="H1718" i="6"/>
  <c r="N1718" i="6" s="1"/>
  <c r="G1718" i="6"/>
  <c r="M1718" i="6" s="1"/>
  <c r="F1718" i="6"/>
  <c r="L1718" i="6" s="1"/>
  <c r="E1718" i="6"/>
  <c r="K1718" i="6" s="1"/>
  <c r="D1718" i="6"/>
  <c r="J1718" i="6" s="1"/>
  <c r="I1717" i="6"/>
  <c r="O1717" i="6" s="1"/>
  <c r="H1717" i="6"/>
  <c r="N1717" i="6" s="1"/>
  <c r="G1717" i="6"/>
  <c r="M1717" i="6" s="1"/>
  <c r="F1717" i="6"/>
  <c r="L1717" i="6" s="1"/>
  <c r="E1717" i="6"/>
  <c r="K1717" i="6" s="1"/>
  <c r="D1717" i="6"/>
  <c r="J1717" i="6" s="1"/>
  <c r="I1716" i="6"/>
  <c r="O1716" i="6" s="1"/>
  <c r="H1716" i="6"/>
  <c r="N1716" i="6" s="1"/>
  <c r="G1716" i="6"/>
  <c r="M1716" i="6" s="1"/>
  <c r="F1716" i="6"/>
  <c r="L1716" i="6" s="1"/>
  <c r="E1716" i="6"/>
  <c r="K1716" i="6" s="1"/>
  <c r="D1716" i="6"/>
  <c r="J1716" i="6" s="1"/>
  <c r="I1715" i="6"/>
  <c r="O1715" i="6" s="1"/>
  <c r="H1715" i="6"/>
  <c r="N1715" i="6" s="1"/>
  <c r="G1715" i="6"/>
  <c r="M1715" i="6" s="1"/>
  <c r="F1715" i="6"/>
  <c r="L1715" i="6" s="1"/>
  <c r="E1715" i="6"/>
  <c r="K1715" i="6" s="1"/>
  <c r="D1715" i="6"/>
  <c r="J1715" i="6" s="1"/>
  <c r="I1714" i="6"/>
  <c r="O1714" i="6" s="1"/>
  <c r="H1714" i="6"/>
  <c r="N1714" i="6" s="1"/>
  <c r="G1714" i="6"/>
  <c r="M1714" i="6" s="1"/>
  <c r="F1714" i="6"/>
  <c r="L1714" i="6" s="1"/>
  <c r="E1714" i="6"/>
  <c r="K1714" i="6" s="1"/>
  <c r="D1714" i="6"/>
  <c r="J1714" i="6" s="1"/>
  <c r="I1713" i="6"/>
  <c r="O1713" i="6" s="1"/>
  <c r="H1713" i="6"/>
  <c r="N1713" i="6" s="1"/>
  <c r="G1713" i="6"/>
  <c r="M1713" i="6" s="1"/>
  <c r="F1713" i="6"/>
  <c r="L1713" i="6" s="1"/>
  <c r="E1713" i="6"/>
  <c r="K1713" i="6" s="1"/>
  <c r="D1713" i="6"/>
  <c r="J1713" i="6" s="1"/>
  <c r="I1712" i="6"/>
  <c r="O1712" i="6" s="1"/>
  <c r="H1712" i="6"/>
  <c r="N1712" i="6" s="1"/>
  <c r="G1712" i="6"/>
  <c r="M1712" i="6" s="1"/>
  <c r="F1712" i="6"/>
  <c r="L1712" i="6" s="1"/>
  <c r="E1712" i="6"/>
  <c r="K1712" i="6" s="1"/>
  <c r="D1712" i="6"/>
  <c r="J1712" i="6" s="1"/>
  <c r="I1711" i="6"/>
  <c r="O1711" i="6" s="1"/>
  <c r="H1711" i="6"/>
  <c r="N1711" i="6" s="1"/>
  <c r="G1711" i="6"/>
  <c r="M1711" i="6" s="1"/>
  <c r="F1711" i="6"/>
  <c r="L1711" i="6" s="1"/>
  <c r="E1711" i="6"/>
  <c r="K1711" i="6" s="1"/>
  <c r="D1711" i="6"/>
  <c r="J1711" i="6" s="1"/>
  <c r="I1710" i="6"/>
  <c r="O1710" i="6" s="1"/>
  <c r="H1710" i="6"/>
  <c r="N1710" i="6" s="1"/>
  <c r="G1710" i="6"/>
  <c r="M1710" i="6" s="1"/>
  <c r="F1710" i="6"/>
  <c r="L1710" i="6" s="1"/>
  <c r="E1710" i="6"/>
  <c r="K1710" i="6" s="1"/>
  <c r="D1710" i="6"/>
  <c r="J1710" i="6" s="1"/>
  <c r="I1709" i="6"/>
  <c r="O1709" i="6" s="1"/>
  <c r="H1709" i="6"/>
  <c r="N1709" i="6" s="1"/>
  <c r="G1709" i="6"/>
  <c r="M1709" i="6" s="1"/>
  <c r="F1709" i="6"/>
  <c r="L1709" i="6" s="1"/>
  <c r="E1709" i="6"/>
  <c r="K1709" i="6" s="1"/>
  <c r="D1709" i="6"/>
  <c r="J1709" i="6" s="1"/>
  <c r="I1708" i="6"/>
  <c r="H1708" i="6"/>
  <c r="G1708" i="6"/>
  <c r="F1708" i="6"/>
  <c r="E1708" i="6"/>
  <c r="D1708" i="6"/>
  <c r="I1707" i="6"/>
  <c r="H1707" i="6"/>
  <c r="N1707" i="6" s="1"/>
  <c r="G1707" i="6"/>
  <c r="M1707" i="6" s="1"/>
  <c r="F1707" i="6"/>
  <c r="E1707" i="6"/>
  <c r="K1707" i="6" s="1"/>
  <c r="D1707" i="6"/>
  <c r="I1706" i="6"/>
  <c r="H1706" i="6"/>
  <c r="N1706" i="6" s="1"/>
  <c r="G1706" i="6"/>
  <c r="M1706" i="6" s="1"/>
  <c r="F1706" i="6"/>
  <c r="E1706" i="6"/>
  <c r="K1706" i="6" s="1"/>
  <c r="D1706" i="6"/>
  <c r="I1705" i="6"/>
  <c r="H1705" i="6"/>
  <c r="N1705" i="6" s="1"/>
  <c r="G1705" i="6"/>
  <c r="M1705" i="6" s="1"/>
  <c r="F1705" i="6"/>
  <c r="E1705" i="6"/>
  <c r="K1705" i="6" s="1"/>
  <c r="D1705" i="6"/>
  <c r="I1704" i="6"/>
  <c r="H1704" i="6"/>
  <c r="G1704" i="6"/>
  <c r="F1704" i="6"/>
  <c r="E1704" i="6"/>
  <c r="D1704" i="6"/>
  <c r="I1703" i="6"/>
  <c r="O1703" i="6" s="1"/>
  <c r="H1703" i="6"/>
  <c r="N1703" i="6" s="1"/>
  <c r="G1703" i="6"/>
  <c r="M1703" i="6" s="1"/>
  <c r="F1703" i="6"/>
  <c r="L1703" i="6" s="1"/>
  <c r="E1703" i="6"/>
  <c r="K1703" i="6" s="1"/>
  <c r="D1703" i="6"/>
  <c r="J1703" i="6" s="1"/>
  <c r="I1702" i="6"/>
  <c r="O1702" i="6" s="1"/>
  <c r="H1702" i="6"/>
  <c r="N1702" i="6" s="1"/>
  <c r="G1702" i="6"/>
  <c r="M1702" i="6" s="1"/>
  <c r="F1702" i="6"/>
  <c r="L1702" i="6" s="1"/>
  <c r="E1702" i="6"/>
  <c r="K1702" i="6" s="1"/>
  <c r="D1702" i="6"/>
  <c r="J1702" i="6" s="1"/>
  <c r="I1701" i="6"/>
  <c r="O1701" i="6" s="1"/>
  <c r="H1701" i="6"/>
  <c r="N1701" i="6" s="1"/>
  <c r="G1701" i="6"/>
  <c r="M1701" i="6" s="1"/>
  <c r="F1701" i="6"/>
  <c r="L1701" i="6" s="1"/>
  <c r="E1701" i="6"/>
  <c r="K1701" i="6" s="1"/>
  <c r="D1701" i="6"/>
  <c r="J1701" i="6" s="1"/>
  <c r="I1700" i="6"/>
  <c r="O1700" i="6" s="1"/>
  <c r="H1700" i="6"/>
  <c r="N1700" i="6" s="1"/>
  <c r="G1700" i="6"/>
  <c r="M1700" i="6" s="1"/>
  <c r="F1700" i="6"/>
  <c r="L1700" i="6" s="1"/>
  <c r="E1700" i="6"/>
  <c r="K1700" i="6" s="1"/>
  <c r="D1700" i="6"/>
  <c r="J1700" i="6" s="1"/>
  <c r="I1699" i="6"/>
  <c r="O1699" i="6" s="1"/>
  <c r="H1699" i="6"/>
  <c r="N1699" i="6" s="1"/>
  <c r="G1699" i="6"/>
  <c r="M1699" i="6" s="1"/>
  <c r="F1699" i="6"/>
  <c r="L1699" i="6" s="1"/>
  <c r="E1699" i="6"/>
  <c r="K1699" i="6" s="1"/>
  <c r="D1699" i="6"/>
  <c r="J1699" i="6" s="1"/>
  <c r="I1698" i="6"/>
  <c r="O1698" i="6" s="1"/>
  <c r="H1698" i="6"/>
  <c r="N1698" i="6" s="1"/>
  <c r="G1698" i="6"/>
  <c r="M1698" i="6" s="1"/>
  <c r="F1698" i="6"/>
  <c r="L1698" i="6" s="1"/>
  <c r="E1698" i="6"/>
  <c r="K1698" i="6" s="1"/>
  <c r="D1698" i="6"/>
  <c r="J1698" i="6" s="1"/>
  <c r="I1697" i="6"/>
  <c r="O1697" i="6" s="1"/>
  <c r="H1697" i="6"/>
  <c r="N1697" i="6" s="1"/>
  <c r="G1697" i="6"/>
  <c r="M1697" i="6" s="1"/>
  <c r="F1697" i="6"/>
  <c r="L1697" i="6" s="1"/>
  <c r="E1697" i="6"/>
  <c r="K1697" i="6" s="1"/>
  <c r="D1697" i="6"/>
  <c r="J1697" i="6" s="1"/>
  <c r="I1696" i="6"/>
  <c r="O1696" i="6" s="1"/>
  <c r="H1696" i="6"/>
  <c r="N1696" i="6" s="1"/>
  <c r="G1696" i="6"/>
  <c r="M1696" i="6" s="1"/>
  <c r="F1696" i="6"/>
  <c r="L1696" i="6" s="1"/>
  <c r="E1696" i="6"/>
  <c r="K1696" i="6" s="1"/>
  <c r="D1696" i="6"/>
  <c r="J1696" i="6" s="1"/>
  <c r="I1695" i="6"/>
  <c r="O1695" i="6" s="1"/>
  <c r="H1695" i="6"/>
  <c r="N1695" i="6" s="1"/>
  <c r="G1695" i="6"/>
  <c r="M1695" i="6" s="1"/>
  <c r="F1695" i="6"/>
  <c r="L1695" i="6" s="1"/>
  <c r="E1695" i="6"/>
  <c r="K1695" i="6" s="1"/>
  <c r="D1695" i="6"/>
  <c r="J1695" i="6" s="1"/>
  <c r="I1694" i="6"/>
  <c r="O1694" i="6" s="1"/>
  <c r="H1694" i="6"/>
  <c r="N1694" i="6" s="1"/>
  <c r="G1694" i="6"/>
  <c r="M1694" i="6" s="1"/>
  <c r="F1694" i="6"/>
  <c r="L1694" i="6" s="1"/>
  <c r="E1694" i="6"/>
  <c r="K1694" i="6" s="1"/>
  <c r="D1694" i="6"/>
  <c r="J1694" i="6" s="1"/>
  <c r="I1693" i="6"/>
  <c r="O1693" i="6" s="1"/>
  <c r="H1693" i="6"/>
  <c r="N1693" i="6" s="1"/>
  <c r="G1693" i="6"/>
  <c r="M1693" i="6" s="1"/>
  <c r="F1693" i="6"/>
  <c r="L1693" i="6" s="1"/>
  <c r="E1693" i="6"/>
  <c r="K1693" i="6" s="1"/>
  <c r="D1693" i="6"/>
  <c r="J1693" i="6" s="1"/>
  <c r="I1692" i="6"/>
  <c r="O1692" i="6" s="1"/>
  <c r="H1692" i="6"/>
  <c r="N1692" i="6" s="1"/>
  <c r="G1692" i="6"/>
  <c r="M1692" i="6" s="1"/>
  <c r="F1692" i="6"/>
  <c r="L1692" i="6" s="1"/>
  <c r="E1692" i="6"/>
  <c r="K1692" i="6" s="1"/>
  <c r="D1692" i="6"/>
  <c r="J1692" i="6" s="1"/>
  <c r="I1691" i="6"/>
  <c r="O1691" i="6" s="1"/>
  <c r="H1691" i="6"/>
  <c r="N1691" i="6" s="1"/>
  <c r="G1691" i="6"/>
  <c r="M1691" i="6" s="1"/>
  <c r="F1691" i="6"/>
  <c r="L1691" i="6" s="1"/>
  <c r="E1691" i="6"/>
  <c r="K1691" i="6" s="1"/>
  <c r="D1691" i="6"/>
  <c r="J1691" i="6" s="1"/>
  <c r="I1690" i="6"/>
  <c r="O1690" i="6" s="1"/>
  <c r="H1690" i="6"/>
  <c r="N1690" i="6" s="1"/>
  <c r="G1690" i="6"/>
  <c r="M1690" i="6" s="1"/>
  <c r="F1690" i="6"/>
  <c r="L1690" i="6" s="1"/>
  <c r="E1690" i="6"/>
  <c r="K1690" i="6" s="1"/>
  <c r="D1690" i="6"/>
  <c r="J1690" i="6" s="1"/>
  <c r="I1689" i="6"/>
  <c r="O1689" i="6" s="1"/>
  <c r="H1689" i="6"/>
  <c r="N1689" i="6" s="1"/>
  <c r="G1689" i="6"/>
  <c r="M1689" i="6" s="1"/>
  <c r="F1689" i="6"/>
  <c r="L1689" i="6" s="1"/>
  <c r="E1689" i="6"/>
  <c r="K1689" i="6" s="1"/>
  <c r="D1689" i="6"/>
  <c r="J1689" i="6" s="1"/>
  <c r="I1688" i="6"/>
  <c r="O1688" i="6" s="1"/>
  <c r="H1688" i="6"/>
  <c r="N1688" i="6" s="1"/>
  <c r="G1688" i="6"/>
  <c r="M1688" i="6" s="1"/>
  <c r="F1688" i="6"/>
  <c r="L1688" i="6" s="1"/>
  <c r="E1688" i="6"/>
  <c r="K1688" i="6" s="1"/>
  <c r="D1688" i="6"/>
  <c r="J1688" i="6" s="1"/>
  <c r="I1687" i="6"/>
  <c r="O1687" i="6" s="1"/>
  <c r="H1687" i="6"/>
  <c r="N1687" i="6" s="1"/>
  <c r="G1687" i="6"/>
  <c r="M1687" i="6" s="1"/>
  <c r="F1687" i="6"/>
  <c r="L1687" i="6" s="1"/>
  <c r="E1687" i="6"/>
  <c r="K1687" i="6" s="1"/>
  <c r="D1687" i="6"/>
  <c r="J1687" i="6" s="1"/>
  <c r="I1686" i="6"/>
  <c r="O1686" i="6" s="1"/>
  <c r="H1686" i="6"/>
  <c r="N1686" i="6" s="1"/>
  <c r="G1686" i="6"/>
  <c r="M1686" i="6" s="1"/>
  <c r="F1686" i="6"/>
  <c r="L1686" i="6" s="1"/>
  <c r="E1686" i="6"/>
  <c r="K1686" i="6" s="1"/>
  <c r="D1686" i="6"/>
  <c r="J1686" i="6" s="1"/>
  <c r="I1685" i="6"/>
  <c r="O1685" i="6" s="1"/>
  <c r="H1685" i="6"/>
  <c r="N1685" i="6" s="1"/>
  <c r="G1685" i="6"/>
  <c r="M1685" i="6" s="1"/>
  <c r="F1685" i="6"/>
  <c r="L1685" i="6" s="1"/>
  <c r="E1685" i="6"/>
  <c r="K1685" i="6" s="1"/>
  <c r="D1685" i="6"/>
  <c r="J1685" i="6" s="1"/>
  <c r="I1684" i="6"/>
  <c r="O1684" i="6" s="1"/>
  <c r="H1684" i="6"/>
  <c r="N1684" i="6" s="1"/>
  <c r="G1684" i="6"/>
  <c r="M1684" i="6" s="1"/>
  <c r="F1684" i="6"/>
  <c r="L1684" i="6" s="1"/>
  <c r="E1684" i="6"/>
  <c r="K1684" i="6" s="1"/>
  <c r="D1684" i="6"/>
  <c r="J1684" i="6" s="1"/>
  <c r="I1683" i="6"/>
  <c r="O1683" i="6" s="1"/>
  <c r="H1683" i="6"/>
  <c r="N1683" i="6" s="1"/>
  <c r="G1683" i="6"/>
  <c r="M1683" i="6" s="1"/>
  <c r="F1683" i="6"/>
  <c r="L1683" i="6" s="1"/>
  <c r="E1683" i="6"/>
  <c r="K1683" i="6" s="1"/>
  <c r="D1683" i="6"/>
  <c r="J1683" i="6" s="1"/>
  <c r="I1682" i="6"/>
  <c r="O1682" i="6" s="1"/>
  <c r="H1682" i="6"/>
  <c r="N1682" i="6" s="1"/>
  <c r="G1682" i="6"/>
  <c r="M1682" i="6" s="1"/>
  <c r="F1682" i="6"/>
  <c r="L1682" i="6" s="1"/>
  <c r="E1682" i="6"/>
  <c r="K1682" i="6" s="1"/>
  <c r="D1682" i="6"/>
  <c r="J1682" i="6" s="1"/>
  <c r="I1681" i="6"/>
  <c r="O1681" i="6" s="1"/>
  <c r="H1681" i="6"/>
  <c r="N1681" i="6" s="1"/>
  <c r="G1681" i="6"/>
  <c r="M1681" i="6" s="1"/>
  <c r="F1681" i="6"/>
  <c r="L1681" i="6" s="1"/>
  <c r="E1681" i="6"/>
  <c r="K1681" i="6" s="1"/>
  <c r="D1681" i="6"/>
  <c r="J1681" i="6" s="1"/>
  <c r="I1680" i="6"/>
  <c r="O1680" i="6" s="1"/>
  <c r="H1680" i="6"/>
  <c r="N1680" i="6" s="1"/>
  <c r="G1680" i="6"/>
  <c r="M1680" i="6" s="1"/>
  <c r="F1680" i="6"/>
  <c r="L1680" i="6" s="1"/>
  <c r="E1680" i="6"/>
  <c r="K1680" i="6" s="1"/>
  <c r="D1680" i="6"/>
  <c r="J1680" i="6" s="1"/>
  <c r="I1679" i="6"/>
  <c r="O1679" i="6" s="1"/>
  <c r="H1679" i="6"/>
  <c r="N1679" i="6" s="1"/>
  <c r="G1679" i="6"/>
  <c r="M1679" i="6" s="1"/>
  <c r="F1679" i="6"/>
  <c r="L1679" i="6" s="1"/>
  <c r="E1679" i="6"/>
  <c r="K1679" i="6" s="1"/>
  <c r="D1679" i="6"/>
  <c r="J1679" i="6" s="1"/>
  <c r="I1678" i="6"/>
  <c r="O1678" i="6" s="1"/>
  <c r="H1678" i="6"/>
  <c r="N1678" i="6" s="1"/>
  <c r="G1678" i="6"/>
  <c r="M1678" i="6" s="1"/>
  <c r="F1678" i="6"/>
  <c r="L1678" i="6" s="1"/>
  <c r="E1678" i="6"/>
  <c r="K1678" i="6" s="1"/>
  <c r="D1678" i="6"/>
  <c r="J1678" i="6" s="1"/>
  <c r="I1677" i="6"/>
  <c r="O1677" i="6" s="1"/>
  <c r="H1677" i="6"/>
  <c r="N1677" i="6" s="1"/>
  <c r="G1677" i="6"/>
  <c r="M1677" i="6" s="1"/>
  <c r="F1677" i="6"/>
  <c r="L1677" i="6" s="1"/>
  <c r="E1677" i="6"/>
  <c r="K1677" i="6" s="1"/>
  <c r="D1677" i="6"/>
  <c r="J1677" i="6" s="1"/>
  <c r="I1676" i="6"/>
  <c r="O1676" i="6" s="1"/>
  <c r="H1676" i="6"/>
  <c r="N1676" i="6" s="1"/>
  <c r="G1676" i="6"/>
  <c r="M1676" i="6" s="1"/>
  <c r="F1676" i="6"/>
  <c r="L1676" i="6" s="1"/>
  <c r="E1676" i="6"/>
  <c r="K1676" i="6" s="1"/>
  <c r="D1676" i="6"/>
  <c r="J1676" i="6" s="1"/>
  <c r="I1675" i="6"/>
  <c r="O1675" i="6" s="1"/>
  <c r="H1675" i="6"/>
  <c r="N1675" i="6" s="1"/>
  <c r="G1675" i="6"/>
  <c r="M1675" i="6" s="1"/>
  <c r="F1675" i="6"/>
  <c r="L1675" i="6" s="1"/>
  <c r="E1675" i="6"/>
  <c r="K1675" i="6" s="1"/>
  <c r="D1675" i="6"/>
  <c r="J1675" i="6" s="1"/>
  <c r="I1674" i="6"/>
  <c r="O1674" i="6" s="1"/>
  <c r="H1674" i="6"/>
  <c r="N1674" i="6" s="1"/>
  <c r="G1674" i="6"/>
  <c r="M1674" i="6" s="1"/>
  <c r="F1674" i="6"/>
  <c r="L1674" i="6" s="1"/>
  <c r="E1674" i="6"/>
  <c r="K1674" i="6" s="1"/>
  <c r="D1674" i="6"/>
  <c r="J1674" i="6" s="1"/>
  <c r="I1673" i="6"/>
  <c r="O1673" i="6" s="1"/>
  <c r="H1673" i="6"/>
  <c r="N1673" i="6" s="1"/>
  <c r="G1673" i="6"/>
  <c r="M1673" i="6" s="1"/>
  <c r="F1673" i="6"/>
  <c r="L1673" i="6" s="1"/>
  <c r="E1673" i="6"/>
  <c r="K1673" i="6" s="1"/>
  <c r="D1673" i="6"/>
  <c r="J1673" i="6" s="1"/>
  <c r="I1672" i="6"/>
  <c r="O1672" i="6" s="1"/>
  <c r="H1672" i="6"/>
  <c r="N1672" i="6" s="1"/>
  <c r="G1672" i="6"/>
  <c r="M1672" i="6" s="1"/>
  <c r="F1672" i="6"/>
  <c r="L1672" i="6" s="1"/>
  <c r="E1672" i="6"/>
  <c r="K1672" i="6" s="1"/>
  <c r="D1672" i="6"/>
  <c r="J1672" i="6" s="1"/>
  <c r="I1671" i="6"/>
  <c r="O1671" i="6" s="1"/>
  <c r="H1671" i="6"/>
  <c r="N1671" i="6" s="1"/>
  <c r="G1671" i="6"/>
  <c r="F1671" i="6"/>
  <c r="L1671" i="6" s="1"/>
  <c r="E1671" i="6"/>
  <c r="K1671" i="6" s="1"/>
  <c r="D1671" i="6"/>
  <c r="J1671" i="6" s="1"/>
  <c r="I1670" i="6"/>
  <c r="O1670" i="6" s="1"/>
  <c r="H1670" i="6"/>
  <c r="N1670" i="6" s="1"/>
  <c r="G1670" i="6"/>
  <c r="M1670" i="6" s="1"/>
  <c r="F1670" i="6"/>
  <c r="L1670" i="6" s="1"/>
  <c r="E1670" i="6"/>
  <c r="K1670" i="6" s="1"/>
  <c r="D1670" i="6"/>
  <c r="J1670" i="6" s="1"/>
  <c r="I1669" i="6"/>
  <c r="O1669" i="6" s="1"/>
  <c r="H1669" i="6"/>
  <c r="N1669" i="6" s="1"/>
  <c r="G1669" i="6"/>
  <c r="M1669" i="6" s="1"/>
  <c r="F1669" i="6"/>
  <c r="L1669" i="6" s="1"/>
  <c r="E1669" i="6"/>
  <c r="K1669" i="6" s="1"/>
  <c r="D1669" i="6"/>
  <c r="J1669" i="6" s="1"/>
  <c r="I1668" i="6"/>
  <c r="O1668" i="6" s="1"/>
  <c r="H1668" i="6"/>
  <c r="N1668" i="6" s="1"/>
  <c r="G1668" i="6"/>
  <c r="M1668" i="6" s="1"/>
  <c r="F1668" i="6"/>
  <c r="L1668" i="6" s="1"/>
  <c r="E1668" i="6"/>
  <c r="K1668" i="6" s="1"/>
  <c r="D1668" i="6"/>
  <c r="J1668" i="6" s="1"/>
  <c r="I1667" i="6"/>
  <c r="O1667" i="6" s="1"/>
  <c r="H1667" i="6"/>
  <c r="N1667" i="6" s="1"/>
  <c r="G1667" i="6"/>
  <c r="M1667" i="6" s="1"/>
  <c r="F1667" i="6"/>
  <c r="L1667" i="6" s="1"/>
  <c r="E1667" i="6"/>
  <c r="K1667" i="6" s="1"/>
  <c r="D1667" i="6"/>
  <c r="J1667" i="6" s="1"/>
  <c r="I1666" i="6"/>
  <c r="O1666" i="6" s="1"/>
  <c r="H1666" i="6"/>
  <c r="N1666" i="6" s="1"/>
  <c r="G1666" i="6"/>
  <c r="M1666" i="6" s="1"/>
  <c r="F1666" i="6"/>
  <c r="L1666" i="6" s="1"/>
  <c r="E1666" i="6"/>
  <c r="K1666" i="6" s="1"/>
  <c r="D1666" i="6"/>
  <c r="J1666" i="6" s="1"/>
  <c r="I1665" i="6"/>
  <c r="O1665" i="6" s="1"/>
  <c r="H1665" i="6"/>
  <c r="N1665" i="6" s="1"/>
  <c r="G1665" i="6"/>
  <c r="M1665" i="6" s="1"/>
  <c r="F1665" i="6"/>
  <c r="L1665" i="6" s="1"/>
  <c r="E1665" i="6"/>
  <c r="K1665" i="6" s="1"/>
  <c r="D1665" i="6"/>
  <c r="J1665" i="6" s="1"/>
  <c r="I1664" i="6"/>
  <c r="O1664" i="6" s="1"/>
  <c r="H1664" i="6"/>
  <c r="N1664" i="6" s="1"/>
  <c r="G1664" i="6"/>
  <c r="M1664" i="6" s="1"/>
  <c r="F1664" i="6"/>
  <c r="L1664" i="6" s="1"/>
  <c r="E1664" i="6"/>
  <c r="K1664" i="6" s="1"/>
  <c r="D1664" i="6"/>
  <c r="J1664" i="6" s="1"/>
  <c r="I1663" i="6"/>
  <c r="O1663" i="6" s="1"/>
  <c r="H1663" i="6"/>
  <c r="N1663" i="6" s="1"/>
  <c r="G1663" i="6"/>
  <c r="M1663" i="6" s="1"/>
  <c r="F1663" i="6"/>
  <c r="L1663" i="6" s="1"/>
  <c r="E1663" i="6"/>
  <c r="K1663" i="6" s="1"/>
  <c r="D1663" i="6"/>
  <c r="J1663" i="6" s="1"/>
  <c r="I1662" i="6"/>
  <c r="O1662" i="6" s="1"/>
  <c r="H1662" i="6"/>
  <c r="N1662" i="6" s="1"/>
  <c r="G1662" i="6"/>
  <c r="M1662" i="6" s="1"/>
  <c r="F1662" i="6"/>
  <c r="L1662" i="6" s="1"/>
  <c r="E1662" i="6"/>
  <c r="K1662" i="6" s="1"/>
  <c r="D1662" i="6"/>
  <c r="J1662" i="6" s="1"/>
  <c r="I1661" i="6"/>
  <c r="O1661" i="6" s="1"/>
  <c r="H1661" i="6"/>
  <c r="N1661" i="6" s="1"/>
  <c r="G1661" i="6"/>
  <c r="M1661" i="6" s="1"/>
  <c r="F1661" i="6"/>
  <c r="L1661" i="6" s="1"/>
  <c r="E1661" i="6"/>
  <c r="K1661" i="6" s="1"/>
  <c r="D1661" i="6"/>
  <c r="J1661" i="6" s="1"/>
  <c r="I1660" i="6"/>
  <c r="O1660" i="6" s="1"/>
  <c r="H1660" i="6"/>
  <c r="N1660" i="6" s="1"/>
  <c r="G1660" i="6"/>
  <c r="M1660" i="6" s="1"/>
  <c r="F1660" i="6"/>
  <c r="L1660" i="6" s="1"/>
  <c r="E1660" i="6"/>
  <c r="K1660" i="6" s="1"/>
  <c r="D1660" i="6"/>
  <c r="J1660" i="6" s="1"/>
  <c r="I1659" i="6"/>
  <c r="O1659" i="6" s="1"/>
  <c r="H1659" i="6"/>
  <c r="N1659" i="6" s="1"/>
  <c r="G1659" i="6"/>
  <c r="M1659" i="6" s="1"/>
  <c r="F1659" i="6"/>
  <c r="L1659" i="6" s="1"/>
  <c r="E1659" i="6"/>
  <c r="K1659" i="6" s="1"/>
  <c r="D1659" i="6"/>
  <c r="J1659" i="6" s="1"/>
  <c r="I1658" i="6"/>
  <c r="H1658" i="6"/>
  <c r="G1658" i="6"/>
  <c r="F1658" i="6"/>
  <c r="E1658" i="6"/>
  <c r="D1658" i="6"/>
  <c r="I1657" i="6"/>
  <c r="H1657" i="6"/>
  <c r="N1657" i="6" s="1"/>
  <c r="G1657" i="6"/>
  <c r="M1657" i="6" s="1"/>
  <c r="F1657" i="6"/>
  <c r="E1657" i="6"/>
  <c r="K1657" i="6" s="1"/>
  <c r="D1657" i="6"/>
  <c r="I1656" i="6"/>
  <c r="H1656" i="6"/>
  <c r="N1656" i="6" s="1"/>
  <c r="G1656" i="6"/>
  <c r="M1656" i="6" s="1"/>
  <c r="F1656" i="6"/>
  <c r="E1656" i="6"/>
  <c r="K1656" i="6" s="1"/>
  <c r="D1656" i="6"/>
  <c r="I1655" i="6"/>
  <c r="H1655" i="6"/>
  <c r="N1655" i="6" s="1"/>
  <c r="G1655" i="6"/>
  <c r="M1655" i="6" s="1"/>
  <c r="F1655" i="6"/>
  <c r="E1655" i="6"/>
  <c r="K1655" i="6" s="1"/>
  <c r="D1655" i="6"/>
  <c r="I1654" i="6"/>
  <c r="H1654" i="6"/>
  <c r="G1654" i="6"/>
  <c r="F1654" i="6"/>
  <c r="E1654" i="6"/>
  <c r="D1654" i="6"/>
  <c r="I1653" i="6"/>
  <c r="O1653" i="6" s="1"/>
  <c r="H1653" i="6"/>
  <c r="N1653" i="6" s="1"/>
  <c r="G1653" i="6"/>
  <c r="M1653" i="6" s="1"/>
  <c r="F1653" i="6"/>
  <c r="L1653" i="6" s="1"/>
  <c r="E1653" i="6"/>
  <c r="K1653" i="6" s="1"/>
  <c r="D1653" i="6"/>
  <c r="J1653" i="6" s="1"/>
  <c r="I1652" i="6"/>
  <c r="O1652" i="6" s="1"/>
  <c r="H1652" i="6"/>
  <c r="N1652" i="6" s="1"/>
  <c r="G1652" i="6"/>
  <c r="M1652" i="6" s="1"/>
  <c r="F1652" i="6"/>
  <c r="L1652" i="6" s="1"/>
  <c r="E1652" i="6"/>
  <c r="K1652" i="6" s="1"/>
  <c r="D1652" i="6"/>
  <c r="J1652" i="6" s="1"/>
  <c r="I1651" i="6"/>
  <c r="O1651" i="6" s="1"/>
  <c r="H1651" i="6"/>
  <c r="N1651" i="6" s="1"/>
  <c r="G1651" i="6"/>
  <c r="M1651" i="6" s="1"/>
  <c r="F1651" i="6"/>
  <c r="L1651" i="6" s="1"/>
  <c r="E1651" i="6"/>
  <c r="K1651" i="6" s="1"/>
  <c r="D1651" i="6"/>
  <c r="J1651" i="6" s="1"/>
  <c r="I1650" i="6"/>
  <c r="O1650" i="6" s="1"/>
  <c r="H1650" i="6"/>
  <c r="N1650" i="6" s="1"/>
  <c r="G1650" i="6"/>
  <c r="M1650" i="6" s="1"/>
  <c r="F1650" i="6"/>
  <c r="L1650" i="6" s="1"/>
  <c r="E1650" i="6"/>
  <c r="K1650" i="6" s="1"/>
  <c r="D1650" i="6"/>
  <c r="J1650" i="6" s="1"/>
  <c r="I1649" i="6"/>
  <c r="O1649" i="6" s="1"/>
  <c r="H1649" i="6"/>
  <c r="N1649" i="6" s="1"/>
  <c r="G1649" i="6"/>
  <c r="M1649" i="6" s="1"/>
  <c r="F1649" i="6"/>
  <c r="L1649" i="6" s="1"/>
  <c r="E1649" i="6"/>
  <c r="K1649" i="6" s="1"/>
  <c r="D1649" i="6"/>
  <c r="J1649" i="6" s="1"/>
  <c r="I1648" i="6"/>
  <c r="O1648" i="6" s="1"/>
  <c r="H1648" i="6"/>
  <c r="N1648" i="6" s="1"/>
  <c r="G1648" i="6"/>
  <c r="M1648" i="6" s="1"/>
  <c r="F1648" i="6"/>
  <c r="L1648" i="6" s="1"/>
  <c r="E1648" i="6"/>
  <c r="K1648" i="6" s="1"/>
  <c r="D1648" i="6"/>
  <c r="J1648" i="6" s="1"/>
  <c r="I1647" i="6"/>
  <c r="O1647" i="6" s="1"/>
  <c r="H1647" i="6"/>
  <c r="N1647" i="6" s="1"/>
  <c r="G1647" i="6"/>
  <c r="M1647" i="6" s="1"/>
  <c r="F1647" i="6"/>
  <c r="L1647" i="6" s="1"/>
  <c r="E1647" i="6"/>
  <c r="K1647" i="6" s="1"/>
  <c r="D1647" i="6"/>
  <c r="J1647" i="6" s="1"/>
  <c r="I1646" i="6"/>
  <c r="O1646" i="6" s="1"/>
  <c r="H1646" i="6"/>
  <c r="N1646" i="6" s="1"/>
  <c r="G1646" i="6"/>
  <c r="M1646" i="6" s="1"/>
  <c r="F1646" i="6"/>
  <c r="L1646" i="6" s="1"/>
  <c r="E1646" i="6"/>
  <c r="K1646" i="6" s="1"/>
  <c r="D1646" i="6"/>
  <c r="J1646" i="6" s="1"/>
  <c r="I1645" i="6"/>
  <c r="O1645" i="6" s="1"/>
  <c r="H1645" i="6"/>
  <c r="N1645" i="6" s="1"/>
  <c r="G1645" i="6"/>
  <c r="M1645" i="6" s="1"/>
  <c r="F1645" i="6"/>
  <c r="L1645" i="6" s="1"/>
  <c r="E1645" i="6"/>
  <c r="K1645" i="6" s="1"/>
  <c r="D1645" i="6"/>
  <c r="J1645" i="6" s="1"/>
  <c r="I1644" i="6"/>
  <c r="O1644" i="6" s="1"/>
  <c r="H1644" i="6"/>
  <c r="N1644" i="6" s="1"/>
  <c r="G1644" i="6"/>
  <c r="M1644" i="6" s="1"/>
  <c r="F1644" i="6"/>
  <c r="L1644" i="6" s="1"/>
  <c r="E1644" i="6"/>
  <c r="K1644" i="6" s="1"/>
  <c r="D1644" i="6"/>
  <c r="J1644" i="6" s="1"/>
  <c r="I1643" i="6"/>
  <c r="O1643" i="6" s="1"/>
  <c r="H1643" i="6"/>
  <c r="N1643" i="6" s="1"/>
  <c r="G1643" i="6"/>
  <c r="M1643" i="6" s="1"/>
  <c r="F1643" i="6"/>
  <c r="L1643" i="6" s="1"/>
  <c r="E1643" i="6"/>
  <c r="K1643" i="6" s="1"/>
  <c r="D1643" i="6"/>
  <c r="J1643" i="6" s="1"/>
  <c r="I1642" i="6"/>
  <c r="O1642" i="6" s="1"/>
  <c r="H1642" i="6"/>
  <c r="N1642" i="6" s="1"/>
  <c r="G1642" i="6"/>
  <c r="M1642" i="6" s="1"/>
  <c r="F1642" i="6"/>
  <c r="L1642" i="6" s="1"/>
  <c r="E1642" i="6"/>
  <c r="K1642" i="6" s="1"/>
  <c r="D1642" i="6"/>
  <c r="J1642" i="6" s="1"/>
  <c r="I1641" i="6"/>
  <c r="O1641" i="6" s="1"/>
  <c r="H1641" i="6"/>
  <c r="N1641" i="6" s="1"/>
  <c r="G1641" i="6"/>
  <c r="M1641" i="6" s="1"/>
  <c r="F1641" i="6"/>
  <c r="L1641" i="6" s="1"/>
  <c r="E1641" i="6"/>
  <c r="K1641" i="6" s="1"/>
  <c r="D1641" i="6"/>
  <c r="J1641" i="6" s="1"/>
  <c r="I1640" i="6"/>
  <c r="O1640" i="6" s="1"/>
  <c r="H1640" i="6"/>
  <c r="N1640" i="6" s="1"/>
  <c r="G1640" i="6"/>
  <c r="M1640" i="6" s="1"/>
  <c r="F1640" i="6"/>
  <c r="L1640" i="6" s="1"/>
  <c r="E1640" i="6"/>
  <c r="K1640" i="6" s="1"/>
  <c r="D1640" i="6"/>
  <c r="J1640" i="6" s="1"/>
  <c r="I1639" i="6"/>
  <c r="O1639" i="6" s="1"/>
  <c r="H1639" i="6"/>
  <c r="N1639" i="6" s="1"/>
  <c r="G1639" i="6"/>
  <c r="M1639" i="6" s="1"/>
  <c r="F1639" i="6"/>
  <c r="L1639" i="6" s="1"/>
  <c r="E1639" i="6"/>
  <c r="K1639" i="6" s="1"/>
  <c r="D1639" i="6"/>
  <c r="J1639" i="6" s="1"/>
  <c r="I1638" i="6"/>
  <c r="O1638" i="6" s="1"/>
  <c r="H1638" i="6"/>
  <c r="N1638" i="6" s="1"/>
  <c r="G1638" i="6"/>
  <c r="M1638" i="6" s="1"/>
  <c r="F1638" i="6"/>
  <c r="L1638" i="6" s="1"/>
  <c r="E1638" i="6"/>
  <c r="K1638" i="6" s="1"/>
  <c r="D1638" i="6"/>
  <c r="J1638" i="6" s="1"/>
  <c r="I1637" i="6"/>
  <c r="O1637" i="6" s="1"/>
  <c r="H1637" i="6"/>
  <c r="N1637" i="6" s="1"/>
  <c r="G1637" i="6"/>
  <c r="M1637" i="6" s="1"/>
  <c r="F1637" i="6"/>
  <c r="L1637" i="6" s="1"/>
  <c r="E1637" i="6"/>
  <c r="K1637" i="6" s="1"/>
  <c r="D1637" i="6"/>
  <c r="J1637" i="6" s="1"/>
  <c r="I1636" i="6"/>
  <c r="O1636" i="6" s="1"/>
  <c r="H1636" i="6"/>
  <c r="N1636" i="6" s="1"/>
  <c r="G1636" i="6"/>
  <c r="M1636" i="6" s="1"/>
  <c r="F1636" i="6"/>
  <c r="L1636" i="6" s="1"/>
  <c r="E1636" i="6"/>
  <c r="K1636" i="6" s="1"/>
  <c r="D1636" i="6"/>
  <c r="J1636" i="6" s="1"/>
  <c r="I1635" i="6"/>
  <c r="O1635" i="6" s="1"/>
  <c r="H1635" i="6"/>
  <c r="N1635" i="6" s="1"/>
  <c r="G1635" i="6"/>
  <c r="M1635" i="6" s="1"/>
  <c r="F1635" i="6"/>
  <c r="L1635" i="6" s="1"/>
  <c r="E1635" i="6"/>
  <c r="K1635" i="6" s="1"/>
  <c r="D1635" i="6"/>
  <c r="J1635" i="6" s="1"/>
  <c r="I1634" i="6"/>
  <c r="O1634" i="6" s="1"/>
  <c r="H1634" i="6"/>
  <c r="N1634" i="6" s="1"/>
  <c r="G1634" i="6"/>
  <c r="M1634" i="6" s="1"/>
  <c r="F1634" i="6"/>
  <c r="L1634" i="6" s="1"/>
  <c r="E1634" i="6"/>
  <c r="K1634" i="6" s="1"/>
  <c r="D1634" i="6"/>
  <c r="J1634" i="6" s="1"/>
  <c r="I1633" i="6"/>
  <c r="O1633" i="6" s="1"/>
  <c r="H1633" i="6"/>
  <c r="N1633" i="6" s="1"/>
  <c r="G1633" i="6"/>
  <c r="M1633" i="6" s="1"/>
  <c r="F1633" i="6"/>
  <c r="L1633" i="6" s="1"/>
  <c r="E1633" i="6"/>
  <c r="K1633" i="6" s="1"/>
  <c r="D1633" i="6"/>
  <c r="J1633" i="6" s="1"/>
  <c r="I1632" i="6"/>
  <c r="O1632" i="6" s="1"/>
  <c r="H1632" i="6"/>
  <c r="N1632" i="6" s="1"/>
  <c r="G1632" i="6"/>
  <c r="M1632" i="6" s="1"/>
  <c r="F1632" i="6"/>
  <c r="L1632" i="6" s="1"/>
  <c r="E1632" i="6"/>
  <c r="K1632" i="6" s="1"/>
  <c r="D1632" i="6"/>
  <c r="J1632" i="6" s="1"/>
  <c r="I1631" i="6"/>
  <c r="O1631" i="6" s="1"/>
  <c r="H1631" i="6"/>
  <c r="N1631" i="6" s="1"/>
  <c r="G1631" i="6"/>
  <c r="M1631" i="6" s="1"/>
  <c r="F1631" i="6"/>
  <c r="L1631" i="6" s="1"/>
  <c r="E1631" i="6"/>
  <c r="K1631" i="6" s="1"/>
  <c r="D1631" i="6"/>
  <c r="J1631" i="6" s="1"/>
  <c r="I1630" i="6"/>
  <c r="O1630" i="6" s="1"/>
  <c r="H1630" i="6"/>
  <c r="N1630" i="6" s="1"/>
  <c r="G1630" i="6"/>
  <c r="M1630" i="6" s="1"/>
  <c r="F1630" i="6"/>
  <c r="L1630" i="6" s="1"/>
  <c r="E1630" i="6"/>
  <c r="K1630" i="6" s="1"/>
  <c r="D1630" i="6"/>
  <c r="J1630" i="6" s="1"/>
  <c r="I1629" i="6"/>
  <c r="O1629" i="6" s="1"/>
  <c r="H1629" i="6"/>
  <c r="N1629" i="6" s="1"/>
  <c r="G1629" i="6"/>
  <c r="M1629" i="6" s="1"/>
  <c r="F1629" i="6"/>
  <c r="L1629" i="6" s="1"/>
  <c r="E1629" i="6"/>
  <c r="K1629" i="6" s="1"/>
  <c r="D1629" i="6"/>
  <c r="J1629" i="6" s="1"/>
  <c r="I1628" i="6"/>
  <c r="O1628" i="6" s="1"/>
  <c r="H1628" i="6"/>
  <c r="N1628" i="6" s="1"/>
  <c r="G1628" i="6"/>
  <c r="M1628" i="6" s="1"/>
  <c r="F1628" i="6"/>
  <c r="L1628" i="6" s="1"/>
  <c r="E1628" i="6"/>
  <c r="K1628" i="6" s="1"/>
  <c r="D1628" i="6"/>
  <c r="J1628" i="6" s="1"/>
  <c r="I1627" i="6"/>
  <c r="O1627" i="6" s="1"/>
  <c r="H1627" i="6"/>
  <c r="N1627" i="6" s="1"/>
  <c r="G1627" i="6"/>
  <c r="M1627" i="6" s="1"/>
  <c r="F1627" i="6"/>
  <c r="L1627" i="6" s="1"/>
  <c r="E1627" i="6"/>
  <c r="K1627" i="6" s="1"/>
  <c r="D1627" i="6"/>
  <c r="J1627" i="6" s="1"/>
  <c r="I1626" i="6"/>
  <c r="O1626" i="6" s="1"/>
  <c r="H1626" i="6"/>
  <c r="N1626" i="6" s="1"/>
  <c r="G1626" i="6"/>
  <c r="M1626" i="6" s="1"/>
  <c r="F1626" i="6"/>
  <c r="L1626" i="6" s="1"/>
  <c r="E1626" i="6"/>
  <c r="K1626" i="6" s="1"/>
  <c r="D1626" i="6"/>
  <c r="J1626" i="6" s="1"/>
  <c r="I1625" i="6"/>
  <c r="O1625" i="6" s="1"/>
  <c r="H1625" i="6"/>
  <c r="N1625" i="6" s="1"/>
  <c r="G1625" i="6"/>
  <c r="M1625" i="6" s="1"/>
  <c r="F1625" i="6"/>
  <c r="L1625" i="6" s="1"/>
  <c r="E1625" i="6"/>
  <c r="K1625" i="6" s="1"/>
  <c r="D1625" i="6"/>
  <c r="J1625" i="6" s="1"/>
  <c r="I1624" i="6"/>
  <c r="O1624" i="6" s="1"/>
  <c r="H1624" i="6"/>
  <c r="N1624" i="6" s="1"/>
  <c r="G1624" i="6"/>
  <c r="M1624" i="6" s="1"/>
  <c r="F1624" i="6"/>
  <c r="L1624" i="6" s="1"/>
  <c r="E1624" i="6"/>
  <c r="K1624" i="6" s="1"/>
  <c r="D1624" i="6"/>
  <c r="J1624" i="6" s="1"/>
  <c r="I1623" i="6"/>
  <c r="O1623" i="6" s="1"/>
  <c r="H1623" i="6"/>
  <c r="N1623" i="6" s="1"/>
  <c r="G1623" i="6"/>
  <c r="M1623" i="6" s="1"/>
  <c r="F1623" i="6"/>
  <c r="L1623" i="6" s="1"/>
  <c r="E1623" i="6"/>
  <c r="K1623" i="6" s="1"/>
  <c r="D1623" i="6"/>
  <c r="J1623" i="6" s="1"/>
  <c r="I1622" i="6"/>
  <c r="O1622" i="6" s="1"/>
  <c r="H1622" i="6"/>
  <c r="N1622" i="6" s="1"/>
  <c r="G1622" i="6"/>
  <c r="M1622" i="6" s="1"/>
  <c r="F1622" i="6"/>
  <c r="L1622" i="6" s="1"/>
  <c r="E1622" i="6"/>
  <c r="K1622" i="6" s="1"/>
  <c r="D1622" i="6"/>
  <c r="J1622" i="6" s="1"/>
  <c r="I1621" i="6"/>
  <c r="O1621" i="6" s="1"/>
  <c r="H1621" i="6"/>
  <c r="N1621" i="6" s="1"/>
  <c r="G1621" i="6"/>
  <c r="M1621" i="6" s="1"/>
  <c r="F1621" i="6"/>
  <c r="L1621" i="6" s="1"/>
  <c r="E1621" i="6"/>
  <c r="K1621" i="6" s="1"/>
  <c r="D1621" i="6"/>
  <c r="J1621" i="6" s="1"/>
  <c r="I1620" i="6"/>
  <c r="O1620" i="6" s="1"/>
  <c r="H1620" i="6"/>
  <c r="N1620" i="6" s="1"/>
  <c r="G1620" i="6"/>
  <c r="M1620" i="6" s="1"/>
  <c r="F1620" i="6"/>
  <c r="L1620" i="6" s="1"/>
  <c r="E1620" i="6"/>
  <c r="K1620" i="6" s="1"/>
  <c r="D1620" i="6"/>
  <c r="J1620" i="6" s="1"/>
  <c r="I1619" i="6"/>
  <c r="O1619" i="6" s="1"/>
  <c r="H1619" i="6"/>
  <c r="N1619" i="6" s="1"/>
  <c r="G1619" i="6"/>
  <c r="M1619" i="6" s="1"/>
  <c r="F1619" i="6"/>
  <c r="L1619" i="6" s="1"/>
  <c r="E1619" i="6"/>
  <c r="K1619" i="6" s="1"/>
  <c r="D1619" i="6"/>
  <c r="J1619" i="6" s="1"/>
  <c r="I1618" i="6"/>
  <c r="O1618" i="6" s="1"/>
  <c r="H1618" i="6"/>
  <c r="N1618" i="6" s="1"/>
  <c r="G1618" i="6"/>
  <c r="M1618" i="6" s="1"/>
  <c r="F1618" i="6"/>
  <c r="L1618" i="6" s="1"/>
  <c r="E1618" i="6"/>
  <c r="K1618" i="6" s="1"/>
  <c r="D1618" i="6"/>
  <c r="J1618" i="6" s="1"/>
  <c r="I1617" i="6"/>
  <c r="O1617" i="6" s="1"/>
  <c r="H1617" i="6"/>
  <c r="N1617" i="6" s="1"/>
  <c r="G1617" i="6"/>
  <c r="M1617" i="6" s="1"/>
  <c r="F1617" i="6"/>
  <c r="L1617" i="6" s="1"/>
  <c r="E1617" i="6"/>
  <c r="K1617" i="6" s="1"/>
  <c r="D1617" i="6"/>
  <c r="J1617" i="6" s="1"/>
  <c r="I1616" i="6"/>
  <c r="O1616" i="6" s="1"/>
  <c r="H1616" i="6"/>
  <c r="N1616" i="6" s="1"/>
  <c r="G1616" i="6"/>
  <c r="M1616" i="6" s="1"/>
  <c r="F1616" i="6"/>
  <c r="L1616" i="6" s="1"/>
  <c r="E1616" i="6"/>
  <c r="K1616" i="6" s="1"/>
  <c r="D1616" i="6"/>
  <c r="J1616" i="6" s="1"/>
  <c r="I1615" i="6"/>
  <c r="O1615" i="6" s="1"/>
  <c r="H1615" i="6"/>
  <c r="N1615" i="6" s="1"/>
  <c r="G1615" i="6"/>
  <c r="M1615" i="6" s="1"/>
  <c r="F1615" i="6"/>
  <c r="L1615" i="6" s="1"/>
  <c r="E1615" i="6"/>
  <c r="K1615" i="6" s="1"/>
  <c r="D1615" i="6"/>
  <c r="J1615" i="6" s="1"/>
  <c r="I1614" i="6"/>
  <c r="O1614" i="6" s="1"/>
  <c r="H1614" i="6"/>
  <c r="N1614" i="6" s="1"/>
  <c r="G1614" i="6"/>
  <c r="M1614" i="6" s="1"/>
  <c r="F1614" i="6"/>
  <c r="L1614" i="6" s="1"/>
  <c r="E1614" i="6"/>
  <c r="K1614" i="6" s="1"/>
  <c r="D1614" i="6"/>
  <c r="J1614" i="6" s="1"/>
  <c r="I1613" i="6"/>
  <c r="O1613" i="6" s="1"/>
  <c r="H1613" i="6"/>
  <c r="N1613" i="6" s="1"/>
  <c r="G1613" i="6"/>
  <c r="M1613" i="6" s="1"/>
  <c r="F1613" i="6"/>
  <c r="L1613" i="6" s="1"/>
  <c r="E1613" i="6"/>
  <c r="K1613" i="6" s="1"/>
  <c r="D1613" i="6"/>
  <c r="J1613" i="6" s="1"/>
  <c r="I1612" i="6"/>
  <c r="O1612" i="6" s="1"/>
  <c r="H1612" i="6"/>
  <c r="N1612" i="6" s="1"/>
  <c r="G1612" i="6"/>
  <c r="M1612" i="6" s="1"/>
  <c r="F1612" i="6"/>
  <c r="L1612" i="6" s="1"/>
  <c r="E1612" i="6"/>
  <c r="K1612" i="6" s="1"/>
  <c r="D1612" i="6"/>
  <c r="J1612" i="6" s="1"/>
  <c r="I1611" i="6"/>
  <c r="O1611" i="6" s="1"/>
  <c r="H1611" i="6"/>
  <c r="N1611" i="6" s="1"/>
  <c r="G1611" i="6"/>
  <c r="M1611" i="6" s="1"/>
  <c r="F1611" i="6"/>
  <c r="L1611" i="6" s="1"/>
  <c r="E1611" i="6"/>
  <c r="K1611" i="6" s="1"/>
  <c r="D1611" i="6"/>
  <c r="J1611" i="6" s="1"/>
  <c r="I1610" i="6"/>
  <c r="O1610" i="6" s="1"/>
  <c r="H1610" i="6"/>
  <c r="N1610" i="6" s="1"/>
  <c r="G1610" i="6"/>
  <c r="M1610" i="6" s="1"/>
  <c r="F1610" i="6"/>
  <c r="L1610" i="6" s="1"/>
  <c r="E1610" i="6"/>
  <c r="K1610" i="6" s="1"/>
  <c r="D1610" i="6"/>
  <c r="J1610" i="6" s="1"/>
  <c r="I1609" i="6"/>
  <c r="O1609" i="6" s="1"/>
  <c r="H1609" i="6"/>
  <c r="N1609" i="6" s="1"/>
  <c r="G1609" i="6"/>
  <c r="M1609" i="6" s="1"/>
  <c r="F1609" i="6"/>
  <c r="L1609" i="6" s="1"/>
  <c r="E1609" i="6"/>
  <c r="K1609" i="6" s="1"/>
  <c r="D1609" i="6"/>
  <c r="J1609" i="6" s="1"/>
  <c r="I1608" i="6"/>
  <c r="H1608" i="6"/>
  <c r="G1608" i="6"/>
  <c r="F1608" i="6"/>
  <c r="E1608" i="6"/>
  <c r="D1608" i="6"/>
  <c r="I1607" i="6"/>
  <c r="H1607" i="6"/>
  <c r="N1607" i="6" s="1"/>
  <c r="G1607" i="6"/>
  <c r="M1607" i="6" s="1"/>
  <c r="F1607" i="6"/>
  <c r="E1607" i="6"/>
  <c r="K1607" i="6" s="1"/>
  <c r="D1607" i="6"/>
  <c r="I1606" i="6"/>
  <c r="H1606" i="6"/>
  <c r="N1606" i="6" s="1"/>
  <c r="G1606" i="6"/>
  <c r="M1606" i="6" s="1"/>
  <c r="F1606" i="6"/>
  <c r="E1606" i="6"/>
  <c r="K1606" i="6" s="1"/>
  <c r="D1606" i="6"/>
  <c r="I1605" i="6"/>
  <c r="H1605" i="6"/>
  <c r="N1605" i="6" s="1"/>
  <c r="G1605" i="6"/>
  <c r="M1605" i="6" s="1"/>
  <c r="F1605" i="6"/>
  <c r="E1605" i="6"/>
  <c r="K1605" i="6" s="1"/>
  <c r="D1605" i="6"/>
  <c r="I1604" i="6"/>
  <c r="H1604" i="6"/>
  <c r="G1604" i="6"/>
  <c r="F1604" i="6"/>
  <c r="E1604" i="6"/>
  <c r="D1604" i="6"/>
  <c r="I1603" i="6"/>
  <c r="O1603" i="6" s="1"/>
  <c r="H1603" i="6"/>
  <c r="N1603" i="6" s="1"/>
  <c r="G1603" i="6"/>
  <c r="M1603" i="6" s="1"/>
  <c r="F1603" i="6"/>
  <c r="L1603" i="6" s="1"/>
  <c r="E1603" i="6"/>
  <c r="K1603" i="6" s="1"/>
  <c r="D1603" i="6"/>
  <c r="J1603" i="6" s="1"/>
  <c r="I1602" i="6"/>
  <c r="O1602" i="6" s="1"/>
  <c r="H1602" i="6"/>
  <c r="N1602" i="6" s="1"/>
  <c r="G1602" i="6"/>
  <c r="M1602" i="6" s="1"/>
  <c r="F1602" i="6"/>
  <c r="L1602" i="6" s="1"/>
  <c r="E1602" i="6"/>
  <c r="K1602" i="6" s="1"/>
  <c r="D1602" i="6"/>
  <c r="J1602" i="6" s="1"/>
  <c r="I1601" i="6"/>
  <c r="O1601" i="6" s="1"/>
  <c r="H1601" i="6"/>
  <c r="N1601" i="6" s="1"/>
  <c r="G1601" i="6"/>
  <c r="M1601" i="6" s="1"/>
  <c r="F1601" i="6"/>
  <c r="L1601" i="6" s="1"/>
  <c r="E1601" i="6"/>
  <c r="K1601" i="6" s="1"/>
  <c r="D1601" i="6"/>
  <c r="J1601" i="6" s="1"/>
  <c r="I1600" i="6"/>
  <c r="O1600" i="6" s="1"/>
  <c r="H1600" i="6"/>
  <c r="N1600" i="6" s="1"/>
  <c r="G1600" i="6"/>
  <c r="M1600" i="6" s="1"/>
  <c r="F1600" i="6"/>
  <c r="L1600" i="6" s="1"/>
  <c r="E1600" i="6"/>
  <c r="K1600" i="6" s="1"/>
  <c r="D1600" i="6"/>
  <c r="J1600" i="6" s="1"/>
  <c r="I1599" i="6"/>
  <c r="O1599" i="6" s="1"/>
  <c r="H1599" i="6"/>
  <c r="N1599" i="6" s="1"/>
  <c r="G1599" i="6"/>
  <c r="M1599" i="6" s="1"/>
  <c r="F1599" i="6"/>
  <c r="L1599" i="6" s="1"/>
  <c r="E1599" i="6"/>
  <c r="K1599" i="6" s="1"/>
  <c r="D1599" i="6"/>
  <c r="J1599" i="6" s="1"/>
  <c r="I1598" i="6"/>
  <c r="O1598" i="6" s="1"/>
  <c r="H1598" i="6"/>
  <c r="N1598" i="6" s="1"/>
  <c r="G1598" i="6"/>
  <c r="M1598" i="6" s="1"/>
  <c r="F1598" i="6"/>
  <c r="L1598" i="6" s="1"/>
  <c r="E1598" i="6"/>
  <c r="K1598" i="6" s="1"/>
  <c r="D1598" i="6"/>
  <c r="J1598" i="6" s="1"/>
  <c r="I1597" i="6"/>
  <c r="O1597" i="6" s="1"/>
  <c r="H1597" i="6"/>
  <c r="N1597" i="6" s="1"/>
  <c r="G1597" i="6"/>
  <c r="M1597" i="6" s="1"/>
  <c r="F1597" i="6"/>
  <c r="L1597" i="6" s="1"/>
  <c r="E1597" i="6"/>
  <c r="K1597" i="6" s="1"/>
  <c r="D1597" i="6"/>
  <c r="J1597" i="6" s="1"/>
  <c r="I1596" i="6"/>
  <c r="O1596" i="6" s="1"/>
  <c r="H1596" i="6"/>
  <c r="N1596" i="6" s="1"/>
  <c r="G1596" i="6"/>
  <c r="M1596" i="6" s="1"/>
  <c r="F1596" i="6"/>
  <c r="L1596" i="6" s="1"/>
  <c r="E1596" i="6"/>
  <c r="K1596" i="6" s="1"/>
  <c r="D1596" i="6"/>
  <c r="J1596" i="6" s="1"/>
  <c r="I1595" i="6"/>
  <c r="O1595" i="6" s="1"/>
  <c r="H1595" i="6"/>
  <c r="N1595" i="6" s="1"/>
  <c r="G1595" i="6"/>
  <c r="M1595" i="6" s="1"/>
  <c r="F1595" i="6"/>
  <c r="L1595" i="6" s="1"/>
  <c r="E1595" i="6"/>
  <c r="K1595" i="6" s="1"/>
  <c r="D1595" i="6"/>
  <c r="J1595" i="6" s="1"/>
  <c r="I1594" i="6"/>
  <c r="O1594" i="6" s="1"/>
  <c r="H1594" i="6"/>
  <c r="N1594" i="6" s="1"/>
  <c r="G1594" i="6"/>
  <c r="M1594" i="6" s="1"/>
  <c r="F1594" i="6"/>
  <c r="L1594" i="6" s="1"/>
  <c r="E1594" i="6"/>
  <c r="K1594" i="6" s="1"/>
  <c r="D1594" i="6"/>
  <c r="J1594" i="6" s="1"/>
  <c r="I1593" i="6"/>
  <c r="O1593" i="6" s="1"/>
  <c r="H1593" i="6"/>
  <c r="N1593" i="6" s="1"/>
  <c r="G1593" i="6"/>
  <c r="M1593" i="6" s="1"/>
  <c r="F1593" i="6"/>
  <c r="L1593" i="6" s="1"/>
  <c r="E1593" i="6"/>
  <c r="K1593" i="6" s="1"/>
  <c r="D1593" i="6"/>
  <c r="J1593" i="6" s="1"/>
  <c r="I1592" i="6"/>
  <c r="O1592" i="6" s="1"/>
  <c r="H1592" i="6"/>
  <c r="N1592" i="6" s="1"/>
  <c r="G1592" i="6"/>
  <c r="M1592" i="6" s="1"/>
  <c r="F1592" i="6"/>
  <c r="L1592" i="6" s="1"/>
  <c r="E1592" i="6"/>
  <c r="K1592" i="6" s="1"/>
  <c r="D1592" i="6"/>
  <c r="J1592" i="6" s="1"/>
  <c r="I1591" i="6"/>
  <c r="O1591" i="6" s="1"/>
  <c r="H1591" i="6"/>
  <c r="N1591" i="6" s="1"/>
  <c r="G1591" i="6"/>
  <c r="M1591" i="6" s="1"/>
  <c r="F1591" i="6"/>
  <c r="L1591" i="6" s="1"/>
  <c r="E1591" i="6"/>
  <c r="K1591" i="6" s="1"/>
  <c r="D1591" i="6"/>
  <c r="J1591" i="6" s="1"/>
  <c r="I1590" i="6"/>
  <c r="O1590" i="6" s="1"/>
  <c r="H1590" i="6"/>
  <c r="N1590" i="6" s="1"/>
  <c r="G1590" i="6"/>
  <c r="M1590" i="6" s="1"/>
  <c r="F1590" i="6"/>
  <c r="L1590" i="6" s="1"/>
  <c r="E1590" i="6"/>
  <c r="K1590" i="6" s="1"/>
  <c r="D1590" i="6"/>
  <c r="J1590" i="6" s="1"/>
  <c r="I1589" i="6"/>
  <c r="O1589" i="6" s="1"/>
  <c r="H1589" i="6"/>
  <c r="N1589" i="6" s="1"/>
  <c r="G1589" i="6"/>
  <c r="M1589" i="6" s="1"/>
  <c r="F1589" i="6"/>
  <c r="L1589" i="6" s="1"/>
  <c r="E1589" i="6"/>
  <c r="K1589" i="6" s="1"/>
  <c r="D1589" i="6"/>
  <c r="J1589" i="6" s="1"/>
  <c r="I1588" i="6"/>
  <c r="O1588" i="6" s="1"/>
  <c r="H1588" i="6"/>
  <c r="N1588" i="6" s="1"/>
  <c r="G1588" i="6"/>
  <c r="M1588" i="6" s="1"/>
  <c r="F1588" i="6"/>
  <c r="L1588" i="6" s="1"/>
  <c r="E1588" i="6"/>
  <c r="K1588" i="6" s="1"/>
  <c r="D1588" i="6"/>
  <c r="J1588" i="6" s="1"/>
  <c r="I1587" i="6"/>
  <c r="O1587" i="6" s="1"/>
  <c r="H1587" i="6"/>
  <c r="N1587" i="6" s="1"/>
  <c r="G1587" i="6"/>
  <c r="M1587" i="6" s="1"/>
  <c r="F1587" i="6"/>
  <c r="L1587" i="6" s="1"/>
  <c r="E1587" i="6"/>
  <c r="K1587" i="6" s="1"/>
  <c r="D1587" i="6"/>
  <c r="J1587" i="6" s="1"/>
  <c r="I1586" i="6"/>
  <c r="O1586" i="6" s="1"/>
  <c r="H1586" i="6"/>
  <c r="N1586" i="6" s="1"/>
  <c r="G1586" i="6"/>
  <c r="M1586" i="6" s="1"/>
  <c r="F1586" i="6"/>
  <c r="L1586" i="6" s="1"/>
  <c r="E1586" i="6"/>
  <c r="K1586" i="6" s="1"/>
  <c r="D1586" i="6"/>
  <c r="J1586" i="6" s="1"/>
  <c r="I1585" i="6"/>
  <c r="O1585" i="6" s="1"/>
  <c r="H1585" i="6"/>
  <c r="N1585" i="6" s="1"/>
  <c r="G1585" i="6"/>
  <c r="M1585" i="6" s="1"/>
  <c r="F1585" i="6"/>
  <c r="L1585" i="6" s="1"/>
  <c r="E1585" i="6"/>
  <c r="K1585" i="6" s="1"/>
  <c r="D1585" i="6"/>
  <c r="J1585" i="6" s="1"/>
  <c r="I1584" i="6"/>
  <c r="O1584" i="6" s="1"/>
  <c r="H1584" i="6"/>
  <c r="N1584" i="6" s="1"/>
  <c r="G1584" i="6"/>
  <c r="M1584" i="6" s="1"/>
  <c r="F1584" i="6"/>
  <c r="L1584" i="6" s="1"/>
  <c r="E1584" i="6"/>
  <c r="K1584" i="6" s="1"/>
  <c r="D1584" i="6"/>
  <c r="J1584" i="6" s="1"/>
  <c r="I1583" i="6"/>
  <c r="O1583" i="6" s="1"/>
  <c r="H1583" i="6"/>
  <c r="N1583" i="6" s="1"/>
  <c r="G1583" i="6"/>
  <c r="M1583" i="6" s="1"/>
  <c r="F1583" i="6"/>
  <c r="L1583" i="6" s="1"/>
  <c r="E1583" i="6"/>
  <c r="K1583" i="6" s="1"/>
  <c r="D1583" i="6"/>
  <c r="J1583" i="6" s="1"/>
  <c r="I1582" i="6"/>
  <c r="O1582" i="6" s="1"/>
  <c r="H1582" i="6"/>
  <c r="N1582" i="6" s="1"/>
  <c r="G1582" i="6"/>
  <c r="M1582" i="6" s="1"/>
  <c r="F1582" i="6"/>
  <c r="L1582" i="6" s="1"/>
  <c r="E1582" i="6"/>
  <c r="K1582" i="6" s="1"/>
  <c r="D1582" i="6"/>
  <c r="J1582" i="6" s="1"/>
  <c r="I1581" i="6"/>
  <c r="O1581" i="6" s="1"/>
  <c r="H1581" i="6"/>
  <c r="N1581" i="6" s="1"/>
  <c r="G1581" i="6"/>
  <c r="M1581" i="6" s="1"/>
  <c r="F1581" i="6"/>
  <c r="L1581" i="6" s="1"/>
  <c r="E1581" i="6"/>
  <c r="K1581" i="6" s="1"/>
  <c r="D1581" i="6"/>
  <c r="J1581" i="6" s="1"/>
  <c r="I1580" i="6"/>
  <c r="O1580" i="6" s="1"/>
  <c r="H1580" i="6"/>
  <c r="N1580" i="6" s="1"/>
  <c r="G1580" i="6"/>
  <c r="M1580" i="6" s="1"/>
  <c r="F1580" i="6"/>
  <c r="L1580" i="6" s="1"/>
  <c r="E1580" i="6"/>
  <c r="K1580" i="6" s="1"/>
  <c r="D1580" i="6"/>
  <c r="J1580" i="6" s="1"/>
  <c r="I1579" i="6"/>
  <c r="O1579" i="6" s="1"/>
  <c r="H1579" i="6"/>
  <c r="N1579" i="6" s="1"/>
  <c r="G1579" i="6"/>
  <c r="M1579" i="6" s="1"/>
  <c r="F1579" i="6"/>
  <c r="L1579" i="6" s="1"/>
  <c r="E1579" i="6"/>
  <c r="K1579" i="6" s="1"/>
  <c r="D1579" i="6"/>
  <c r="J1579" i="6" s="1"/>
  <c r="I1578" i="6"/>
  <c r="O1578" i="6" s="1"/>
  <c r="H1578" i="6"/>
  <c r="N1578" i="6" s="1"/>
  <c r="G1578" i="6"/>
  <c r="M1578" i="6" s="1"/>
  <c r="F1578" i="6"/>
  <c r="L1578" i="6" s="1"/>
  <c r="E1578" i="6"/>
  <c r="K1578" i="6" s="1"/>
  <c r="D1578" i="6"/>
  <c r="J1578" i="6" s="1"/>
  <c r="I1577" i="6"/>
  <c r="O1577" i="6" s="1"/>
  <c r="H1577" i="6"/>
  <c r="N1577" i="6" s="1"/>
  <c r="G1577" i="6"/>
  <c r="M1577" i="6" s="1"/>
  <c r="F1577" i="6"/>
  <c r="L1577" i="6" s="1"/>
  <c r="E1577" i="6"/>
  <c r="K1577" i="6" s="1"/>
  <c r="D1577" i="6"/>
  <c r="J1577" i="6" s="1"/>
  <c r="I1576" i="6"/>
  <c r="O1576" i="6" s="1"/>
  <c r="H1576" i="6"/>
  <c r="N1576" i="6" s="1"/>
  <c r="G1576" i="6"/>
  <c r="M1576" i="6" s="1"/>
  <c r="F1576" i="6"/>
  <c r="L1576" i="6" s="1"/>
  <c r="E1576" i="6"/>
  <c r="K1576" i="6" s="1"/>
  <c r="D1576" i="6"/>
  <c r="J1576" i="6" s="1"/>
  <c r="I1575" i="6"/>
  <c r="O1575" i="6" s="1"/>
  <c r="H1575" i="6"/>
  <c r="N1575" i="6" s="1"/>
  <c r="G1575" i="6"/>
  <c r="M1575" i="6" s="1"/>
  <c r="F1575" i="6"/>
  <c r="L1575" i="6" s="1"/>
  <c r="E1575" i="6"/>
  <c r="K1575" i="6" s="1"/>
  <c r="D1575" i="6"/>
  <c r="J1575" i="6" s="1"/>
  <c r="I1574" i="6"/>
  <c r="O1574" i="6" s="1"/>
  <c r="H1574" i="6"/>
  <c r="N1574" i="6" s="1"/>
  <c r="G1574" i="6"/>
  <c r="M1574" i="6" s="1"/>
  <c r="F1574" i="6"/>
  <c r="L1574" i="6" s="1"/>
  <c r="E1574" i="6"/>
  <c r="K1574" i="6" s="1"/>
  <c r="D1574" i="6"/>
  <c r="J1574" i="6" s="1"/>
  <c r="I1573" i="6"/>
  <c r="O1573" i="6" s="1"/>
  <c r="H1573" i="6"/>
  <c r="N1573" i="6" s="1"/>
  <c r="G1573" i="6"/>
  <c r="M1573" i="6" s="1"/>
  <c r="F1573" i="6"/>
  <c r="L1573" i="6" s="1"/>
  <c r="E1573" i="6"/>
  <c r="K1573" i="6" s="1"/>
  <c r="D1573" i="6"/>
  <c r="J1573" i="6" s="1"/>
  <c r="I1572" i="6"/>
  <c r="O1572" i="6" s="1"/>
  <c r="H1572" i="6"/>
  <c r="N1572" i="6" s="1"/>
  <c r="G1572" i="6"/>
  <c r="M1572" i="6" s="1"/>
  <c r="F1572" i="6"/>
  <c r="L1572" i="6" s="1"/>
  <c r="E1572" i="6"/>
  <c r="K1572" i="6" s="1"/>
  <c r="D1572" i="6"/>
  <c r="J1572" i="6" s="1"/>
  <c r="I1571" i="6"/>
  <c r="O1571" i="6" s="1"/>
  <c r="H1571" i="6"/>
  <c r="N1571" i="6" s="1"/>
  <c r="G1571" i="6"/>
  <c r="M1571" i="6" s="1"/>
  <c r="F1571" i="6"/>
  <c r="L1571" i="6" s="1"/>
  <c r="E1571" i="6"/>
  <c r="K1571" i="6" s="1"/>
  <c r="D1571" i="6"/>
  <c r="J1571" i="6" s="1"/>
  <c r="I1570" i="6"/>
  <c r="O1570" i="6" s="1"/>
  <c r="H1570" i="6"/>
  <c r="N1570" i="6" s="1"/>
  <c r="G1570" i="6"/>
  <c r="M1570" i="6" s="1"/>
  <c r="F1570" i="6"/>
  <c r="L1570" i="6" s="1"/>
  <c r="E1570" i="6"/>
  <c r="K1570" i="6" s="1"/>
  <c r="D1570" i="6"/>
  <c r="J1570" i="6" s="1"/>
  <c r="I1569" i="6"/>
  <c r="O1569" i="6" s="1"/>
  <c r="H1569" i="6"/>
  <c r="N1569" i="6" s="1"/>
  <c r="G1569" i="6"/>
  <c r="M1569" i="6" s="1"/>
  <c r="F1569" i="6"/>
  <c r="L1569" i="6" s="1"/>
  <c r="E1569" i="6"/>
  <c r="K1569" i="6" s="1"/>
  <c r="D1569" i="6"/>
  <c r="J1569" i="6" s="1"/>
  <c r="I1568" i="6"/>
  <c r="O1568" i="6" s="1"/>
  <c r="H1568" i="6"/>
  <c r="N1568" i="6" s="1"/>
  <c r="G1568" i="6"/>
  <c r="M1568" i="6" s="1"/>
  <c r="F1568" i="6"/>
  <c r="L1568" i="6" s="1"/>
  <c r="E1568" i="6"/>
  <c r="K1568" i="6" s="1"/>
  <c r="D1568" i="6"/>
  <c r="J1568" i="6" s="1"/>
  <c r="I1567" i="6"/>
  <c r="O1567" i="6" s="1"/>
  <c r="H1567" i="6"/>
  <c r="N1567" i="6" s="1"/>
  <c r="G1567" i="6"/>
  <c r="M1567" i="6" s="1"/>
  <c r="F1567" i="6"/>
  <c r="L1567" i="6" s="1"/>
  <c r="E1567" i="6"/>
  <c r="K1567" i="6" s="1"/>
  <c r="D1567" i="6"/>
  <c r="J1567" i="6" s="1"/>
  <c r="I1566" i="6"/>
  <c r="O1566" i="6" s="1"/>
  <c r="H1566" i="6"/>
  <c r="N1566" i="6" s="1"/>
  <c r="G1566" i="6"/>
  <c r="M1566" i="6" s="1"/>
  <c r="F1566" i="6"/>
  <c r="L1566" i="6" s="1"/>
  <c r="E1566" i="6"/>
  <c r="K1566" i="6" s="1"/>
  <c r="D1566" i="6"/>
  <c r="J1566" i="6" s="1"/>
  <c r="I1565" i="6"/>
  <c r="O1565" i="6" s="1"/>
  <c r="H1565" i="6"/>
  <c r="N1565" i="6" s="1"/>
  <c r="G1565" i="6"/>
  <c r="M1565" i="6" s="1"/>
  <c r="F1565" i="6"/>
  <c r="L1565" i="6" s="1"/>
  <c r="E1565" i="6"/>
  <c r="K1565" i="6" s="1"/>
  <c r="D1565" i="6"/>
  <c r="J1565" i="6" s="1"/>
  <c r="I1564" i="6"/>
  <c r="O1564" i="6" s="1"/>
  <c r="H1564" i="6"/>
  <c r="N1564" i="6" s="1"/>
  <c r="G1564" i="6"/>
  <c r="M1564" i="6" s="1"/>
  <c r="F1564" i="6"/>
  <c r="L1564" i="6" s="1"/>
  <c r="E1564" i="6"/>
  <c r="K1564" i="6" s="1"/>
  <c r="D1564" i="6"/>
  <c r="J1564" i="6" s="1"/>
  <c r="I1563" i="6"/>
  <c r="O1563" i="6" s="1"/>
  <c r="H1563" i="6"/>
  <c r="N1563" i="6" s="1"/>
  <c r="G1563" i="6"/>
  <c r="M1563" i="6" s="1"/>
  <c r="F1563" i="6"/>
  <c r="L1563" i="6" s="1"/>
  <c r="E1563" i="6"/>
  <c r="K1563" i="6" s="1"/>
  <c r="D1563" i="6"/>
  <c r="J1563" i="6" s="1"/>
  <c r="I1562" i="6"/>
  <c r="O1562" i="6" s="1"/>
  <c r="H1562" i="6"/>
  <c r="N1562" i="6" s="1"/>
  <c r="G1562" i="6"/>
  <c r="M1562" i="6" s="1"/>
  <c r="F1562" i="6"/>
  <c r="L1562" i="6" s="1"/>
  <c r="E1562" i="6"/>
  <c r="K1562" i="6" s="1"/>
  <c r="D1562" i="6"/>
  <c r="J1562" i="6" s="1"/>
  <c r="I1561" i="6"/>
  <c r="O1561" i="6" s="1"/>
  <c r="H1561" i="6"/>
  <c r="N1561" i="6" s="1"/>
  <c r="G1561" i="6"/>
  <c r="M1561" i="6" s="1"/>
  <c r="F1561" i="6"/>
  <c r="L1561" i="6" s="1"/>
  <c r="E1561" i="6"/>
  <c r="K1561" i="6" s="1"/>
  <c r="D1561" i="6"/>
  <c r="J1561" i="6" s="1"/>
  <c r="I1560" i="6"/>
  <c r="O1560" i="6" s="1"/>
  <c r="H1560" i="6"/>
  <c r="N1560" i="6" s="1"/>
  <c r="G1560" i="6"/>
  <c r="M1560" i="6" s="1"/>
  <c r="F1560" i="6"/>
  <c r="L1560" i="6" s="1"/>
  <c r="E1560" i="6"/>
  <c r="K1560" i="6" s="1"/>
  <c r="D1560" i="6"/>
  <c r="J1560" i="6" s="1"/>
  <c r="I1559" i="6"/>
  <c r="O1559" i="6" s="1"/>
  <c r="H1559" i="6"/>
  <c r="N1559" i="6" s="1"/>
  <c r="G1559" i="6"/>
  <c r="M1559" i="6" s="1"/>
  <c r="F1559" i="6"/>
  <c r="L1559" i="6" s="1"/>
  <c r="E1559" i="6"/>
  <c r="K1559" i="6" s="1"/>
  <c r="D1559" i="6"/>
  <c r="J1559" i="6" s="1"/>
  <c r="I1558" i="6"/>
  <c r="H1558" i="6"/>
  <c r="G1558" i="6"/>
  <c r="F1558" i="6"/>
  <c r="E1558" i="6"/>
  <c r="D1558" i="6"/>
  <c r="I1557" i="6"/>
  <c r="H1557" i="6"/>
  <c r="N1557" i="6" s="1"/>
  <c r="G1557" i="6"/>
  <c r="M1557" i="6" s="1"/>
  <c r="F1557" i="6"/>
  <c r="E1557" i="6"/>
  <c r="K1557" i="6" s="1"/>
  <c r="D1557" i="6"/>
  <c r="I1556" i="6"/>
  <c r="H1556" i="6"/>
  <c r="N1556" i="6" s="1"/>
  <c r="G1556" i="6"/>
  <c r="M1556" i="6" s="1"/>
  <c r="F1556" i="6"/>
  <c r="E1556" i="6"/>
  <c r="K1556" i="6" s="1"/>
  <c r="D1556" i="6"/>
  <c r="I1555" i="6"/>
  <c r="H1555" i="6"/>
  <c r="N1555" i="6" s="1"/>
  <c r="G1555" i="6"/>
  <c r="M1555" i="6" s="1"/>
  <c r="F1555" i="6"/>
  <c r="E1555" i="6"/>
  <c r="K1555" i="6" s="1"/>
  <c r="D1555" i="6"/>
  <c r="I1554" i="6"/>
  <c r="H1554" i="6"/>
  <c r="G1554" i="6"/>
  <c r="F1554" i="6"/>
  <c r="E1554" i="6"/>
  <c r="D1554" i="6"/>
  <c r="I1553" i="6"/>
  <c r="O1553" i="6" s="1"/>
  <c r="H1553" i="6"/>
  <c r="N1553" i="6" s="1"/>
  <c r="G1553" i="6"/>
  <c r="M1553" i="6" s="1"/>
  <c r="F1553" i="6"/>
  <c r="L1553" i="6" s="1"/>
  <c r="E1553" i="6"/>
  <c r="K1553" i="6" s="1"/>
  <c r="D1553" i="6"/>
  <c r="J1553" i="6" s="1"/>
  <c r="I1552" i="6"/>
  <c r="O1552" i="6" s="1"/>
  <c r="H1552" i="6"/>
  <c r="N1552" i="6" s="1"/>
  <c r="G1552" i="6"/>
  <c r="M1552" i="6" s="1"/>
  <c r="F1552" i="6"/>
  <c r="L1552" i="6" s="1"/>
  <c r="E1552" i="6"/>
  <c r="K1552" i="6" s="1"/>
  <c r="D1552" i="6"/>
  <c r="J1552" i="6" s="1"/>
  <c r="I1551" i="6"/>
  <c r="O1551" i="6" s="1"/>
  <c r="H1551" i="6"/>
  <c r="N1551" i="6" s="1"/>
  <c r="G1551" i="6"/>
  <c r="M1551" i="6" s="1"/>
  <c r="F1551" i="6"/>
  <c r="L1551" i="6" s="1"/>
  <c r="E1551" i="6"/>
  <c r="K1551" i="6" s="1"/>
  <c r="D1551" i="6"/>
  <c r="J1551" i="6" s="1"/>
  <c r="I1550" i="6"/>
  <c r="O1550" i="6" s="1"/>
  <c r="H1550" i="6"/>
  <c r="N1550" i="6" s="1"/>
  <c r="G1550" i="6"/>
  <c r="M1550" i="6" s="1"/>
  <c r="F1550" i="6"/>
  <c r="L1550" i="6" s="1"/>
  <c r="E1550" i="6"/>
  <c r="K1550" i="6" s="1"/>
  <c r="D1550" i="6"/>
  <c r="J1550" i="6" s="1"/>
  <c r="I1549" i="6"/>
  <c r="O1549" i="6" s="1"/>
  <c r="H1549" i="6"/>
  <c r="N1549" i="6" s="1"/>
  <c r="G1549" i="6"/>
  <c r="M1549" i="6" s="1"/>
  <c r="F1549" i="6"/>
  <c r="L1549" i="6" s="1"/>
  <c r="E1549" i="6"/>
  <c r="K1549" i="6" s="1"/>
  <c r="D1549" i="6"/>
  <c r="J1549" i="6" s="1"/>
  <c r="I1548" i="6"/>
  <c r="O1548" i="6" s="1"/>
  <c r="H1548" i="6"/>
  <c r="N1548" i="6" s="1"/>
  <c r="G1548" i="6"/>
  <c r="M1548" i="6" s="1"/>
  <c r="F1548" i="6"/>
  <c r="L1548" i="6" s="1"/>
  <c r="E1548" i="6"/>
  <c r="K1548" i="6" s="1"/>
  <c r="D1548" i="6"/>
  <c r="J1548" i="6" s="1"/>
  <c r="I1547" i="6"/>
  <c r="O1547" i="6" s="1"/>
  <c r="H1547" i="6"/>
  <c r="N1547" i="6" s="1"/>
  <c r="G1547" i="6"/>
  <c r="M1547" i="6" s="1"/>
  <c r="F1547" i="6"/>
  <c r="L1547" i="6" s="1"/>
  <c r="E1547" i="6"/>
  <c r="K1547" i="6" s="1"/>
  <c r="D1547" i="6"/>
  <c r="J1547" i="6" s="1"/>
  <c r="I1546" i="6"/>
  <c r="O1546" i="6" s="1"/>
  <c r="H1546" i="6"/>
  <c r="N1546" i="6" s="1"/>
  <c r="G1546" i="6"/>
  <c r="M1546" i="6" s="1"/>
  <c r="F1546" i="6"/>
  <c r="L1546" i="6" s="1"/>
  <c r="E1546" i="6"/>
  <c r="K1546" i="6" s="1"/>
  <c r="D1546" i="6"/>
  <c r="J1546" i="6" s="1"/>
  <c r="I1545" i="6"/>
  <c r="O1545" i="6" s="1"/>
  <c r="H1545" i="6"/>
  <c r="N1545" i="6" s="1"/>
  <c r="G1545" i="6"/>
  <c r="M1545" i="6" s="1"/>
  <c r="F1545" i="6"/>
  <c r="L1545" i="6" s="1"/>
  <c r="E1545" i="6"/>
  <c r="K1545" i="6" s="1"/>
  <c r="D1545" i="6"/>
  <c r="J1545" i="6" s="1"/>
  <c r="I1544" i="6"/>
  <c r="O1544" i="6" s="1"/>
  <c r="H1544" i="6"/>
  <c r="N1544" i="6" s="1"/>
  <c r="G1544" i="6"/>
  <c r="M1544" i="6" s="1"/>
  <c r="F1544" i="6"/>
  <c r="L1544" i="6" s="1"/>
  <c r="E1544" i="6"/>
  <c r="K1544" i="6" s="1"/>
  <c r="D1544" i="6"/>
  <c r="J1544" i="6" s="1"/>
  <c r="I1543" i="6"/>
  <c r="O1543" i="6" s="1"/>
  <c r="H1543" i="6"/>
  <c r="N1543" i="6" s="1"/>
  <c r="G1543" i="6"/>
  <c r="M1543" i="6" s="1"/>
  <c r="F1543" i="6"/>
  <c r="L1543" i="6" s="1"/>
  <c r="E1543" i="6"/>
  <c r="K1543" i="6" s="1"/>
  <c r="D1543" i="6"/>
  <c r="J1543" i="6" s="1"/>
  <c r="I1542" i="6"/>
  <c r="O1542" i="6" s="1"/>
  <c r="H1542" i="6"/>
  <c r="N1542" i="6" s="1"/>
  <c r="G1542" i="6"/>
  <c r="M1542" i="6" s="1"/>
  <c r="F1542" i="6"/>
  <c r="L1542" i="6" s="1"/>
  <c r="E1542" i="6"/>
  <c r="K1542" i="6" s="1"/>
  <c r="D1542" i="6"/>
  <c r="J1542" i="6" s="1"/>
  <c r="I1541" i="6"/>
  <c r="O1541" i="6" s="1"/>
  <c r="H1541" i="6"/>
  <c r="N1541" i="6" s="1"/>
  <c r="G1541" i="6"/>
  <c r="M1541" i="6" s="1"/>
  <c r="F1541" i="6"/>
  <c r="L1541" i="6" s="1"/>
  <c r="E1541" i="6"/>
  <c r="K1541" i="6" s="1"/>
  <c r="D1541" i="6"/>
  <c r="J1541" i="6" s="1"/>
  <c r="I1540" i="6"/>
  <c r="O1540" i="6" s="1"/>
  <c r="H1540" i="6"/>
  <c r="N1540" i="6" s="1"/>
  <c r="G1540" i="6"/>
  <c r="M1540" i="6" s="1"/>
  <c r="F1540" i="6"/>
  <c r="L1540" i="6" s="1"/>
  <c r="E1540" i="6"/>
  <c r="K1540" i="6" s="1"/>
  <c r="D1540" i="6"/>
  <c r="J1540" i="6" s="1"/>
  <c r="I1539" i="6"/>
  <c r="O1539" i="6" s="1"/>
  <c r="H1539" i="6"/>
  <c r="N1539" i="6" s="1"/>
  <c r="G1539" i="6"/>
  <c r="M1539" i="6" s="1"/>
  <c r="F1539" i="6"/>
  <c r="L1539" i="6" s="1"/>
  <c r="E1539" i="6"/>
  <c r="K1539" i="6" s="1"/>
  <c r="D1539" i="6"/>
  <c r="J1539" i="6" s="1"/>
  <c r="I1538" i="6"/>
  <c r="O1538" i="6" s="1"/>
  <c r="H1538" i="6"/>
  <c r="N1538" i="6" s="1"/>
  <c r="G1538" i="6"/>
  <c r="M1538" i="6" s="1"/>
  <c r="F1538" i="6"/>
  <c r="L1538" i="6" s="1"/>
  <c r="E1538" i="6"/>
  <c r="K1538" i="6" s="1"/>
  <c r="D1538" i="6"/>
  <c r="J1538" i="6" s="1"/>
  <c r="I1537" i="6"/>
  <c r="O1537" i="6" s="1"/>
  <c r="H1537" i="6"/>
  <c r="N1537" i="6" s="1"/>
  <c r="G1537" i="6"/>
  <c r="M1537" i="6" s="1"/>
  <c r="F1537" i="6"/>
  <c r="L1537" i="6" s="1"/>
  <c r="E1537" i="6"/>
  <c r="K1537" i="6" s="1"/>
  <c r="D1537" i="6"/>
  <c r="J1537" i="6" s="1"/>
  <c r="I1536" i="6"/>
  <c r="O1536" i="6" s="1"/>
  <c r="H1536" i="6"/>
  <c r="N1536" i="6" s="1"/>
  <c r="G1536" i="6"/>
  <c r="M1536" i="6" s="1"/>
  <c r="F1536" i="6"/>
  <c r="L1536" i="6" s="1"/>
  <c r="E1536" i="6"/>
  <c r="K1536" i="6" s="1"/>
  <c r="D1536" i="6"/>
  <c r="J1536" i="6" s="1"/>
  <c r="I1535" i="6"/>
  <c r="O1535" i="6" s="1"/>
  <c r="H1535" i="6"/>
  <c r="N1535" i="6" s="1"/>
  <c r="G1535" i="6"/>
  <c r="M1535" i="6" s="1"/>
  <c r="F1535" i="6"/>
  <c r="L1535" i="6" s="1"/>
  <c r="E1535" i="6"/>
  <c r="K1535" i="6" s="1"/>
  <c r="D1535" i="6"/>
  <c r="J1535" i="6" s="1"/>
  <c r="I1534" i="6"/>
  <c r="O1534" i="6" s="1"/>
  <c r="H1534" i="6"/>
  <c r="N1534" i="6" s="1"/>
  <c r="G1534" i="6"/>
  <c r="M1534" i="6" s="1"/>
  <c r="F1534" i="6"/>
  <c r="L1534" i="6" s="1"/>
  <c r="E1534" i="6"/>
  <c r="K1534" i="6" s="1"/>
  <c r="D1534" i="6"/>
  <c r="J1534" i="6" s="1"/>
  <c r="I1533" i="6"/>
  <c r="O1533" i="6" s="1"/>
  <c r="H1533" i="6"/>
  <c r="N1533" i="6" s="1"/>
  <c r="G1533" i="6"/>
  <c r="M1533" i="6" s="1"/>
  <c r="F1533" i="6"/>
  <c r="L1533" i="6" s="1"/>
  <c r="E1533" i="6"/>
  <c r="K1533" i="6" s="1"/>
  <c r="D1533" i="6"/>
  <c r="J1533" i="6" s="1"/>
  <c r="I1532" i="6"/>
  <c r="O1532" i="6" s="1"/>
  <c r="H1532" i="6"/>
  <c r="N1532" i="6" s="1"/>
  <c r="G1532" i="6"/>
  <c r="M1532" i="6" s="1"/>
  <c r="F1532" i="6"/>
  <c r="L1532" i="6" s="1"/>
  <c r="E1532" i="6"/>
  <c r="K1532" i="6" s="1"/>
  <c r="D1532" i="6"/>
  <c r="J1532" i="6" s="1"/>
  <c r="I1531" i="6"/>
  <c r="O1531" i="6" s="1"/>
  <c r="H1531" i="6"/>
  <c r="N1531" i="6" s="1"/>
  <c r="G1531" i="6"/>
  <c r="M1531" i="6" s="1"/>
  <c r="F1531" i="6"/>
  <c r="L1531" i="6" s="1"/>
  <c r="E1531" i="6"/>
  <c r="K1531" i="6" s="1"/>
  <c r="D1531" i="6"/>
  <c r="J1531" i="6" s="1"/>
  <c r="I1530" i="6"/>
  <c r="O1530" i="6" s="1"/>
  <c r="H1530" i="6"/>
  <c r="N1530" i="6" s="1"/>
  <c r="G1530" i="6"/>
  <c r="M1530" i="6" s="1"/>
  <c r="F1530" i="6"/>
  <c r="L1530" i="6" s="1"/>
  <c r="E1530" i="6"/>
  <c r="K1530" i="6" s="1"/>
  <c r="D1530" i="6"/>
  <c r="J1530" i="6" s="1"/>
  <c r="I1529" i="6"/>
  <c r="O1529" i="6" s="1"/>
  <c r="H1529" i="6"/>
  <c r="N1529" i="6" s="1"/>
  <c r="G1529" i="6"/>
  <c r="M1529" i="6" s="1"/>
  <c r="F1529" i="6"/>
  <c r="L1529" i="6" s="1"/>
  <c r="E1529" i="6"/>
  <c r="K1529" i="6" s="1"/>
  <c r="D1529" i="6"/>
  <c r="J1529" i="6" s="1"/>
  <c r="I1528" i="6"/>
  <c r="O1528" i="6" s="1"/>
  <c r="H1528" i="6"/>
  <c r="N1528" i="6" s="1"/>
  <c r="G1528" i="6"/>
  <c r="M1528" i="6" s="1"/>
  <c r="F1528" i="6"/>
  <c r="L1528" i="6" s="1"/>
  <c r="E1528" i="6"/>
  <c r="K1528" i="6" s="1"/>
  <c r="D1528" i="6"/>
  <c r="J1528" i="6" s="1"/>
  <c r="I1527" i="6"/>
  <c r="O1527" i="6" s="1"/>
  <c r="H1527" i="6"/>
  <c r="N1527" i="6" s="1"/>
  <c r="G1527" i="6"/>
  <c r="M1527" i="6" s="1"/>
  <c r="F1527" i="6"/>
  <c r="L1527" i="6" s="1"/>
  <c r="E1527" i="6"/>
  <c r="K1527" i="6" s="1"/>
  <c r="D1527" i="6"/>
  <c r="J1527" i="6" s="1"/>
  <c r="I1526" i="6"/>
  <c r="O1526" i="6" s="1"/>
  <c r="H1526" i="6"/>
  <c r="N1526" i="6" s="1"/>
  <c r="G1526" i="6"/>
  <c r="M1526" i="6" s="1"/>
  <c r="F1526" i="6"/>
  <c r="L1526" i="6" s="1"/>
  <c r="E1526" i="6"/>
  <c r="K1526" i="6" s="1"/>
  <c r="D1526" i="6"/>
  <c r="J1526" i="6" s="1"/>
  <c r="I1525" i="6"/>
  <c r="O1525" i="6" s="1"/>
  <c r="H1525" i="6"/>
  <c r="N1525" i="6" s="1"/>
  <c r="G1525" i="6"/>
  <c r="M1525" i="6" s="1"/>
  <c r="F1525" i="6"/>
  <c r="L1525" i="6" s="1"/>
  <c r="E1525" i="6"/>
  <c r="K1525" i="6" s="1"/>
  <c r="D1525" i="6"/>
  <c r="J1525" i="6" s="1"/>
  <c r="I1524" i="6"/>
  <c r="O1524" i="6" s="1"/>
  <c r="H1524" i="6"/>
  <c r="N1524" i="6" s="1"/>
  <c r="G1524" i="6"/>
  <c r="M1524" i="6" s="1"/>
  <c r="F1524" i="6"/>
  <c r="L1524" i="6" s="1"/>
  <c r="E1524" i="6"/>
  <c r="K1524" i="6" s="1"/>
  <c r="D1524" i="6"/>
  <c r="J1524" i="6" s="1"/>
  <c r="I1523" i="6"/>
  <c r="O1523" i="6" s="1"/>
  <c r="H1523" i="6"/>
  <c r="N1523" i="6" s="1"/>
  <c r="G1523" i="6"/>
  <c r="M1523" i="6" s="1"/>
  <c r="F1523" i="6"/>
  <c r="L1523" i="6" s="1"/>
  <c r="E1523" i="6"/>
  <c r="K1523" i="6" s="1"/>
  <c r="D1523" i="6"/>
  <c r="J1523" i="6" s="1"/>
  <c r="I1522" i="6"/>
  <c r="O1522" i="6" s="1"/>
  <c r="H1522" i="6"/>
  <c r="N1522" i="6" s="1"/>
  <c r="G1522" i="6"/>
  <c r="M1522" i="6" s="1"/>
  <c r="F1522" i="6"/>
  <c r="L1522" i="6" s="1"/>
  <c r="E1522" i="6"/>
  <c r="K1522" i="6" s="1"/>
  <c r="D1522" i="6"/>
  <c r="J1522" i="6" s="1"/>
  <c r="I1521" i="6"/>
  <c r="O1521" i="6" s="1"/>
  <c r="H1521" i="6"/>
  <c r="N1521" i="6" s="1"/>
  <c r="G1521" i="6"/>
  <c r="M1521" i="6" s="1"/>
  <c r="F1521" i="6"/>
  <c r="L1521" i="6" s="1"/>
  <c r="E1521" i="6"/>
  <c r="K1521" i="6" s="1"/>
  <c r="D1521" i="6"/>
  <c r="J1521" i="6" s="1"/>
  <c r="I1520" i="6"/>
  <c r="O1520" i="6" s="1"/>
  <c r="H1520" i="6"/>
  <c r="N1520" i="6" s="1"/>
  <c r="G1520" i="6"/>
  <c r="M1520" i="6" s="1"/>
  <c r="F1520" i="6"/>
  <c r="L1520" i="6" s="1"/>
  <c r="E1520" i="6"/>
  <c r="K1520" i="6" s="1"/>
  <c r="D1520" i="6"/>
  <c r="J1520" i="6" s="1"/>
  <c r="I1519" i="6"/>
  <c r="O1519" i="6" s="1"/>
  <c r="H1519" i="6"/>
  <c r="N1519" i="6" s="1"/>
  <c r="G1519" i="6"/>
  <c r="M1519" i="6" s="1"/>
  <c r="F1519" i="6"/>
  <c r="L1519" i="6" s="1"/>
  <c r="E1519" i="6"/>
  <c r="K1519" i="6" s="1"/>
  <c r="D1519" i="6"/>
  <c r="J1519" i="6" s="1"/>
  <c r="I1518" i="6"/>
  <c r="O1518" i="6" s="1"/>
  <c r="H1518" i="6"/>
  <c r="N1518" i="6" s="1"/>
  <c r="G1518" i="6"/>
  <c r="M1518" i="6" s="1"/>
  <c r="F1518" i="6"/>
  <c r="L1518" i="6" s="1"/>
  <c r="E1518" i="6"/>
  <c r="K1518" i="6" s="1"/>
  <c r="D1518" i="6"/>
  <c r="J1518" i="6" s="1"/>
  <c r="I1517" i="6"/>
  <c r="O1517" i="6" s="1"/>
  <c r="H1517" i="6"/>
  <c r="N1517" i="6" s="1"/>
  <c r="G1517" i="6"/>
  <c r="M1517" i="6" s="1"/>
  <c r="F1517" i="6"/>
  <c r="L1517" i="6" s="1"/>
  <c r="E1517" i="6"/>
  <c r="K1517" i="6" s="1"/>
  <c r="D1517" i="6"/>
  <c r="J1517" i="6" s="1"/>
  <c r="I1516" i="6"/>
  <c r="O1516" i="6" s="1"/>
  <c r="H1516" i="6"/>
  <c r="N1516" i="6" s="1"/>
  <c r="G1516" i="6"/>
  <c r="M1516" i="6" s="1"/>
  <c r="F1516" i="6"/>
  <c r="L1516" i="6" s="1"/>
  <c r="E1516" i="6"/>
  <c r="K1516" i="6" s="1"/>
  <c r="D1516" i="6"/>
  <c r="J1516" i="6" s="1"/>
  <c r="I1515" i="6"/>
  <c r="O1515" i="6" s="1"/>
  <c r="H1515" i="6"/>
  <c r="N1515" i="6" s="1"/>
  <c r="G1515" i="6"/>
  <c r="M1515" i="6" s="1"/>
  <c r="F1515" i="6"/>
  <c r="L1515" i="6" s="1"/>
  <c r="E1515" i="6"/>
  <c r="K1515" i="6" s="1"/>
  <c r="D1515" i="6"/>
  <c r="J1515" i="6" s="1"/>
  <c r="I1514" i="6"/>
  <c r="O1514" i="6" s="1"/>
  <c r="H1514" i="6"/>
  <c r="N1514" i="6" s="1"/>
  <c r="G1514" i="6"/>
  <c r="M1514" i="6" s="1"/>
  <c r="F1514" i="6"/>
  <c r="L1514" i="6" s="1"/>
  <c r="E1514" i="6"/>
  <c r="K1514" i="6" s="1"/>
  <c r="D1514" i="6"/>
  <c r="J1514" i="6" s="1"/>
  <c r="I1513" i="6"/>
  <c r="O1513" i="6" s="1"/>
  <c r="H1513" i="6"/>
  <c r="N1513" i="6" s="1"/>
  <c r="G1513" i="6"/>
  <c r="M1513" i="6" s="1"/>
  <c r="F1513" i="6"/>
  <c r="L1513" i="6" s="1"/>
  <c r="E1513" i="6"/>
  <c r="K1513" i="6" s="1"/>
  <c r="D1513" i="6"/>
  <c r="J1513" i="6" s="1"/>
  <c r="I1512" i="6"/>
  <c r="O1512" i="6" s="1"/>
  <c r="H1512" i="6"/>
  <c r="N1512" i="6" s="1"/>
  <c r="G1512" i="6"/>
  <c r="M1512" i="6" s="1"/>
  <c r="F1512" i="6"/>
  <c r="L1512" i="6" s="1"/>
  <c r="E1512" i="6"/>
  <c r="K1512" i="6" s="1"/>
  <c r="D1512" i="6"/>
  <c r="J1512" i="6" s="1"/>
  <c r="I1511" i="6"/>
  <c r="O1511" i="6" s="1"/>
  <c r="H1511" i="6"/>
  <c r="N1511" i="6" s="1"/>
  <c r="G1511" i="6"/>
  <c r="M1511" i="6" s="1"/>
  <c r="F1511" i="6"/>
  <c r="L1511" i="6" s="1"/>
  <c r="E1511" i="6"/>
  <c r="K1511" i="6" s="1"/>
  <c r="D1511" i="6"/>
  <c r="J1511" i="6" s="1"/>
  <c r="I1510" i="6"/>
  <c r="O1510" i="6" s="1"/>
  <c r="H1510" i="6"/>
  <c r="N1510" i="6" s="1"/>
  <c r="G1510" i="6"/>
  <c r="M1510" i="6" s="1"/>
  <c r="F1510" i="6"/>
  <c r="L1510" i="6" s="1"/>
  <c r="E1510" i="6"/>
  <c r="K1510" i="6" s="1"/>
  <c r="D1510" i="6"/>
  <c r="J1510" i="6" s="1"/>
  <c r="I1509" i="6"/>
  <c r="O1509" i="6" s="1"/>
  <c r="H1509" i="6"/>
  <c r="N1509" i="6" s="1"/>
  <c r="G1509" i="6"/>
  <c r="M1509" i="6" s="1"/>
  <c r="F1509" i="6"/>
  <c r="L1509" i="6" s="1"/>
  <c r="E1509" i="6"/>
  <c r="K1509" i="6" s="1"/>
  <c r="D1509" i="6"/>
  <c r="J1509" i="6" s="1"/>
  <c r="I1508" i="6"/>
  <c r="H1508" i="6"/>
  <c r="G1508" i="6"/>
  <c r="F1508" i="6"/>
  <c r="E1508" i="6"/>
  <c r="D1508" i="6"/>
  <c r="I1507" i="6"/>
  <c r="H1507" i="6"/>
  <c r="N1507" i="6" s="1"/>
  <c r="G1507" i="6"/>
  <c r="M1507" i="6" s="1"/>
  <c r="F1507" i="6"/>
  <c r="E1507" i="6"/>
  <c r="K1507" i="6" s="1"/>
  <c r="D1507" i="6"/>
  <c r="I1506" i="6"/>
  <c r="H1506" i="6"/>
  <c r="G1506" i="6"/>
  <c r="M1506" i="6" s="1"/>
  <c r="F1506" i="6"/>
  <c r="E1506" i="6"/>
  <c r="K1506" i="6" s="1"/>
  <c r="D1506" i="6"/>
  <c r="I1505" i="6"/>
  <c r="H1505" i="6"/>
  <c r="N1505" i="6" s="1"/>
  <c r="G1505" i="6"/>
  <c r="M1505" i="6" s="1"/>
  <c r="F1505" i="6"/>
  <c r="E1505" i="6"/>
  <c r="K1505" i="6" s="1"/>
  <c r="D1505" i="6"/>
  <c r="I1504" i="6"/>
  <c r="H1504" i="6"/>
  <c r="G1504" i="6"/>
  <c r="F1504" i="6"/>
  <c r="E1504" i="6"/>
  <c r="D1504" i="6"/>
  <c r="I1503" i="6"/>
  <c r="O1503" i="6" s="1"/>
  <c r="H1503" i="6"/>
  <c r="N1503" i="6" s="1"/>
  <c r="G1503" i="6"/>
  <c r="M1503" i="6" s="1"/>
  <c r="F1503" i="6"/>
  <c r="L1503" i="6" s="1"/>
  <c r="E1503" i="6"/>
  <c r="K1503" i="6" s="1"/>
  <c r="D1503" i="6"/>
  <c r="J1503" i="6" s="1"/>
  <c r="I1502" i="6"/>
  <c r="O1502" i="6" s="1"/>
  <c r="H1502" i="6"/>
  <c r="N1502" i="6" s="1"/>
  <c r="G1502" i="6"/>
  <c r="M1502" i="6" s="1"/>
  <c r="F1502" i="6"/>
  <c r="L1502" i="6" s="1"/>
  <c r="E1502" i="6"/>
  <c r="K1502" i="6" s="1"/>
  <c r="D1502" i="6"/>
  <c r="J1502" i="6" s="1"/>
  <c r="I1501" i="6"/>
  <c r="O1501" i="6" s="1"/>
  <c r="H1501" i="6"/>
  <c r="N1501" i="6" s="1"/>
  <c r="G1501" i="6"/>
  <c r="M1501" i="6" s="1"/>
  <c r="F1501" i="6"/>
  <c r="L1501" i="6" s="1"/>
  <c r="E1501" i="6"/>
  <c r="K1501" i="6" s="1"/>
  <c r="D1501" i="6"/>
  <c r="J1501" i="6" s="1"/>
  <c r="I1500" i="6"/>
  <c r="O1500" i="6" s="1"/>
  <c r="H1500" i="6"/>
  <c r="N1500" i="6" s="1"/>
  <c r="G1500" i="6"/>
  <c r="M1500" i="6" s="1"/>
  <c r="F1500" i="6"/>
  <c r="L1500" i="6" s="1"/>
  <c r="E1500" i="6"/>
  <c r="K1500" i="6" s="1"/>
  <c r="D1500" i="6"/>
  <c r="J1500" i="6" s="1"/>
  <c r="I1499" i="6"/>
  <c r="O1499" i="6" s="1"/>
  <c r="H1499" i="6"/>
  <c r="N1499" i="6" s="1"/>
  <c r="G1499" i="6"/>
  <c r="M1499" i="6" s="1"/>
  <c r="F1499" i="6"/>
  <c r="L1499" i="6" s="1"/>
  <c r="E1499" i="6"/>
  <c r="K1499" i="6" s="1"/>
  <c r="D1499" i="6"/>
  <c r="J1499" i="6" s="1"/>
  <c r="I1498" i="6"/>
  <c r="O1498" i="6" s="1"/>
  <c r="H1498" i="6"/>
  <c r="N1498" i="6" s="1"/>
  <c r="G1498" i="6"/>
  <c r="M1498" i="6" s="1"/>
  <c r="F1498" i="6"/>
  <c r="L1498" i="6" s="1"/>
  <c r="E1498" i="6"/>
  <c r="K1498" i="6" s="1"/>
  <c r="D1498" i="6"/>
  <c r="J1498" i="6" s="1"/>
  <c r="I1497" i="6"/>
  <c r="O1497" i="6" s="1"/>
  <c r="H1497" i="6"/>
  <c r="N1497" i="6" s="1"/>
  <c r="G1497" i="6"/>
  <c r="M1497" i="6" s="1"/>
  <c r="F1497" i="6"/>
  <c r="L1497" i="6" s="1"/>
  <c r="E1497" i="6"/>
  <c r="K1497" i="6" s="1"/>
  <c r="D1497" i="6"/>
  <c r="J1497" i="6" s="1"/>
  <c r="I1496" i="6"/>
  <c r="O1496" i="6" s="1"/>
  <c r="H1496" i="6"/>
  <c r="N1496" i="6" s="1"/>
  <c r="G1496" i="6"/>
  <c r="M1496" i="6" s="1"/>
  <c r="F1496" i="6"/>
  <c r="L1496" i="6" s="1"/>
  <c r="E1496" i="6"/>
  <c r="K1496" i="6" s="1"/>
  <c r="D1496" i="6"/>
  <c r="J1496" i="6" s="1"/>
  <c r="I1495" i="6"/>
  <c r="O1495" i="6" s="1"/>
  <c r="H1495" i="6"/>
  <c r="N1495" i="6" s="1"/>
  <c r="G1495" i="6"/>
  <c r="M1495" i="6" s="1"/>
  <c r="F1495" i="6"/>
  <c r="L1495" i="6" s="1"/>
  <c r="E1495" i="6"/>
  <c r="K1495" i="6" s="1"/>
  <c r="D1495" i="6"/>
  <c r="J1495" i="6" s="1"/>
  <c r="I1494" i="6"/>
  <c r="O1494" i="6" s="1"/>
  <c r="H1494" i="6"/>
  <c r="N1494" i="6" s="1"/>
  <c r="G1494" i="6"/>
  <c r="M1494" i="6" s="1"/>
  <c r="F1494" i="6"/>
  <c r="L1494" i="6" s="1"/>
  <c r="E1494" i="6"/>
  <c r="K1494" i="6" s="1"/>
  <c r="D1494" i="6"/>
  <c r="J1494" i="6" s="1"/>
  <c r="I1493" i="6"/>
  <c r="O1493" i="6" s="1"/>
  <c r="H1493" i="6"/>
  <c r="N1493" i="6" s="1"/>
  <c r="G1493" i="6"/>
  <c r="M1493" i="6" s="1"/>
  <c r="F1493" i="6"/>
  <c r="L1493" i="6" s="1"/>
  <c r="E1493" i="6"/>
  <c r="K1493" i="6" s="1"/>
  <c r="D1493" i="6"/>
  <c r="J1493" i="6" s="1"/>
  <c r="I1492" i="6"/>
  <c r="O1492" i="6" s="1"/>
  <c r="H1492" i="6"/>
  <c r="N1492" i="6" s="1"/>
  <c r="G1492" i="6"/>
  <c r="M1492" i="6" s="1"/>
  <c r="F1492" i="6"/>
  <c r="L1492" i="6" s="1"/>
  <c r="E1492" i="6"/>
  <c r="K1492" i="6" s="1"/>
  <c r="D1492" i="6"/>
  <c r="J1492" i="6" s="1"/>
  <c r="I1491" i="6"/>
  <c r="O1491" i="6" s="1"/>
  <c r="H1491" i="6"/>
  <c r="N1491" i="6" s="1"/>
  <c r="G1491" i="6"/>
  <c r="M1491" i="6" s="1"/>
  <c r="F1491" i="6"/>
  <c r="L1491" i="6" s="1"/>
  <c r="E1491" i="6"/>
  <c r="K1491" i="6" s="1"/>
  <c r="D1491" i="6"/>
  <c r="J1491" i="6" s="1"/>
  <c r="I1490" i="6"/>
  <c r="O1490" i="6" s="1"/>
  <c r="H1490" i="6"/>
  <c r="N1490" i="6" s="1"/>
  <c r="G1490" i="6"/>
  <c r="M1490" i="6" s="1"/>
  <c r="F1490" i="6"/>
  <c r="L1490" i="6" s="1"/>
  <c r="E1490" i="6"/>
  <c r="K1490" i="6" s="1"/>
  <c r="D1490" i="6"/>
  <c r="J1490" i="6" s="1"/>
  <c r="I1489" i="6"/>
  <c r="O1489" i="6" s="1"/>
  <c r="H1489" i="6"/>
  <c r="N1489" i="6" s="1"/>
  <c r="G1489" i="6"/>
  <c r="M1489" i="6" s="1"/>
  <c r="F1489" i="6"/>
  <c r="L1489" i="6" s="1"/>
  <c r="E1489" i="6"/>
  <c r="K1489" i="6" s="1"/>
  <c r="D1489" i="6"/>
  <c r="J1489" i="6" s="1"/>
  <c r="I1488" i="6"/>
  <c r="O1488" i="6" s="1"/>
  <c r="H1488" i="6"/>
  <c r="N1488" i="6" s="1"/>
  <c r="G1488" i="6"/>
  <c r="M1488" i="6" s="1"/>
  <c r="F1488" i="6"/>
  <c r="L1488" i="6" s="1"/>
  <c r="E1488" i="6"/>
  <c r="K1488" i="6" s="1"/>
  <c r="D1488" i="6"/>
  <c r="J1488" i="6" s="1"/>
  <c r="I1487" i="6"/>
  <c r="O1487" i="6" s="1"/>
  <c r="H1487" i="6"/>
  <c r="N1487" i="6" s="1"/>
  <c r="G1487" i="6"/>
  <c r="M1487" i="6" s="1"/>
  <c r="F1487" i="6"/>
  <c r="L1487" i="6" s="1"/>
  <c r="E1487" i="6"/>
  <c r="K1487" i="6" s="1"/>
  <c r="D1487" i="6"/>
  <c r="J1487" i="6" s="1"/>
  <c r="I1486" i="6"/>
  <c r="O1486" i="6" s="1"/>
  <c r="H1486" i="6"/>
  <c r="N1486" i="6" s="1"/>
  <c r="G1486" i="6"/>
  <c r="M1486" i="6" s="1"/>
  <c r="F1486" i="6"/>
  <c r="L1486" i="6" s="1"/>
  <c r="E1486" i="6"/>
  <c r="K1486" i="6" s="1"/>
  <c r="D1486" i="6"/>
  <c r="J1486" i="6" s="1"/>
  <c r="I1485" i="6"/>
  <c r="O1485" i="6" s="1"/>
  <c r="H1485" i="6"/>
  <c r="N1485" i="6" s="1"/>
  <c r="G1485" i="6"/>
  <c r="M1485" i="6" s="1"/>
  <c r="F1485" i="6"/>
  <c r="L1485" i="6" s="1"/>
  <c r="E1485" i="6"/>
  <c r="K1485" i="6" s="1"/>
  <c r="D1485" i="6"/>
  <c r="J1485" i="6" s="1"/>
  <c r="I1484" i="6"/>
  <c r="O1484" i="6" s="1"/>
  <c r="H1484" i="6"/>
  <c r="N1484" i="6" s="1"/>
  <c r="G1484" i="6"/>
  <c r="M1484" i="6" s="1"/>
  <c r="F1484" i="6"/>
  <c r="L1484" i="6" s="1"/>
  <c r="E1484" i="6"/>
  <c r="K1484" i="6" s="1"/>
  <c r="D1484" i="6"/>
  <c r="J1484" i="6" s="1"/>
  <c r="I1483" i="6"/>
  <c r="O1483" i="6" s="1"/>
  <c r="H1483" i="6"/>
  <c r="N1483" i="6" s="1"/>
  <c r="G1483" i="6"/>
  <c r="M1483" i="6" s="1"/>
  <c r="F1483" i="6"/>
  <c r="L1483" i="6" s="1"/>
  <c r="E1483" i="6"/>
  <c r="K1483" i="6" s="1"/>
  <c r="D1483" i="6"/>
  <c r="J1483" i="6" s="1"/>
  <c r="I1482" i="6"/>
  <c r="O1482" i="6" s="1"/>
  <c r="H1482" i="6"/>
  <c r="N1482" i="6" s="1"/>
  <c r="G1482" i="6"/>
  <c r="M1482" i="6" s="1"/>
  <c r="F1482" i="6"/>
  <c r="L1482" i="6" s="1"/>
  <c r="E1482" i="6"/>
  <c r="K1482" i="6" s="1"/>
  <c r="D1482" i="6"/>
  <c r="J1482" i="6" s="1"/>
  <c r="I1481" i="6"/>
  <c r="O1481" i="6" s="1"/>
  <c r="H1481" i="6"/>
  <c r="N1481" i="6" s="1"/>
  <c r="G1481" i="6"/>
  <c r="M1481" i="6" s="1"/>
  <c r="F1481" i="6"/>
  <c r="L1481" i="6" s="1"/>
  <c r="E1481" i="6"/>
  <c r="K1481" i="6" s="1"/>
  <c r="D1481" i="6"/>
  <c r="J1481" i="6" s="1"/>
  <c r="I1480" i="6"/>
  <c r="O1480" i="6" s="1"/>
  <c r="H1480" i="6"/>
  <c r="N1480" i="6" s="1"/>
  <c r="G1480" i="6"/>
  <c r="M1480" i="6" s="1"/>
  <c r="F1480" i="6"/>
  <c r="L1480" i="6" s="1"/>
  <c r="E1480" i="6"/>
  <c r="K1480" i="6" s="1"/>
  <c r="D1480" i="6"/>
  <c r="J1480" i="6" s="1"/>
  <c r="I1479" i="6"/>
  <c r="O1479" i="6" s="1"/>
  <c r="H1479" i="6"/>
  <c r="N1479" i="6" s="1"/>
  <c r="G1479" i="6"/>
  <c r="M1479" i="6" s="1"/>
  <c r="F1479" i="6"/>
  <c r="L1479" i="6" s="1"/>
  <c r="E1479" i="6"/>
  <c r="K1479" i="6" s="1"/>
  <c r="D1479" i="6"/>
  <c r="J1479" i="6" s="1"/>
  <c r="I1478" i="6"/>
  <c r="O1478" i="6" s="1"/>
  <c r="H1478" i="6"/>
  <c r="N1478" i="6" s="1"/>
  <c r="G1478" i="6"/>
  <c r="M1478" i="6" s="1"/>
  <c r="F1478" i="6"/>
  <c r="L1478" i="6" s="1"/>
  <c r="E1478" i="6"/>
  <c r="K1478" i="6" s="1"/>
  <c r="D1478" i="6"/>
  <c r="J1478" i="6" s="1"/>
  <c r="I1477" i="6"/>
  <c r="O1477" i="6" s="1"/>
  <c r="H1477" i="6"/>
  <c r="N1477" i="6" s="1"/>
  <c r="G1477" i="6"/>
  <c r="M1477" i="6" s="1"/>
  <c r="F1477" i="6"/>
  <c r="L1477" i="6" s="1"/>
  <c r="E1477" i="6"/>
  <c r="K1477" i="6" s="1"/>
  <c r="D1477" i="6"/>
  <c r="J1477" i="6" s="1"/>
  <c r="I1476" i="6"/>
  <c r="O1476" i="6" s="1"/>
  <c r="H1476" i="6"/>
  <c r="N1476" i="6" s="1"/>
  <c r="G1476" i="6"/>
  <c r="M1476" i="6" s="1"/>
  <c r="F1476" i="6"/>
  <c r="L1476" i="6" s="1"/>
  <c r="E1476" i="6"/>
  <c r="K1476" i="6" s="1"/>
  <c r="D1476" i="6"/>
  <c r="J1476" i="6" s="1"/>
  <c r="I1475" i="6"/>
  <c r="O1475" i="6" s="1"/>
  <c r="H1475" i="6"/>
  <c r="N1475" i="6" s="1"/>
  <c r="G1475" i="6"/>
  <c r="M1475" i="6" s="1"/>
  <c r="F1475" i="6"/>
  <c r="L1475" i="6" s="1"/>
  <c r="E1475" i="6"/>
  <c r="K1475" i="6" s="1"/>
  <c r="D1475" i="6"/>
  <c r="J1475" i="6" s="1"/>
  <c r="I1474" i="6"/>
  <c r="O1474" i="6" s="1"/>
  <c r="H1474" i="6"/>
  <c r="N1474" i="6" s="1"/>
  <c r="G1474" i="6"/>
  <c r="M1474" i="6" s="1"/>
  <c r="F1474" i="6"/>
  <c r="L1474" i="6" s="1"/>
  <c r="E1474" i="6"/>
  <c r="K1474" i="6" s="1"/>
  <c r="D1474" i="6"/>
  <c r="J1474" i="6" s="1"/>
  <c r="I1473" i="6"/>
  <c r="O1473" i="6" s="1"/>
  <c r="H1473" i="6"/>
  <c r="N1473" i="6" s="1"/>
  <c r="G1473" i="6"/>
  <c r="M1473" i="6" s="1"/>
  <c r="F1473" i="6"/>
  <c r="L1473" i="6" s="1"/>
  <c r="E1473" i="6"/>
  <c r="K1473" i="6" s="1"/>
  <c r="D1473" i="6"/>
  <c r="J1473" i="6" s="1"/>
  <c r="I1472" i="6"/>
  <c r="O1472" i="6" s="1"/>
  <c r="H1472" i="6"/>
  <c r="N1472" i="6" s="1"/>
  <c r="G1472" i="6"/>
  <c r="M1472" i="6" s="1"/>
  <c r="F1472" i="6"/>
  <c r="L1472" i="6" s="1"/>
  <c r="E1472" i="6"/>
  <c r="K1472" i="6" s="1"/>
  <c r="D1472" i="6"/>
  <c r="J1472" i="6" s="1"/>
  <c r="I1471" i="6"/>
  <c r="O1471" i="6" s="1"/>
  <c r="H1471" i="6"/>
  <c r="N1471" i="6" s="1"/>
  <c r="G1471" i="6"/>
  <c r="M1471" i="6" s="1"/>
  <c r="F1471" i="6"/>
  <c r="L1471" i="6" s="1"/>
  <c r="E1471" i="6"/>
  <c r="K1471" i="6" s="1"/>
  <c r="D1471" i="6"/>
  <c r="J1471" i="6" s="1"/>
  <c r="I1470" i="6"/>
  <c r="O1470" i="6" s="1"/>
  <c r="H1470" i="6"/>
  <c r="N1470" i="6" s="1"/>
  <c r="G1470" i="6"/>
  <c r="M1470" i="6" s="1"/>
  <c r="F1470" i="6"/>
  <c r="L1470" i="6" s="1"/>
  <c r="E1470" i="6"/>
  <c r="K1470" i="6" s="1"/>
  <c r="D1470" i="6"/>
  <c r="J1470" i="6" s="1"/>
  <c r="I1469" i="6"/>
  <c r="O1469" i="6" s="1"/>
  <c r="H1469" i="6"/>
  <c r="N1469" i="6" s="1"/>
  <c r="G1469" i="6"/>
  <c r="M1469" i="6" s="1"/>
  <c r="F1469" i="6"/>
  <c r="L1469" i="6" s="1"/>
  <c r="E1469" i="6"/>
  <c r="K1469" i="6" s="1"/>
  <c r="D1469" i="6"/>
  <c r="J1469" i="6" s="1"/>
  <c r="I1468" i="6"/>
  <c r="O1468" i="6" s="1"/>
  <c r="H1468" i="6"/>
  <c r="N1468" i="6" s="1"/>
  <c r="G1468" i="6"/>
  <c r="M1468" i="6" s="1"/>
  <c r="F1468" i="6"/>
  <c r="L1468" i="6" s="1"/>
  <c r="E1468" i="6"/>
  <c r="K1468" i="6" s="1"/>
  <c r="D1468" i="6"/>
  <c r="J1468" i="6" s="1"/>
  <c r="I1467" i="6"/>
  <c r="O1467" i="6" s="1"/>
  <c r="H1467" i="6"/>
  <c r="N1467" i="6" s="1"/>
  <c r="G1467" i="6"/>
  <c r="M1467" i="6" s="1"/>
  <c r="F1467" i="6"/>
  <c r="L1467" i="6" s="1"/>
  <c r="E1467" i="6"/>
  <c r="K1467" i="6" s="1"/>
  <c r="D1467" i="6"/>
  <c r="J1467" i="6" s="1"/>
  <c r="I1466" i="6"/>
  <c r="O1466" i="6" s="1"/>
  <c r="H1466" i="6"/>
  <c r="N1466" i="6" s="1"/>
  <c r="G1466" i="6"/>
  <c r="M1466" i="6" s="1"/>
  <c r="F1466" i="6"/>
  <c r="L1466" i="6" s="1"/>
  <c r="E1466" i="6"/>
  <c r="K1466" i="6" s="1"/>
  <c r="D1466" i="6"/>
  <c r="J1466" i="6" s="1"/>
  <c r="I1465" i="6"/>
  <c r="O1465" i="6" s="1"/>
  <c r="H1465" i="6"/>
  <c r="N1465" i="6" s="1"/>
  <c r="G1465" i="6"/>
  <c r="M1465" i="6" s="1"/>
  <c r="F1465" i="6"/>
  <c r="L1465" i="6" s="1"/>
  <c r="E1465" i="6"/>
  <c r="K1465" i="6" s="1"/>
  <c r="D1465" i="6"/>
  <c r="J1465" i="6" s="1"/>
  <c r="I1464" i="6"/>
  <c r="O1464" i="6" s="1"/>
  <c r="H1464" i="6"/>
  <c r="N1464" i="6" s="1"/>
  <c r="G1464" i="6"/>
  <c r="M1464" i="6" s="1"/>
  <c r="F1464" i="6"/>
  <c r="L1464" i="6" s="1"/>
  <c r="E1464" i="6"/>
  <c r="K1464" i="6" s="1"/>
  <c r="D1464" i="6"/>
  <c r="J1464" i="6" s="1"/>
  <c r="I1463" i="6"/>
  <c r="O1463" i="6" s="1"/>
  <c r="H1463" i="6"/>
  <c r="N1463" i="6" s="1"/>
  <c r="G1463" i="6"/>
  <c r="M1463" i="6" s="1"/>
  <c r="F1463" i="6"/>
  <c r="L1463" i="6" s="1"/>
  <c r="E1463" i="6"/>
  <c r="K1463" i="6" s="1"/>
  <c r="D1463" i="6"/>
  <c r="J1463" i="6" s="1"/>
  <c r="I1462" i="6"/>
  <c r="O1462" i="6" s="1"/>
  <c r="H1462" i="6"/>
  <c r="N1462" i="6" s="1"/>
  <c r="G1462" i="6"/>
  <c r="M1462" i="6" s="1"/>
  <c r="F1462" i="6"/>
  <c r="L1462" i="6" s="1"/>
  <c r="E1462" i="6"/>
  <c r="K1462" i="6" s="1"/>
  <c r="D1462" i="6"/>
  <c r="J1462" i="6" s="1"/>
  <c r="I1461" i="6"/>
  <c r="O1461" i="6" s="1"/>
  <c r="H1461" i="6"/>
  <c r="N1461" i="6" s="1"/>
  <c r="G1461" i="6"/>
  <c r="M1461" i="6" s="1"/>
  <c r="F1461" i="6"/>
  <c r="L1461" i="6" s="1"/>
  <c r="E1461" i="6"/>
  <c r="K1461" i="6" s="1"/>
  <c r="D1461" i="6"/>
  <c r="J1461" i="6" s="1"/>
  <c r="I1460" i="6"/>
  <c r="O1460" i="6" s="1"/>
  <c r="H1460" i="6"/>
  <c r="N1460" i="6" s="1"/>
  <c r="G1460" i="6"/>
  <c r="M1460" i="6" s="1"/>
  <c r="F1460" i="6"/>
  <c r="L1460" i="6" s="1"/>
  <c r="E1460" i="6"/>
  <c r="K1460" i="6" s="1"/>
  <c r="D1460" i="6"/>
  <c r="J1460" i="6" s="1"/>
  <c r="I1459" i="6"/>
  <c r="O1459" i="6" s="1"/>
  <c r="H1459" i="6"/>
  <c r="N1459" i="6" s="1"/>
  <c r="G1459" i="6"/>
  <c r="M1459" i="6" s="1"/>
  <c r="F1459" i="6"/>
  <c r="L1459" i="6" s="1"/>
  <c r="E1459" i="6"/>
  <c r="K1459" i="6" s="1"/>
  <c r="D1459" i="6"/>
  <c r="J1459" i="6" s="1"/>
  <c r="I1458" i="6"/>
  <c r="H1458" i="6"/>
  <c r="G1458" i="6"/>
  <c r="F1458" i="6"/>
  <c r="E1458" i="6"/>
  <c r="D1458" i="6"/>
  <c r="I1457" i="6"/>
  <c r="H1457" i="6"/>
  <c r="N1457" i="6" s="1"/>
  <c r="G1457" i="6"/>
  <c r="M1457" i="6" s="1"/>
  <c r="F1457" i="6"/>
  <c r="E1457" i="6"/>
  <c r="K1457" i="6" s="1"/>
  <c r="D1457" i="6"/>
  <c r="I1456" i="6"/>
  <c r="H1456" i="6"/>
  <c r="N1456" i="6" s="1"/>
  <c r="G1456" i="6"/>
  <c r="F1456" i="6"/>
  <c r="E1456" i="6"/>
  <c r="K1456" i="6" s="1"/>
  <c r="D1456" i="6"/>
  <c r="I1455" i="6"/>
  <c r="H1455" i="6"/>
  <c r="N1455" i="6" s="1"/>
  <c r="G1455" i="6"/>
  <c r="M1455" i="6" s="1"/>
  <c r="F1455" i="6"/>
  <c r="E1455" i="6"/>
  <c r="K1455" i="6" s="1"/>
  <c r="D1455" i="6"/>
  <c r="I1454" i="6"/>
  <c r="H1454" i="6"/>
  <c r="G1454" i="6"/>
  <c r="F1454" i="6"/>
  <c r="E1454" i="6"/>
  <c r="D1454" i="6"/>
  <c r="I1453" i="6"/>
  <c r="O1453" i="6" s="1"/>
  <c r="H1453" i="6"/>
  <c r="N1453" i="6" s="1"/>
  <c r="G1453" i="6"/>
  <c r="M1453" i="6" s="1"/>
  <c r="F1453" i="6"/>
  <c r="L1453" i="6" s="1"/>
  <c r="E1453" i="6"/>
  <c r="K1453" i="6" s="1"/>
  <c r="D1453" i="6"/>
  <c r="J1453" i="6" s="1"/>
  <c r="I1452" i="6"/>
  <c r="O1452" i="6" s="1"/>
  <c r="H1452" i="6"/>
  <c r="N1452" i="6" s="1"/>
  <c r="G1452" i="6"/>
  <c r="M1452" i="6" s="1"/>
  <c r="F1452" i="6"/>
  <c r="L1452" i="6" s="1"/>
  <c r="E1452" i="6"/>
  <c r="K1452" i="6" s="1"/>
  <c r="D1452" i="6"/>
  <c r="J1452" i="6" s="1"/>
  <c r="I1451" i="6"/>
  <c r="O1451" i="6" s="1"/>
  <c r="H1451" i="6"/>
  <c r="N1451" i="6" s="1"/>
  <c r="G1451" i="6"/>
  <c r="M1451" i="6" s="1"/>
  <c r="F1451" i="6"/>
  <c r="L1451" i="6" s="1"/>
  <c r="E1451" i="6"/>
  <c r="K1451" i="6" s="1"/>
  <c r="D1451" i="6"/>
  <c r="J1451" i="6" s="1"/>
  <c r="I1450" i="6"/>
  <c r="O1450" i="6" s="1"/>
  <c r="H1450" i="6"/>
  <c r="N1450" i="6" s="1"/>
  <c r="G1450" i="6"/>
  <c r="M1450" i="6" s="1"/>
  <c r="F1450" i="6"/>
  <c r="L1450" i="6" s="1"/>
  <c r="E1450" i="6"/>
  <c r="K1450" i="6" s="1"/>
  <c r="D1450" i="6"/>
  <c r="J1450" i="6" s="1"/>
  <c r="I1449" i="6"/>
  <c r="O1449" i="6" s="1"/>
  <c r="H1449" i="6"/>
  <c r="N1449" i="6" s="1"/>
  <c r="G1449" i="6"/>
  <c r="M1449" i="6" s="1"/>
  <c r="F1449" i="6"/>
  <c r="L1449" i="6" s="1"/>
  <c r="E1449" i="6"/>
  <c r="K1449" i="6" s="1"/>
  <c r="D1449" i="6"/>
  <c r="J1449" i="6" s="1"/>
  <c r="I1448" i="6"/>
  <c r="O1448" i="6" s="1"/>
  <c r="H1448" i="6"/>
  <c r="N1448" i="6" s="1"/>
  <c r="G1448" i="6"/>
  <c r="M1448" i="6" s="1"/>
  <c r="F1448" i="6"/>
  <c r="L1448" i="6" s="1"/>
  <c r="E1448" i="6"/>
  <c r="K1448" i="6" s="1"/>
  <c r="D1448" i="6"/>
  <c r="J1448" i="6" s="1"/>
  <c r="I1447" i="6"/>
  <c r="O1447" i="6" s="1"/>
  <c r="H1447" i="6"/>
  <c r="N1447" i="6" s="1"/>
  <c r="G1447" i="6"/>
  <c r="M1447" i="6" s="1"/>
  <c r="F1447" i="6"/>
  <c r="L1447" i="6" s="1"/>
  <c r="E1447" i="6"/>
  <c r="K1447" i="6" s="1"/>
  <c r="D1447" i="6"/>
  <c r="J1447" i="6" s="1"/>
  <c r="I1446" i="6"/>
  <c r="O1446" i="6" s="1"/>
  <c r="H1446" i="6"/>
  <c r="N1446" i="6" s="1"/>
  <c r="G1446" i="6"/>
  <c r="M1446" i="6" s="1"/>
  <c r="F1446" i="6"/>
  <c r="L1446" i="6" s="1"/>
  <c r="E1446" i="6"/>
  <c r="K1446" i="6" s="1"/>
  <c r="D1446" i="6"/>
  <c r="J1446" i="6" s="1"/>
  <c r="I1445" i="6"/>
  <c r="O1445" i="6" s="1"/>
  <c r="H1445" i="6"/>
  <c r="N1445" i="6" s="1"/>
  <c r="G1445" i="6"/>
  <c r="M1445" i="6" s="1"/>
  <c r="F1445" i="6"/>
  <c r="L1445" i="6" s="1"/>
  <c r="E1445" i="6"/>
  <c r="K1445" i="6" s="1"/>
  <c r="D1445" i="6"/>
  <c r="J1445" i="6" s="1"/>
  <c r="I1444" i="6"/>
  <c r="O1444" i="6" s="1"/>
  <c r="H1444" i="6"/>
  <c r="N1444" i="6" s="1"/>
  <c r="G1444" i="6"/>
  <c r="M1444" i="6" s="1"/>
  <c r="F1444" i="6"/>
  <c r="L1444" i="6" s="1"/>
  <c r="E1444" i="6"/>
  <c r="K1444" i="6" s="1"/>
  <c r="D1444" i="6"/>
  <c r="J1444" i="6" s="1"/>
  <c r="I1443" i="6"/>
  <c r="O1443" i="6" s="1"/>
  <c r="H1443" i="6"/>
  <c r="N1443" i="6" s="1"/>
  <c r="G1443" i="6"/>
  <c r="M1443" i="6" s="1"/>
  <c r="F1443" i="6"/>
  <c r="L1443" i="6" s="1"/>
  <c r="E1443" i="6"/>
  <c r="K1443" i="6" s="1"/>
  <c r="D1443" i="6"/>
  <c r="J1443" i="6" s="1"/>
  <c r="I1442" i="6"/>
  <c r="O1442" i="6" s="1"/>
  <c r="H1442" i="6"/>
  <c r="N1442" i="6" s="1"/>
  <c r="G1442" i="6"/>
  <c r="M1442" i="6" s="1"/>
  <c r="F1442" i="6"/>
  <c r="L1442" i="6" s="1"/>
  <c r="E1442" i="6"/>
  <c r="K1442" i="6" s="1"/>
  <c r="D1442" i="6"/>
  <c r="J1442" i="6" s="1"/>
  <c r="I1441" i="6"/>
  <c r="O1441" i="6" s="1"/>
  <c r="H1441" i="6"/>
  <c r="N1441" i="6" s="1"/>
  <c r="G1441" i="6"/>
  <c r="M1441" i="6" s="1"/>
  <c r="F1441" i="6"/>
  <c r="L1441" i="6" s="1"/>
  <c r="E1441" i="6"/>
  <c r="K1441" i="6" s="1"/>
  <c r="D1441" i="6"/>
  <c r="J1441" i="6" s="1"/>
  <c r="I1440" i="6"/>
  <c r="O1440" i="6" s="1"/>
  <c r="H1440" i="6"/>
  <c r="N1440" i="6" s="1"/>
  <c r="G1440" i="6"/>
  <c r="M1440" i="6" s="1"/>
  <c r="F1440" i="6"/>
  <c r="L1440" i="6" s="1"/>
  <c r="E1440" i="6"/>
  <c r="K1440" i="6" s="1"/>
  <c r="D1440" i="6"/>
  <c r="J1440" i="6" s="1"/>
  <c r="I1439" i="6"/>
  <c r="O1439" i="6" s="1"/>
  <c r="H1439" i="6"/>
  <c r="N1439" i="6" s="1"/>
  <c r="G1439" i="6"/>
  <c r="M1439" i="6" s="1"/>
  <c r="F1439" i="6"/>
  <c r="L1439" i="6" s="1"/>
  <c r="E1439" i="6"/>
  <c r="K1439" i="6" s="1"/>
  <c r="D1439" i="6"/>
  <c r="J1439" i="6" s="1"/>
  <c r="I1438" i="6"/>
  <c r="O1438" i="6" s="1"/>
  <c r="H1438" i="6"/>
  <c r="N1438" i="6" s="1"/>
  <c r="G1438" i="6"/>
  <c r="M1438" i="6" s="1"/>
  <c r="F1438" i="6"/>
  <c r="L1438" i="6" s="1"/>
  <c r="E1438" i="6"/>
  <c r="K1438" i="6" s="1"/>
  <c r="D1438" i="6"/>
  <c r="J1438" i="6" s="1"/>
  <c r="I1437" i="6"/>
  <c r="O1437" i="6" s="1"/>
  <c r="H1437" i="6"/>
  <c r="N1437" i="6" s="1"/>
  <c r="G1437" i="6"/>
  <c r="M1437" i="6" s="1"/>
  <c r="F1437" i="6"/>
  <c r="L1437" i="6" s="1"/>
  <c r="E1437" i="6"/>
  <c r="K1437" i="6" s="1"/>
  <c r="D1437" i="6"/>
  <c r="J1437" i="6" s="1"/>
  <c r="I1436" i="6"/>
  <c r="O1436" i="6" s="1"/>
  <c r="H1436" i="6"/>
  <c r="N1436" i="6" s="1"/>
  <c r="G1436" i="6"/>
  <c r="M1436" i="6" s="1"/>
  <c r="F1436" i="6"/>
  <c r="L1436" i="6" s="1"/>
  <c r="E1436" i="6"/>
  <c r="K1436" i="6" s="1"/>
  <c r="D1436" i="6"/>
  <c r="J1436" i="6" s="1"/>
  <c r="I1435" i="6"/>
  <c r="O1435" i="6" s="1"/>
  <c r="H1435" i="6"/>
  <c r="N1435" i="6" s="1"/>
  <c r="G1435" i="6"/>
  <c r="M1435" i="6" s="1"/>
  <c r="F1435" i="6"/>
  <c r="L1435" i="6" s="1"/>
  <c r="E1435" i="6"/>
  <c r="K1435" i="6" s="1"/>
  <c r="D1435" i="6"/>
  <c r="J1435" i="6" s="1"/>
  <c r="I1434" i="6"/>
  <c r="O1434" i="6" s="1"/>
  <c r="H1434" i="6"/>
  <c r="N1434" i="6" s="1"/>
  <c r="G1434" i="6"/>
  <c r="M1434" i="6" s="1"/>
  <c r="F1434" i="6"/>
  <c r="L1434" i="6" s="1"/>
  <c r="E1434" i="6"/>
  <c r="K1434" i="6" s="1"/>
  <c r="D1434" i="6"/>
  <c r="J1434" i="6" s="1"/>
  <c r="I1433" i="6"/>
  <c r="O1433" i="6" s="1"/>
  <c r="H1433" i="6"/>
  <c r="N1433" i="6" s="1"/>
  <c r="G1433" i="6"/>
  <c r="M1433" i="6" s="1"/>
  <c r="F1433" i="6"/>
  <c r="L1433" i="6" s="1"/>
  <c r="E1433" i="6"/>
  <c r="K1433" i="6" s="1"/>
  <c r="D1433" i="6"/>
  <c r="J1433" i="6" s="1"/>
  <c r="I1432" i="6"/>
  <c r="O1432" i="6" s="1"/>
  <c r="H1432" i="6"/>
  <c r="N1432" i="6" s="1"/>
  <c r="G1432" i="6"/>
  <c r="M1432" i="6" s="1"/>
  <c r="F1432" i="6"/>
  <c r="E1432" i="6"/>
  <c r="K1432" i="6" s="1"/>
  <c r="D1432" i="6"/>
  <c r="J1432" i="6" s="1"/>
  <c r="I1431" i="6"/>
  <c r="O1431" i="6" s="1"/>
  <c r="H1431" i="6"/>
  <c r="N1431" i="6" s="1"/>
  <c r="G1431" i="6"/>
  <c r="M1431" i="6" s="1"/>
  <c r="F1431" i="6"/>
  <c r="L1431" i="6" s="1"/>
  <c r="E1431" i="6"/>
  <c r="K1431" i="6" s="1"/>
  <c r="D1431" i="6"/>
  <c r="J1431" i="6" s="1"/>
  <c r="I1430" i="6"/>
  <c r="O1430" i="6" s="1"/>
  <c r="H1430" i="6"/>
  <c r="N1430" i="6" s="1"/>
  <c r="G1430" i="6"/>
  <c r="M1430" i="6" s="1"/>
  <c r="F1430" i="6"/>
  <c r="L1430" i="6" s="1"/>
  <c r="E1430" i="6"/>
  <c r="K1430" i="6" s="1"/>
  <c r="D1430" i="6"/>
  <c r="J1430" i="6" s="1"/>
  <c r="I1429" i="6"/>
  <c r="O1429" i="6" s="1"/>
  <c r="H1429" i="6"/>
  <c r="N1429" i="6" s="1"/>
  <c r="G1429" i="6"/>
  <c r="M1429" i="6" s="1"/>
  <c r="F1429" i="6"/>
  <c r="L1429" i="6" s="1"/>
  <c r="E1429" i="6"/>
  <c r="K1429" i="6" s="1"/>
  <c r="D1429" i="6"/>
  <c r="J1429" i="6" s="1"/>
  <c r="I1428" i="6"/>
  <c r="O1428" i="6" s="1"/>
  <c r="H1428" i="6"/>
  <c r="N1428" i="6" s="1"/>
  <c r="G1428" i="6"/>
  <c r="M1428" i="6" s="1"/>
  <c r="F1428" i="6"/>
  <c r="L1428" i="6" s="1"/>
  <c r="E1428" i="6"/>
  <c r="K1428" i="6" s="1"/>
  <c r="D1428" i="6"/>
  <c r="J1428" i="6" s="1"/>
  <c r="I1427" i="6"/>
  <c r="O1427" i="6" s="1"/>
  <c r="H1427" i="6"/>
  <c r="N1427" i="6" s="1"/>
  <c r="G1427" i="6"/>
  <c r="M1427" i="6" s="1"/>
  <c r="F1427" i="6"/>
  <c r="L1427" i="6" s="1"/>
  <c r="E1427" i="6"/>
  <c r="K1427" i="6" s="1"/>
  <c r="D1427" i="6"/>
  <c r="J1427" i="6" s="1"/>
  <c r="I1426" i="6"/>
  <c r="O1426" i="6" s="1"/>
  <c r="H1426" i="6"/>
  <c r="N1426" i="6" s="1"/>
  <c r="G1426" i="6"/>
  <c r="M1426" i="6" s="1"/>
  <c r="F1426" i="6"/>
  <c r="L1426" i="6" s="1"/>
  <c r="E1426" i="6"/>
  <c r="K1426" i="6" s="1"/>
  <c r="D1426" i="6"/>
  <c r="J1426" i="6" s="1"/>
  <c r="I1425" i="6"/>
  <c r="O1425" i="6" s="1"/>
  <c r="H1425" i="6"/>
  <c r="N1425" i="6" s="1"/>
  <c r="G1425" i="6"/>
  <c r="M1425" i="6" s="1"/>
  <c r="F1425" i="6"/>
  <c r="L1425" i="6" s="1"/>
  <c r="E1425" i="6"/>
  <c r="K1425" i="6" s="1"/>
  <c r="D1425" i="6"/>
  <c r="J1425" i="6" s="1"/>
  <c r="I1424" i="6"/>
  <c r="O1424" i="6" s="1"/>
  <c r="H1424" i="6"/>
  <c r="N1424" i="6" s="1"/>
  <c r="G1424" i="6"/>
  <c r="M1424" i="6" s="1"/>
  <c r="F1424" i="6"/>
  <c r="L1424" i="6" s="1"/>
  <c r="E1424" i="6"/>
  <c r="K1424" i="6" s="1"/>
  <c r="D1424" i="6"/>
  <c r="J1424" i="6" s="1"/>
  <c r="I1423" i="6"/>
  <c r="O1423" i="6" s="1"/>
  <c r="H1423" i="6"/>
  <c r="N1423" i="6" s="1"/>
  <c r="G1423" i="6"/>
  <c r="M1423" i="6" s="1"/>
  <c r="F1423" i="6"/>
  <c r="L1423" i="6" s="1"/>
  <c r="E1423" i="6"/>
  <c r="K1423" i="6" s="1"/>
  <c r="D1423" i="6"/>
  <c r="J1423" i="6" s="1"/>
  <c r="I1422" i="6"/>
  <c r="O1422" i="6" s="1"/>
  <c r="H1422" i="6"/>
  <c r="N1422" i="6" s="1"/>
  <c r="G1422" i="6"/>
  <c r="M1422" i="6" s="1"/>
  <c r="F1422" i="6"/>
  <c r="L1422" i="6" s="1"/>
  <c r="E1422" i="6"/>
  <c r="K1422" i="6" s="1"/>
  <c r="D1422" i="6"/>
  <c r="J1422" i="6" s="1"/>
  <c r="I1421" i="6"/>
  <c r="O1421" i="6" s="1"/>
  <c r="H1421" i="6"/>
  <c r="N1421" i="6" s="1"/>
  <c r="G1421" i="6"/>
  <c r="M1421" i="6" s="1"/>
  <c r="F1421" i="6"/>
  <c r="L1421" i="6" s="1"/>
  <c r="E1421" i="6"/>
  <c r="K1421" i="6" s="1"/>
  <c r="D1421" i="6"/>
  <c r="J1421" i="6" s="1"/>
  <c r="I1420" i="6"/>
  <c r="O1420" i="6" s="1"/>
  <c r="H1420" i="6"/>
  <c r="N1420" i="6" s="1"/>
  <c r="G1420" i="6"/>
  <c r="M1420" i="6" s="1"/>
  <c r="F1420" i="6"/>
  <c r="L1420" i="6" s="1"/>
  <c r="E1420" i="6"/>
  <c r="K1420" i="6" s="1"/>
  <c r="D1420" i="6"/>
  <c r="J1420" i="6" s="1"/>
  <c r="I1419" i="6"/>
  <c r="O1419" i="6" s="1"/>
  <c r="H1419" i="6"/>
  <c r="N1419" i="6" s="1"/>
  <c r="G1419" i="6"/>
  <c r="M1419" i="6" s="1"/>
  <c r="F1419" i="6"/>
  <c r="L1419" i="6" s="1"/>
  <c r="E1419" i="6"/>
  <c r="K1419" i="6" s="1"/>
  <c r="D1419" i="6"/>
  <c r="J1419" i="6" s="1"/>
  <c r="I1418" i="6"/>
  <c r="O1418" i="6" s="1"/>
  <c r="H1418" i="6"/>
  <c r="N1418" i="6" s="1"/>
  <c r="G1418" i="6"/>
  <c r="M1418" i="6" s="1"/>
  <c r="F1418" i="6"/>
  <c r="L1418" i="6" s="1"/>
  <c r="E1418" i="6"/>
  <c r="K1418" i="6" s="1"/>
  <c r="D1418" i="6"/>
  <c r="J1418" i="6" s="1"/>
  <c r="I1417" i="6"/>
  <c r="O1417" i="6" s="1"/>
  <c r="H1417" i="6"/>
  <c r="N1417" i="6" s="1"/>
  <c r="G1417" i="6"/>
  <c r="M1417" i="6" s="1"/>
  <c r="F1417" i="6"/>
  <c r="L1417" i="6" s="1"/>
  <c r="E1417" i="6"/>
  <c r="K1417" i="6" s="1"/>
  <c r="D1417" i="6"/>
  <c r="J1417" i="6" s="1"/>
  <c r="I1416" i="6"/>
  <c r="O1416" i="6" s="1"/>
  <c r="H1416" i="6"/>
  <c r="N1416" i="6" s="1"/>
  <c r="G1416" i="6"/>
  <c r="M1416" i="6" s="1"/>
  <c r="F1416" i="6"/>
  <c r="L1416" i="6" s="1"/>
  <c r="E1416" i="6"/>
  <c r="K1416" i="6" s="1"/>
  <c r="D1416" i="6"/>
  <c r="J1416" i="6" s="1"/>
  <c r="I1415" i="6"/>
  <c r="O1415" i="6" s="1"/>
  <c r="H1415" i="6"/>
  <c r="N1415" i="6" s="1"/>
  <c r="G1415" i="6"/>
  <c r="M1415" i="6" s="1"/>
  <c r="F1415" i="6"/>
  <c r="L1415" i="6" s="1"/>
  <c r="E1415" i="6"/>
  <c r="K1415" i="6" s="1"/>
  <c r="D1415" i="6"/>
  <c r="J1415" i="6" s="1"/>
  <c r="I1414" i="6"/>
  <c r="O1414" i="6" s="1"/>
  <c r="H1414" i="6"/>
  <c r="N1414" i="6" s="1"/>
  <c r="G1414" i="6"/>
  <c r="M1414" i="6" s="1"/>
  <c r="F1414" i="6"/>
  <c r="L1414" i="6" s="1"/>
  <c r="E1414" i="6"/>
  <c r="K1414" i="6" s="1"/>
  <c r="D1414" i="6"/>
  <c r="J1414" i="6" s="1"/>
  <c r="I1413" i="6"/>
  <c r="O1413" i="6" s="1"/>
  <c r="H1413" i="6"/>
  <c r="N1413" i="6" s="1"/>
  <c r="G1413" i="6"/>
  <c r="M1413" i="6" s="1"/>
  <c r="F1413" i="6"/>
  <c r="L1413" i="6" s="1"/>
  <c r="E1413" i="6"/>
  <c r="K1413" i="6" s="1"/>
  <c r="D1413" i="6"/>
  <c r="J1413" i="6" s="1"/>
  <c r="I1412" i="6"/>
  <c r="O1412" i="6" s="1"/>
  <c r="H1412" i="6"/>
  <c r="N1412" i="6" s="1"/>
  <c r="G1412" i="6"/>
  <c r="M1412" i="6" s="1"/>
  <c r="F1412" i="6"/>
  <c r="L1412" i="6" s="1"/>
  <c r="E1412" i="6"/>
  <c r="K1412" i="6" s="1"/>
  <c r="D1412" i="6"/>
  <c r="J1412" i="6" s="1"/>
  <c r="I1411" i="6"/>
  <c r="O1411" i="6" s="1"/>
  <c r="H1411" i="6"/>
  <c r="N1411" i="6" s="1"/>
  <c r="G1411" i="6"/>
  <c r="M1411" i="6" s="1"/>
  <c r="F1411" i="6"/>
  <c r="L1411" i="6" s="1"/>
  <c r="E1411" i="6"/>
  <c r="K1411" i="6" s="1"/>
  <c r="D1411" i="6"/>
  <c r="J1411" i="6" s="1"/>
  <c r="I1410" i="6"/>
  <c r="O1410" i="6" s="1"/>
  <c r="H1410" i="6"/>
  <c r="N1410" i="6" s="1"/>
  <c r="G1410" i="6"/>
  <c r="M1410" i="6" s="1"/>
  <c r="F1410" i="6"/>
  <c r="L1410" i="6" s="1"/>
  <c r="E1410" i="6"/>
  <c r="K1410" i="6" s="1"/>
  <c r="D1410" i="6"/>
  <c r="J1410" i="6" s="1"/>
  <c r="I1409" i="6"/>
  <c r="O1409" i="6" s="1"/>
  <c r="H1409" i="6"/>
  <c r="N1409" i="6" s="1"/>
  <c r="G1409" i="6"/>
  <c r="M1409" i="6" s="1"/>
  <c r="F1409" i="6"/>
  <c r="L1409" i="6" s="1"/>
  <c r="E1409" i="6"/>
  <c r="K1409" i="6" s="1"/>
  <c r="D1409" i="6"/>
  <c r="J1409" i="6" s="1"/>
  <c r="I1408" i="6"/>
  <c r="H1408" i="6"/>
  <c r="G1408" i="6"/>
  <c r="F1408" i="6"/>
  <c r="E1408" i="6"/>
  <c r="D1408" i="6"/>
  <c r="I1407" i="6"/>
  <c r="H1407" i="6"/>
  <c r="N1407" i="6" s="1"/>
  <c r="G1407" i="6"/>
  <c r="M1407" i="6" s="1"/>
  <c r="F1407" i="6"/>
  <c r="E1407" i="6"/>
  <c r="K1407" i="6" s="1"/>
  <c r="D1407" i="6"/>
  <c r="I1406" i="6"/>
  <c r="H1406" i="6"/>
  <c r="N1406" i="6" s="1"/>
  <c r="G1406" i="6"/>
  <c r="M1406" i="6" s="1"/>
  <c r="F1406" i="6"/>
  <c r="E1406" i="6"/>
  <c r="K1406" i="6" s="1"/>
  <c r="D1406" i="6"/>
  <c r="I1405" i="6"/>
  <c r="H1405" i="6"/>
  <c r="G1405" i="6"/>
  <c r="M1405" i="6" s="1"/>
  <c r="F1405" i="6"/>
  <c r="E1405" i="6"/>
  <c r="K1405" i="6" s="1"/>
  <c r="D1405" i="6"/>
  <c r="I1404" i="6"/>
  <c r="H1404" i="6"/>
  <c r="G1404" i="6"/>
  <c r="F1404" i="6"/>
  <c r="E1404" i="6"/>
  <c r="D1404" i="6"/>
  <c r="I1403" i="6"/>
  <c r="O1403" i="6" s="1"/>
  <c r="H1403" i="6"/>
  <c r="N1403" i="6" s="1"/>
  <c r="G1403" i="6"/>
  <c r="M1403" i="6" s="1"/>
  <c r="F1403" i="6"/>
  <c r="L1403" i="6" s="1"/>
  <c r="E1403" i="6"/>
  <c r="K1403" i="6" s="1"/>
  <c r="D1403" i="6"/>
  <c r="J1403" i="6" s="1"/>
  <c r="I1402" i="6"/>
  <c r="O1402" i="6" s="1"/>
  <c r="H1402" i="6"/>
  <c r="N1402" i="6" s="1"/>
  <c r="G1402" i="6"/>
  <c r="M1402" i="6" s="1"/>
  <c r="F1402" i="6"/>
  <c r="L1402" i="6" s="1"/>
  <c r="E1402" i="6"/>
  <c r="K1402" i="6" s="1"/>
  <c r="D1402" i="6"/>
  <c r="J1402" i="6" s="1"/>
  <c r="I1401" i="6"/>
  <c r="O1401" i="6" s="1"/>
  <c r="H1401" i="6"/>
  <c r="N1401" i="6" s="1"/>
  <c r="G1401" i="6"/>
  <c r="M1401" i="6" s="1"/>
  <c r="F1401" i="6"/>
  <c r="L1401" i="6" s="1"/>
  <c r="E1401" i="6"/>
  <c r="K1401" i="6" s="1"/>
  <c r="D1401" i="6"/>
  <c r="J1401" i="6" s="1"/>
  <c r="I1400" i="6"/>
  <c r="O1400" i="6" s="1"/>
  <c r="H1400" i="6"/>
  <c r="N1400" i="6" s="1"/>
  <c r="G1400" i="6"/>
  <c r="M1400" i="6" s="1"/>
  <c r="F1400" i="6"/>
  <c r="L1400" i="6" s="1"/>
  <c r="E1400" i="6"/>
  <c r="K1400" i="6" s="1"/>
  <c r="D1400" i="6"/>
  <c r="J1400" i="6" s="1"/>
  <c r="I1399" i="6"/>
  <c r="O1399" i="6" s="1"/>
  <c r="H1399" i="6"/>
  <c r="N1399" i="6" s="1"/>
  <c r="G1399" i="6"/>
  <c r="M1399" i="6" s="1"/>
  <c r="F1399" i="6"/>
  <c r="L1399" i="6" s="1"/>
  <c r="E1399" i="6"/>
  <c r="K1399" i="6" s="1"/>
  <c r="D1399" i="6"/>
  <c r="J1399" i="6" s="1"/>
  <c r="I1398" i="6"/>
  <c r="O1398" i="6" s="1"/>
  <c r="H1398" i="6"/>
  <c r="N1398" i="6" s="1"/>
  <c r="G1398" i="6"/>
  <c r="M1398" i="6" s="1"/>
  <c r="F1398" i="6"/>
  <c r="L1398" i="6" s="1"/>
  <c r="E1398" i="6"/>
  <c r="K1398" i="6" s="1"/>
  <c r="D1398" i="6"/>
  <c r="J1398" i="6" s="1"/>
  <c r="I1397" i="6"/>
  <c r="O1397" i="6" s="1"/>
  <c r="H1397" i="6"/>
  <c r="N1397" i="6" s="1"/>
  <c r="G1397" i="6"/>
  <c r="M1397" i="6" s="1"/>
  <c r="F1397" i="6"/>
  <c r="L1397" i="6" s="1"/>
  <c r="E1397" i="6"/>
  <c r="K1397" i="6" s="1"/>
  <c r="D1397" i="6"/>
  <c r="J1397" i="6" s="1"/>
  <c r="I1396" i="6"/>
  <c r="O1396" i="6" s="1"/>
  <c r="H1396" i="6"/>
  <c r="N1396" i="6" s="1"/>
  <c r="G1396" i="6"/>
  <c r="M1396" i="6" s="1"/>
  <c r="F1396" i="6"/>
  <c r="L1396" i="6" s="1"/>
  <c r="E1396" i="6"/>
  <c r="K1396" i="6" s="1"/>
  <c r="D1396" i="6"/>
  <c r="J1396" i="6" s="1"/>
  <c r="I1395" i="6"/>
  <c r="O1395" i="6" s="1"/>
  <c r="H1395" i="6"/>
  <c r="N1395" i="6" s="1"/>
  <c r="G1395" i="6"/>
  <c r="M1395" i="6" s="1"/>
  <c r="F1395" i="6"/>
  <c r="L1395" i="6" s="1"/>
  <c r="E1395" i="6"/>
  <c r="K1395" i="6" s="1"/>
  <c r="D1395" i="6"/>
  <c r="J1395" i="6" s="1"/>
  <c r="I1394" i="6"/>
  <c r="O1394" i="6" s="1"/>
  <c r="H1394" i="6"/>
  <c r="N1394" i="6" s="1"/>
  <c r="G1394" i="6"/>
  <c r="M1394" i="6" s="1"/>
  <c r="F1394" i="6"/>
  <c r="L1394" i="6" s="1"/>
  <c r="E1394" i="6"/>
  <c r="K1394" i="6" s="1"/>
  <c r="D1394" i="6"/>
  <c r="J1394" i="6" s="1"/>
  <c r="I1393" i="6"/>
  <c r="O1393" i="6" s="1"/>
  <c r="H1393" i="6"/>
  <c r="N1393" i="6" s="1"/>
  <c r="G1393" i="6"/>
  <c r="M1393" i="6" s="1"/>
  <c r="F1393" i="6"/>
  <c r="L1393" i="6" s="1"/>
  <c r="E1393" i="6"/>
  <c r="K1393" i="6" s="1"/>
  <c r="D1393" i="6"/>
  <c r="J1393" i="6" s="1"/>
  <c r="I1392" i="6"/>
  <c r="O1392" i="6" s="1"/>
  <c r="H1392" i="6"/>
  <c r="N1392" i="6" s="1"/>
  <c r="G1392" i="6"/>
  <c r="M1392" i="6" s="1"/>
  <c r="F1392" i="6"/>
  <c r="L1392" i="6" s="1"/>
  <c r="E1392" i="6"/>
  <c r="K1392" i="6" s="1"/>
  <c r="D1392" i="6"/>
  <c r="J1392" i="6" s="1"/>
  <c r="I1391" i="6"/>
  <c r="O1391" i="6" s="1"/>
  <c r="H1391" i="6"/>
  <c r="N1391" i="6" s="1"/>
  <c r="G1391" i="6"/>
  <c r="M1391" i="6" s="1"/>
  <c r="F1391" i="6"/>
  <c r="L1391" i="6" s="1"/>
  <c r="E1391" i="6"/>
  <c r="K1391" i="6" s="1"/>
  <c r="D1391" i="6"/>
  <c r="J1391" i="6" s="1"/>
  <c r="I1390" i="6"/>
  <c r="O1390" i="6" s="1"/>
  <c r="H1390" i="6"/>
  <c r="N1390" i="6" s="1"/>
  <c r="G1390" i="6"/>
  <c r="M1390" i="6" s="1"/>
  <c r="F1390" i="6"/>
  <c r="L1390" i="6" s="1"/>
  <c r="E1390" i="6"/>
  <c r="K1390" i="6" s="1"/>
  <c r="D1390" i="6"/>
  <c r="J1390" i="6" s="1"/>
  <c r="I1389" i="6"/>
  <c r="O1389" i="6" s="1"/>
  <c r="H1389" i="6"/>
  <c r="N1389" i="6" s="1"/>
  <c r="G1389" i="6"/>
  <c r="M1389" i="6" s="1"/>
  <c r="F1389" i="6"/>
  <c r="L1389" i="6" s="1"/>
  <c r="E1389" i="6"/>
  <c r="K1389" i="6" s="1"/>
  <c r="D1389" i="6"/>
  <c r="J1389" i="6" s="1"/>
  <c r="I1388" i="6"/>
  <c r="O1388" i="6" s="1"/>
  <c r="H1388" i="6"/>
  <c r="N1388" i="6" s="1"/>
  <c r="G1388" i="6"/>
  <c r="M1388" i="6" s="1"/>
  <c r="F1388" i="6"/>
  <c r="L1388" i="6" s="1"/>
  <c r="E1388" i="6"/>
  <c r="K1388" i="6" s="1"/>
  <c r="D1388" i="6"/>
  <c r="J1388" i="6" s="1"/>
  <c r="I1387" i="6"/>
  <c r="O1387" i="6" s="1"/>
  <c r="H1387" i="6"/>
  <c r="N1387" i="6" s="1"/>
  <c r="G1387" i="6"/>
  <c r="M1387" i="6" s="1"/>
  <c r="F1387" i="6"/>
  <c r="L1387" i="6" s="1"/>
  <c r="E1387" i="6"/>
  <c r="K1387" i="6" s="1"/>
  <c r="D1387" i="6"/>
  <c r="J1387" i="6" s="1"/>
  <c r="I1386" i="6"/>
  <c r="O1386" i="6" s="1"/>
  <c r="H1386" i="6"/>
  <c r="N1386" i="6" s="1"/>
  <c r="G1386" i="6"/>
  <c r="M1386" i="6" s="1"/>
  <c r="F1386" i="6"/>
  <c r="L1386" i="6" s="1"/>
  <c r="E1386" i="6"/>
  <c r="K1386" i="6" s="1"/>
  <c r="D1386" i="6"/>
  <c r="J1386" i="6" s="1"/>
  <c r="I1385" i="6"/>
  <c r="O1385" i="6" s="1"/>
  <c r="H1385" i="6"/>
  <c r="N1385" i="6" s="1"/>
  <c r="G1385" i="6"/>
  <c r="M1385" i="6" s="1"/>
  <c r="F1385" i="6"/>
  <c r="L1385" i="6" s="1"/>
  <c r="E1385" i="6"/>
  <c r="K1385" i="6" s="1"/>
  <c r="D1385" i="6"/>
  <c r="J1385" i="6" s="1"/>
  <c r="I1384" i="6"/>
  <c r="O1384" i="6" s="1"/>
  <c r="H1384" i="6"/>
  <c r="N1384" i="6" s="1"/>
  <c r="G1384" i="6"/>
  <c r="M1384" i="6" s="1"/>
  <c r="F1384" i="6"/>
  <c r="L1384" i="6" s="1"/>
  <c r="E1384" i="6"/>
  <c r="K1384" i="6" s="1"/>
  <c r="D1384" i="6"/>
  <c r="J1384" i="6" s="1"/>
  <c r="I1383" i="6"/>
  <c r="O1383" i="6" s="1"/>
  <c r="H1383" i="6"/>
  <c r="N1383" i="6" s="1"/>
  <c r="G1383" i="6"/>
  <c r="M1383" i="6" s="1"/>
  <c r="F1383" i="6"/>
  <c r="L1383" i="6" s="1"/>
  <c r="E1383" i="6"/>
  <c r="K1383" i="6" s="1"/>
  <c r="D1383" i="6"/>
  <c r="J1383" i="6" s="1"/>
  <c r="I1382" i="6"/>
  <c r="O1382" i="6" s="1"/>
  <c r="H1382" i="6"/>
  <c r="N1382" i="6" s="1"/>
  <c r="G1382" i="6"/>
  <c r="M1382" i="6" s="1"/>
  <c r="F1382" i="6"/>
  <c r="L1382" i="6" s="1"/>
  <c r="E1382" i="6"/>
  <c r="K1382" i="6" s="1"/>
  <c r="D1382" i="6"/>
  <c r="J1382" i="6" s="1"/>
  <c r="I1381" i="6"/>
  <c r="O1381" i="6" s="1"/>
  <c r="H1381" i="6"/>
  <c r="N1381" i="6" s="1"/>
  <c r="G1381" i="6"/>
  <c r="M1381" i="6" s="1"/>
  <c r="F1381" i="6"/>
  <c r="L1381" i="6" s="1"/>
  <c r="E1381" i="6"/>
  <c r="K1381" i="6" s="1"/>
  <c r="D1381" i="6"/>
  <c r="J1381" i="6" s="1"/>
  <c r="I1380" i="6"/>
  <c r="O1380" i="6" s="1"/>
  <c r="H1380" i="6"/>
  <c r="N1380" i="6" s="1"/>
  <c r="G1380" i="6"/>
  <c r="M1380" i="6" s="1"/>
  <c r="F1380" i="6"/>
  <c r="L1380" i="6" s="1"/>
  <c r="E1380" i="6"/>
  <c r="K1380" i="6" s="1"/>
  <c r="D1380" i="6"/>
  <c r="J1380" i="6" s="1"/>
  <c r="I1379" i="6"/>
  <c r="O1379" i="6" s="1"/>
  <c r="H1379" i="6"/>
  <c r="N1379" i="6" s="1"/>
  <c r="G1379" i="6"/>
  <c r="M1379" i="6" s="1"/>
  <c r="F1379" i="6"/>
  <c r="L1379" i="6" s="1"/>
  <c r="E1379" i="6"/>
  <c r="K1379" i="6" s="1"/>
  <c r="D1379" i="6"/>
  <c r="J1379" i="6" s="1"/>
  <c r="I1378" i="6"/>
  <c r="O1378" i="6" s="1"/>
  <c r="H1378" i="6"/>
  <c r="N1378" i="6" s="1"/>
  <c r="G1378" i="6"/>
  <c r="M1378" i="6" s="1"/>
  <c r="F1378" i="6"/>
  <c r="L1378" i="6" s="1"/>
  <c r="E1378" i="6"/>
  <c r="K1378" i="6" s="1"/>
  <c r="D1378" i="6"/>
  <c r="J1378" i="6" s="1"/>
  <c r="I1377" i="6"/>
  <c r="O1377" i="6" s="1"/>
  <c r="H1377" i="6"/>
  <c r="N1377" i="6" s="1"/>
  <c r="G1377" i="6"/>
  <c r="M1377" i="6" s="1"/>
  <c r="F1377" i="6"/>
  <c r="L1377" i="6" s="1"/>
  <c r="E1377" i="6"/>
  <c r="K1377" i="6" s="1"/>
  <c r="D1377" i="6"/>
  <c r="J1377" i="6" s="1"/>
  <c r="I1376" i="6"/>
  <c r="O1376" i="6" s="1"/>
  <c r="H1376" i="6"/>
  <c r="N1376" i="6" s="1"/>
  <c r="G1376" i="6"/>
  <c r="M1376" i="6" s="1"/>
  <c r="F1376" i="6"/>
  <c r="L1376" i="6" s="1"/>
  <c r="E1376" i="6"/>
  <c r="K1376" i="6" s="1"/>
  <c r="D1376" i="6"/>
  <c r="J1376" i="6" s="1"/>
  <c r="I1375" i="6"/>
  <c r="O1375" i="6" s="1"/>
  <c r="H1375" i="6"/>
  <c r="N1375" i="6" s="1"/>
  <c r="G1375" i="6"/>
  <c r="M1375" i="6" s="1"/>
  <c r="F1375" i="6"/>
  <c r="L1375" i="6" s="1"/>
  <c r="E1375" i="6"/>
  <c r="K1375" i="6" s="1"/>
  <c r="D1375" i="6"/>
  <c r="J1375" i="6" s="1"/>
  <c r="I1374" i="6"/>
  <c r="O1374" i="6" s="1"/>
  <c r="H1374" i="6"/>
  <c r="N1374" i="6" s="1"/>
  <c r="G1374" i="6"/>
  <c r="M1374" i="6" s="1"/>
  <c r="F1374" i="6"/>
  <c r="L1374" i="6" s="1"/>
  <c r="E1374" i="6"/>
  <c r="K1374" i="6" s="1"/>
  <c r="D1374" i="6"/>
  <c r="J1374" i="6" s="1"/>
  <c r="I1373" i="6"/>
  <c r="O1373" i="6" s="1"/>
  <c r="H1373" i="6"/>
  <c r="N1373" i="6" s="1"/>
  <c r="G1373" i="6"/>
  <c r="M1373" i="6" s="1"/>
  <c r="F1373" i="6"/>
  <c r="L1373" i="6" s="1"/>
  <c r="E1373" i="6"/>
  <c r="K1373" i="6" s="1"/>
  <c r="D1373" i="6"/>
  <c r="J1373" i="6" s="1"/>
  <c r="I1372" i="6"/>
  <c r="O1372" i="6" s="1"/>
  <c r="H1372" i="6"/>
  <c r="N1372" i="6" s="1"/>
  <c r="G1372" i="6"/>
  <c r="M1372" i="6" s="1"/>
  <c r="F1372" i="6"/>
  <c r="L1372" i="6" s="1"/>
  <c r="E1372" i="6"/>
  <c r="K1372" i="6" s="1"/>
  <c r="D1372" i="6"/>
  <c r="J1372" i="6" s="1"/>
  <c r="I1371" i="6"/>
  <c r="O1371" i="6" s="1"/>
  <c r="H1371" i="6"/>
  <c r="N1371" i="6" s="1"/>
  <c r="G1371" i="6"/>
  <c r="M1371" i="6" s="1"/>
  <c r="F1371" i="6"/>
  <c r="L1371" i="6" s="1"/>
  <c r="E1371" i="6"/>
  <c r="K1371" i="6" s="1"/>
  <c r="D1371" i="6"/>
  <c r="J1371" i="6" s="1"/>
  <c r="I1370" i="6"/>
  <c r="O1370" i="6" s="1"/>
  <c r="H1370" i="6"/>
  <c r="N1370" i="6" s="1"/>
  <c r="G1370" i="6"/>
  <c r="M1370" i="6" s="1"/>
  <c r="F1370" i="6"/>
  <c r="L1370" i="6" s="1"/>
  <c r="E1370" i="6"/>
  <c r="K1370" i="6" s="1"/>
  <c r="D1370" i="6"/>
  <c r="J1370" i="6" s="1"/>
  <c r="I1369" i="6"/>
  <c r="O1369" i="6" s="1"/>
  <c r="H1369" i="6"/>
  <c r="N1369" i="6" s="1"/>
  <c r="G1369" i="6"/>
  <c r="M1369" i="6" s="1"/>
  <c r="F1369" i="6"/>
  <c r="L1369" i="6" s="1"/>
  <c r="E1369" i="6"/>
  <c r="K1369" i="6" s="1"/>
  <c r="D1369" i="6"/>
  <c r="J1369" i="6" s="1"/>
  <c r="I1368" i="6"/>
  <c r="O1368" i="6" s="1"/>
  <c r="H1368" i="6"/>
  <c r="N1368" i="6" s="1"/>
  <c r="G1368" i="6"/>
  <c r="M1368" i="6" s="1"/>
  <c r="F1368" i="6"/>
  <c r="L1368" i="6" s="1"/>
  <c r="E1368" i="6"/>
  <c r="K1368" i="6" s="1"/>
  <c r="D1368" i="6"/>
  <c r="J1368" i="6" s="1"/>
  <c r="I1367" i="6"/>
  <c r="O1367" i="6" s="1"/>
  <c r="H1367" i="6"/>
  <c r="N1367" i="6" s="1"/>
  <c r="G1367" i="6"/>
  <c r="M1367" i="6" s="1"/>
  <c r="F1367" i="6"/>
  <c r="L1367" i="6" s="1"/>
  <c r="E1367" i="6"/>
  <c r="K1367" i="6" s="1"/>
  <c r="D1367" i="6"/>
  <c r="J1367" i="6" s="1"/>
  <c r="I1366" i="6"/>
  <c r="O1366" i="6" s="1"/>
  <c r="H1366" i="6"/>
  <c r="N1366" i="6" s="1"/>
  <c r="G1366" i="6"/>
  <c r="M1366" i="6" s="1"/>
  <c r="F1366" i="6"/>
  <c r="L1366" i="6" s="1"/>
  <c r="E1366" i="6"/>
  <c r="K1366" i="6" s="1"/>
  <c r="D1366" i="6"/>
  <c r="J1366" i="6" s="1"/>
  <c r="I1365" i="6"/>
  <c r="O1365" i="6" s="1"/>
  <c r="H1365" i="6"/>
  <c r="N1365" i="6" s="1"/>
  <c r="G1365" i="6"/>
  <c r="M1365" i="6" s="1"/>
  <c r="F1365" i="6"/>
  <c r="L1365" i="6" s="1"/>
  <c r="E1365" i="6"/>
  <c r="K1365" i="6" s="1"/>
  <c r="D1365" i="6"/>
  <c r="J1365" i="6" s="1"/>
  <c r="I1364" i="6"/>
  <c r="O1364" i="6" s="1"/>
  <c r="H1364" i="6"/>
  <c r="N1364" i="6" s="1"/>
  <c r="G1364" i="6"/>
  <c r="M1364" i="6" s="1"/>
  <c r="F1364" i="6"/>
  <c r="L1364" i="6" s="1"/>
  <c r="E1364" i="6"/>
  <c r="K1364" i="6" s="1"/>
  <c r="D1364" i="6"/>
  <c r="J1364" i="6" s="1"/>
  <c r="I1363" i="6"/>
  <c r="O1363" i="6" s="1"/>
  <c r="H1363" i="6"/>
  <c r="N1363" i="6" s="1"/>
  <c r="G1363" i="6"/>
  <c r="M1363" i="6" s="1"/>
  <c r="F1363" i="6"/>
  <c r="L1363" i="6" s="1"/>
  <c r="E1363" i="6"/>
  <c r="K1363" i="6" s="1"/>
  <c r="D1363" i="6"/>
  <c r="J1363" i="6" s="1"/>
  <c r="I1362" i="6"/>
  <c r="O1362" i="6" s="1"/>
  <c r="H1362" i="6"/>
  <c r="N1362" i="6" s="1"/>
  <c r="G1362" i="6"/>
  <c r="M1362" i="6" s="1"/>
  <c r="F1362" i="6"/>
  <c r="L1362" i="6" s="1"/>
  <c r="E1362" i="6"/>
  <c r="K1362" i="6" s="1"/>
  <c r="D1362" i="6"/>
  <c r="J1362" i="6" s="1"/>
  <c r="I1361" i="6"/>
  <c r="O1361" i="6" s="1"/>
  <c r="H1361" i="6"/>
  <c r="N1361" i="6" s="1"/>
  <c r="G1361" i="6"/>
  <c r="M1361" i="6" s="1"/>
  <c r="F1361" i="6"/>
  <c r="L1361" i="6" s="1"/>
  <c r="E1361" i="6"/>
  <c r="K1361" i="6" s="1"/>
  <c r="D1361" i="6"/>
  <c r="J1361" i="6" s="1"/>
  <c r="I1360" i="6"/>
  <c r="O1360" i="6" s="1"/>
  <c r="H1360" i="6"/>
  <c r="N1360" i="6" s="1"/>
  <c r="G1360" i="6"/>
  <c r="M1360" i="6" s="1"/>
  <c r="F1360" i="6"/>
  <c r="L1360" i="6" s="1"/>
  <c r="E1360" i="6"/>
  <c r="K1360" i="6" s="1"/>
  <c r="D1360" i="6"/>
  <c r="J1360" i="6" s="1"/>
  <c r="I1359" i="6"/>
  <c r="O1359" i="6" s="1"/>
  <c r="H1359" i="6"/>
  <c r="N1359" i="6" s="1"/>
  <c r="G1359" i="6"/>
  <c r="M1359" i="6" s="1"/>
  <c r="F1359" i="6"/>
  <c r="L1359" i="6" s="1"/>
  <c r="E1359" i="6"/>
  <c r="K1359" i="6" s="1"/>
  <c r="D1359" i="6"/>
  <c r="J1359" i="6" s="1"/>
  <c r="I1358" i="6"/>
  <c r="H1358" i="6"/>
  <c r="G1358" i="6"/>
  <c r="F1358" i="6"/>
  <c r="E1358" i="6"/>
  <c r="D1358" i="6"/>
  <c r="I1357" i="6"/>
  <c r="H1357" i="6"/>
  <c r="N1357" i="6" s="1"/>
  <c r="G1357" i="6"/>
  <c r="M1357" i="6" s="1"/>
  <c r="F1357" i="6"/>
  <c r="E1357" i="6"/>
  <c r="K1357" i="6" s="1"/>
  <c r="D1357" i="6"/>
  <c r="I1356" i="6"/>
  <c r="H1356" i="6"/>
  <c r="N1356" i="6" s="1"/>
  <c r="G1356" i="6"/>
  <c r="M1356" i="6" s="1"/>
  <c r="F1356" i="6"/>
  <c r="E1356" i="6"/>
  <c r="K1356" i="6" s="1"/>
  <c r="D1356" i="6"/>
  <c r="I1355" i="6"/>
  <c r="H1355" i="6"/>
  <c r="N1355" i="6" s="1"/>
  <c r="G1355" i="6"/>
  <c r="M1355" i="6" s="1"/>
  <c r="F1355" i="6"/>
  <c r="E1355" i="6"/>
  <c r="K1355" i="6" s="1"/>
  <c r="D1355" i="6"/>
  <c r="I1354" i="6"/>
  <c r="H1354" i="6"/>
  <c r="G1354" i="6"/>
  <c r="F1354" i="6"/>
  <c r="E1354" i="6"/>
  <c r="D1354" i="6"/>
  <c r="I1353" i="6"/>
  <c r="O1353" i="6" s="1"/>
  <c r="H1353" i="6"/>
  <c r="N1353" i="6" s="1"/>
  <c r="G1353" i="6"/>
  <c r="M1353" i="6" s="1"/>
  <c r="F1353" i="6"/>
  <c r="L1353" i="6" s="1"/>
  <c r="E1353" i="6"/>
  <c r="K1353" i="6" s="1"/>
  <c r="D1353" i="6"/>
  <c r="J1353" i="6" s="1"/>
  <c r="I1352" i="6"/>
  <c r="O1352" i="6" s="1"/>
  <c r="H1352" i="6"/>
  <c r="N1352" i="6" s="1"/>
  <c r="G1352" i="6"/>
  <c r="M1352" i="6" s="1"/>
  <c r="F1352" i="6"/>
  <c r="L1352" i="6" s="1"/>
  <c r="E1352" i="6"/>
  <c r="K1352" i="6" s="1"/>
  <c r="D1352" i="6"/>
  <c r="J1352" i="6" s="1"/>
  <c r="I1351" i="6"/>
  <c r="O1351" i="6" s="1"/>
  <c r="H1351" i="6"/>
  <c r="N1351" i="6" s="1"/>
  <c r="G1351" i="6"/>
  <c r="M1351" i="6" s="1"/>
  <c r="F1351" i="6"/>
  <c r="L1351" i="6" s="1"/>
  <c r="E1351" i="6"/>
  <c r="K1351" i="6" s="1"/>
  <c r="D1351" i="6"/>
  <c r="J1351" i="6" s="1"/>
  <c r="I1350" i="6"/>
  <c r="O1350" i="6" s="1"/>
  <c r="H1350" i="6"/>
  <c r="N1350" i="6" s="1"/>
  <c r="G1350" i="6"/>
  <c r="M1350" i="6" s="1"/>
  <c r="F1350" i="6"/>
  <c r="L1350" i="6" s="1"/>
  <c r="E1350" i="6"/>
  <c r="K1350" i="6" s="1"/>
  <c r="D1350" i="6"/>
  <c r="J1350" i="6" s="1"/>
  <c r="I1349" i="6"/>
  <c r="O1349" i="6" s="1"/>
  <c r="H1349" i="6"/>
  <c r="N1349" i="6" s="1"/>
  <c r="G1349" i="6"/>
  <c r="M1349" i="6" s="1"/>
  <c r="F1349" i="6"/>
  <c r="L1349" i="6" s="1"/>
  <c r="E1349" i="6"/>
  <c r="K1349" i="6" s="1"/>
  <c r="D1349" i="6"/>
  <c r="J1349" i="6" s="1"/>
  <c r="I1348" i="6"/>
  <c r="O1348" i="6" s="1"/>
  <c r="H1348" i="6"/>
  <c r="N1348" i="6" s="1"/>
  <c r="G1348" i="6"/>
  <c r="M1348" i="6" s="1"/>
  <c r="F1348" i="6"/>
  <c r="L1348" i="6" s="1"/>
  <c r="E1348" i="6"/>
  <c r="K1348" i="6" s="1"/>
  <c r="D1348" i="6"/>
  <c r="J1348" i="6" s="1"/>
  <c r="I1347" i="6"/>
  <c r="O1347" i="6" s="1"/>
  <c r="H1347" i="6"/>
  <c r="N1347" i="6" s="1"/>
  <c r="G1347" i="6"/>
  <c r="M1347" i="6" s="1"/>
  <c r="F1347" i="6"/>
  <c r="L1347" i="6" s="1"/>
  <c r="E1347" i="6"/>
  <c r="K1347" i="6" s="1"/>
  <c r="D1347" i="6"/>
  <c r="J1347" i="6" s="1"/>
  <c r="I1346" i="6"/>
  <c r="O1346" i="6" s="1"/>
  <c r="H1346" i="6"/>
  <c r="N1346" i="6" s="1"/>
  <c r="G1346" i="6"/>
  <c r="M1346" i="6" s="1"/>
  <c r="F1346" i="6"/>
  <c r="L1346" i="6" s="1"/>
  <c r="E1346" i="6"/>
  <c r="K1346" i="6" s="1"/>
  <c r="D1346" i="6"/>
  <c r="J1346" i="6" s="1"/>
  <c r="I1345" i="6"/>
  <c r="O1345" i="6" s="1"/>
  <c r="H1345" i="6"/>
  <c r="N1345" i="6" s="1"/>
  <c r="G1345" i="6"/>
  <c r="M1345" i="6" s="1"/>
  <c r="F1345" i="6"/>
  <c r="L1345" i="6" s="1"/>
  <c r="E1345" i="6"/>
  <c r="K1345" i="6" s="1"/>
  <c r="D1345" i="6"/>
  <c r="J1345" i="6" s="1"/>
  <c r="I1344" i="6"/>
  <c r="O1344" i="6" s="1"/>
  <c r="H1344" i="6"/>
  <c r="N1344" i="6" s="1"/>
  <c r="G1344" i="6"/>
  <c r="M1344" i="6" s="1"/>
  <c r="F1344" i="6"/>
  <c r="L1344" i="6" s="1"/>
  <c r="E1344" i="6"/>
  <c r="K1344" i="6" s="1"/>
  <c r="D1344" i="6"/>
  <c r="J1344" i="6" s="1"/>
  <c r="I1343" i="6"/>
  <c r="O1343" i="6" s="1"/>
  <c r="H1343" i="6"/>
  <c r="N1343" i="6" s="1"/>
  <c r="G1343" i="6"/>
  <c r="M1343" i="6" s="1"/>
  <c r="F1343" i="6"/>
  <c r="L1343" i="6" s="1"/>
  <c r="E1343" i="6"/>
  <c r="K1343" i="6" s="1"/>
  <c r="D1343" i="6"/>
  <c r="J1343" i="6" s="1"/>
  <c r="I1342" i="6"/>
  <c r="O1342" i="6" s="1"/>
  <c r="H1342" i="6"/>
  <c r="N1342" i="6" s="1"/>
  <c r="G1342" i="6"/>
  <c r="M1342" i="6" s="1"/>
  <c r="F1342" i="6"/>
  <c r="L1342" i="6" s="1"/>
  <c r="E1342" i="6"/>
  <c r="K1342" i="6" s="1"/>
  <c r="D1342" i="6"/>
  <c r="J1342" i="6" s="1"/>
  <c r="I1341" i="6"/>
  <c r="O1341" i="6" s="1"/>
  <c r="H1341" i="6"/>
  <c r="N1341" i="6" s="1"/>
  <c r="G1341" i="6"/>
  <c r="M1341" i="6" s="1"/>
  <c r="F1341" i="6"/>
  <c r="L1341" i="6" s="1"/>
  <c r="E1341" i="6"/>
  <c r="K1341" i="6" s="1"/>
  <c r="D1341" i="6"/>
  <c r="J1341" i="6" s="1"/>
  <c r="I1340" i="6"/>
  <c r="O1340" i="6" s="1"/>
  <c r="H1340" i="6"/>
  <c r="N1340" i="6" s="1"/>
  <c r="G1340" i="6"/>
  <c r="M1340" i="6" s="1"/>
  <c r="F1340" i="6"/>
  <c r="L1340" i="6" s="1"/>
  <c r="E1340" i="6"/>
  <c r="K1340" i="6" s="1"/>
  <c r="D1340" i="6"/>
  <c r="J1340" i="6" s="1"/>
  <c r="I1339" i="6"/>
  <c r="O1339" i="6" s="1"/>
  <c r="H1339" i="6"/>
  <c r="N1339" i="6" s="1"/>
  <c r="G1339" i="6"/>
  <c r="M1339" i="6" s="1"/>
  <c r="F1339" i="6"/>
  <c r="L1339" i="6" s="1"/>
  <c r="E1339" i="6"/>
  <c r="K1339" i="6" s="1"/>
  <c r="D1339" i="6"/>
  <c r="J1339" i="6" s="1"/>
  <c r="I1338" i="6"/>
  <c r="O1338" i="6" s="1"/>
  <c r="H1338" i="6"/>
  <c r="N1338" i="6" s="1"/>
  <c r="G1338" i="6"/>
  <c r="M1338" i="6" s="1"/>
  <c r="F1338" i="6"/>
  <c r="L1338" i="6" s="1"/>
  <c r="E1338" i="6"/>
  <c r="K1338" i="6" s="1"/>
  <c r="D1338" i="6"/>
  <c r="J1338" i="6" s="1"/>
  <c r="I1337" i="6"/>
  <c r="O1337" i="6" s="1"/>
  <c r="H1337" i="6"/>
  <c r="N1337" i="6" s="1"/>
  <c r="G1337" i="6"/>
  <c r="M1337" i="6" s="1"/>
  <c r="F1337" i="6"/>
  <c r="L1337" i="6" s="1"/>
  <c r="E1337" i="6"/>
  <c r="K1337" i="6" s="1"/>
  <c r="D1337" i="6"/>
  <c r="J1337" i="6" s="1"/>
  <c r="I1336" i="6"/>
  <c r="O1336" i="6" s="1"/>
  <c r="H1336" i="6"/>
  <c r="N1336" i="6" s="1"/>
  <c r="G1336" i="6"/>
  <c r="M1336" i="6" s="1"/>
  <c r="F1336" i="6"/>
  <c r="L1336" i="6" s="1"/>
  <c r="E1336" i="6"/>
  <c r="K1336" i="6" s="1"/>
  <c r="D1336" i="6"/>
  <c r="J1336" i="6" s="1"/>
  <c r="I1335" i="6"/>
  <c r="O1335" i="6" s="1"/>
  <c r="H1335" i="6"/>
  <c r="N1335" i="6" s="1"/>
  <c r="G1335" i="6"/>
  <c r="M1335" i="6" s="1"/>
  <c r="F1335" i="6"/>
  <c r="L1335" i="6" s="1"/>
  <c r="E1335" i="6"/>
  <c r="K1335" i="6" s="1"/>
  <c r="D1335" i="6"/>
  <c r="J1335" i="6" s="1"/>
  <c r="I1334" i="6"/>
  <c r="O1334" i="6" s="1"/>
  <c r="H1334" i="6"/>
  <c r="N1334" i="6" s="1"/>
  <c r="G1334" i="6"/>
  <c r="M1334" i="6" s="1"/>
  <c r="F1334" i="6"/>
  <c r="L1334" i="6" s="1"/>
  <c r="E1334" i="6"/>
  <c r="K1334" i="6" s="1"/>
  <c r="D1334" i="6"/>
  <c r="J1334" i="6" s="1"/>
  <c r="I1333" i="6"/>
  <c r="O1333" i="6" s="1"/>
  <c r="H1333" i="6"/>
  <c r="N1333" i="6" s="1"/>
  <c r="G1333" i="6"/>
  <c r="M1333" i="6" s="1"/>
  <c r="F1333" i="6"/>
  <c r="L1333" i="6" s="1"/>
  <c r="E1333" i="6"/>
  <c r="K1333" i="6" s="1"/>
  <c r="D1333" i="6"/>
  <c r="J1333" i="6" s="1"/>
  <c r="I1332" i="6"/>
  <c r="O1332" i="6" s="1"/>
  <c r="H1332" i="6"/>
  <c r="N1332" i="6" s="1"/>
  <c r="G1332" i="6"/>
  <c r="M1332" i="6" s="1"/>
  <c r="F1332" i="6"/>
  <c r="L1332" i="6" s="1"/>
  <c r="E1332" i="6"/>
  <c r="K1332" i="6" s="1"/>
  <c r="D1332" i="6"/>
  <c r="J1332" i="6" s="1"/>
  <c r="I1331" i="6"/>
  <c r="O1331" i="6" s="1"/>
  <c r="H1331" i="6"/>
  <c r="N1331" i="6" s="1"/>
  <c r="G1331" i="6"/>
  <c r="M1331" i="6" s="1"/>
  <c r="F1331" i="6"/>
  <c r="L1331" i="6" s="1"/>
  <c r="E1331" i="6"/>
  <c r="K1331" i="6" s="1"/>
  <c r="D1331" i="6"/>
  <c r="J1331" i="6" s="1"/>
  <c r="I1330" i="6"/>
  <c r="O1330" i="6" s="1"/>
  <c r="H1330" i="6"/>
  <c r="N1330" i="6" s="1"/>
  <c r="G1330" i="6"/>
  <c r="M1330" i="6" s="1"/>
  <c r="F1330" i="6"/>
  <c r="L1330" i="6" s="1"/>
  <c r="E1330" i="6"/>
  <c r="K1330" i="6" s="1"/>
  <c r="D1330" i="6"/>
  <c r="J1330" i="6" s="1"/>
  <c r="I1329" i="6"/>
  <c r="O1329" i="6" s="1"/>
  <c r="H1329" i="6"/>
  <c r="N1329" i="6" s="1"/>
  <c r="G1329" i="6"/>
  <c r="M1329" i="6" s="1"/>
  <c r="F1329" i="6"/>
  <c r="L1329" i="6" s="1"/>
  <c r="E1329" i="6"/>
  <c r="K1329" i="6" s="1"/>
  <c r="D1329" i="6"/>
  <c r="J1329" i="6" s="1"/>
  <c r="I1328" i="6"/>
  <c r="O1328" i="6" s="1"/>
  <c r="H1328" i="6"/>
  <c r="N1328" i="6" s="1"/>
  <c r="G1328" i="6"/>
  <c r="M1328" i="6" s="1"/>
  <c r="F1328" i="6"/>
  <c r="L1328" i="6" s="1"/>
  <c r="E1328" i="6"/>
  <c r="K1328" i="6" s="1"/>
  <c r="D1328" i="6"/>
  <c r="J1328" i="6" s="1"/>
  <c r="I1327" i="6"/>
  <c r="O1327" i="6" s="1"/>
  <c r="H1327" i="6"/>
  <c r="N1327" i="6" s="1"/>
  <c r="G1327" i="6"/>
  <c r="M1327" i="6" s="1"/>
  <c r="F1327" i="6"/>
  <c r="L1327" i="6" s="1"/>
  <c r="E1327" i="6"/>
  <c r="K1327" i="6" s="1"/>
  <c r="D1327" i="6"/>
  <c r="J1327" i="6" s="1"/>
  <c r="I1326" i="6"/>
  <c r="O1326" i="6" s="1"/>
  <c r="H1326" i="6"/>
  <c r="N1326" i="6" s="1"/>
  <c r="G1326" i="6"/>
  <c r="M1326" i="6" s="1"/>
  <c r="F1326" i="6"/>
  <c r="L1326" i="6" s="1"/>
  <c r="E1326" i="6"/>
  <c r="K1326" i="6" s="1"/>
  <c r="D1326" i="6"/>
  <c r="J1326" i="6" s="1"/>
  <c r="I1325" i="6"/>
  <c r="O1325" i="6" s="1"/>
  <c r="H1325" i="6"/>
  <c r="N1325" i="6" s="1"/>
  <c r="G1325" i="6"/>
  <c r="M1325" i="6" s="1"/>
  <c r="F1325" i="6"/>
  <c r="L1325" i="6" s="1"/>
  <c r="E1325" i="6"/>
  <c r="K1325" i="6" s="1"/>
  <c r="D1325" i="6"/>
  <c r="J1325" i="6" s="1"/>
  <c r="I1324" i="6"/>
  <c r="O1324" i="6" s="1"/>
  <c r="H1324" i="6"/>
  <c r="N1324" i="6" s="1"/>
  <c r="G1324" i="6"/>
  <c r="M1324" i="6" s="1"/>
  <c r="F1324" i="6"/>
  <c r="L1324" i="6" s="1"/>
  <c r="E1324" i="6"/>
  <c r="K1324" i="6" s="1"/>
  <c r="D1324" i="6"/>
  <c r="J1324" i="6" s="1"/>
  <c r="I1323" i="6"/>
  <c r="O1323" i="6" s="1"/>
  <c r="H1323" i="6"/>
  <c r="N1323" i="6" s="1"/>
  <c r="G1323" i="6"/>
  <c r="M1323" i="6" s="1"/>
  <c r="F1323" i="6"/>
  <c r="L1323" i="6" s="1"/>
  <c r="E1323" i="6"/>
  <c r="K1323" i="6" s="1"/>
  <c r="D1323" i="6"/>
  <c r="J1323" i="6" s="1"/>
  <c r="I1322" i="6"/>
  <c r="O1322" i="6" s="1"/>
  <c r="H1322" i="6"/>
  <c r="N1322" i="6" s="1"/>
  <c r="G1322" i="6"/>
  <c r="M1322" i="6" s="1"/>
  <c r="F1322" i="6"/>
  <c r="L1322" i="6" s="1"/>
  <c r="E1322" i="6"/>
  <c r="K1322" i="6" s="1"/>
  <c r="D1322" i="6"/>
  <c r="J1322" i="6" s="1"/>
  <c r="I1321" i="6"/>
  <c r="O1321" i="6" s="1"/>
  <c r="H1321" i="6"/>
  <c r="N1321" i="6" s="1"/>
  <c r="G1321" i="6"/>
  <c r="M1321" i="6" s="1"/>
  <c r="F1321" i="6"/>
  <c r="L1321" i="6" s="1"/>
  <c r="E1321" i="6"/>
  <c r="K1321" i="6" s="1"/>
  <c r="D1321" i="6"/>
  <c r="J1321" i="6" s="1"/>
  <c r="I1320" i="6"/>
  <c r="O1320" i="6" s="1"/>
  <c r="H1320" i="6"/>
  <c r="N1320" i="6" s="1"/>
  <c r="G1320" i="6"/>
  <c r="M1320" i="6" s="1"/>
  <c r="F1320" i="6"/>
  <c r="L1320" i="6" s="1"/>
  <c r="E1320" i="6"/>
  <c r="K1320" i="6" s="1"/>
  <c r="D1320" i="6"/>
  <c r="J1320" i="6" s="1"/>
  <c r="I1319" i="6"/>
  <c r="O1319" i="6" s="1"/>
  <c r="H1319" i="6"/>
  <c r="N1319" i="6" s="1"/>
  <c r="G1319" i="6"/>
  <c r="M1319" i="6" s="1"/>
  <c r="F1319" i="6"/>
  <c r="L1319" i="6" s="1"/>
  <c r="E1319" i="6"/>
  <c r="K1319" i="6" s="1"/>
  <c r="D1319" i="6"/>
  <c r="J1319" i="6" s="1"/>
  <c r="I1318" i="6"/>
  <c r="O1318" i="6" s="1"/>
  <c r="H1318" i="6"/>
  <c r="N1318" i="6" s="1"/>
  <c r="G1318" i="6"/>
  <c r="M1318" i="6" s="1"/>
  <c r="F1318" i="6"/>
  <c r="L1318" i="6" s="1"/>
  <c r="E1318" i="6"/>
  <c r="K1318" i="6" s="1"/>
  <c r="D1318" i="6"/>
  <c r="J1318" i="6" s="1"/>
  <c r="I1317" i="6"/>
  <c r="O1317" i="6" s="1"/>
  <c r="H1317" i="6"/>
  <c r="N1317" i="6" s="1"/>
  <c r="G1317" i="6"/>
  <c r="M1317" i="6" s="1"/>
  <c r="F1317" i="6"/>
  <c r="L1317" i="6" s="1"/>
  <c r="E1317" i="6"/>
  <c r="K1317" i="6" s="1"/>
  <c r="D1317" i="6"/>
  <c r="J1317" i="6" s="1"/>
  <c r="I1316" i="6"/>
  <c r="O1316" i="6" s="1"/>
  <c r="H1316" i="6"/>
  <c r="N1316" i="6" s="1"/>
  <c r="G1316" i="6"/>
  <c r="M1316" i="6" s="1"/>
  <c r="F1316" i="6"/>
  <c r="L1316" i="6" s="1"/>
  <c r="E1316" i="6"/>
  <c r="K1316" i="6" s="1"/>
  <c r="D1316" i="6"/>
  <c r="J1316" i="6" s="1"/>
  <c r="I1315" i="6"/>
  <c r="O1315" i="6" s="1"/>
  <c r="H1315" i="6"/>
  <c r="N1315" i="6" s="1"/>
  <c r="G1315" i="6"/>
  <c r="M1315" i="6" s="1"/>
  <c r="F1315" i="6"/>
  <c r="L1315" i="6" s="1"/>
  <c r="E1315" i="6"/>
  <c r="K1315" i="6" s="1"/>
  <c r="D1315" i="6"/>
  <c r="J1315" i="6" s="1"/>
  <c r="I1314" i="6"/>
  <c r="O1314" i="6" s="1"/>
  <c r="H1314" i="6"/>
  <c r="N1314" i="6" s="1"/>
  <c r="G1314" i="6"/>
  <c r="M1314" i="6" s="1"/>
  <c r="F1314" i="6"/>
  <c r="L1314" i="6" s="1"/>
  <c r="E1314" i="6"/>
  <c r="K1314" i="6" s="1"/>
  <c r="D1314" i="6"/>
  <c r="J1314" i="6" s="1"/>
  <c r="I1313" i="6"/>
  <c r="O1313" i="6" s="1"/>
  <c r="H1313" i="6"/>
  <c r="N1313" i="6" s="1"/>
  <c r="G1313" i="6"/>
  <c r="M1313" i="6" s="1"/>
  <c r="F1313" i="6"/>
  <c r="L1313" i="6" s="1"/>
  <c r="E1313" i="6"/>
  <c r="K1313" i="6" s="1"/>
  <c r="D1313" i="6"/>
  <c r="J1313" i="6" s="1"/>
  <c r="I1312" i="6"/>
  <c r="O1312" i="6" s="1"/>
  <c r="H1312" i="6"/>
  <c r="N1312" i="6" s="1"/>
  <c r="G1312" i="6"/>
  <c r="M1312" i="6" s="1"/>
  <c r="F1312" i="6"/>
  <c r="L1312" i="6" s="1"/>
  <c r="E1312" i="6"/>
  <c r="K1312" i="6" s="1"/>
  <c r="D1312" i="6"/>
  <c r="J1312" i="6" s="1"/>
  <c r="I1311" i="6"/>
  <c r="O1311" i="6" s="1"/>
  <c r="H1311" i="6"/>
  <c r="N1311" i="6" s="1"/>
  <c r="G1311" i="6"/>
  <c r="M1311" i="6" s="1"/>
  <c r="F1311" i="6"/>
  <c r="L1311" i="6" s="1"/>
  <c r="E1311" i="6"/>
  <c r="K1311" i="6" s="1"/>
  <c r="D1311" i="6"/>
  <c r="J1311" i="6" s="1"/>
  <c r="I1310" i="6"/>
  <c r="O1310" i="6" s="1"/>
  <c r="H1310" i="6"/>
  <c r="N1310" i="6" s="1"/>
  <c r="G1310" i="6"/>
  <c r="M1310" i="6" s="1"/>
  <c r="F1310" i="6"/>
  <c r="L1310" i="6" s="1"/>
  <c r="E1310" i="6"/>
  <c r="K1310" i="6" s="1"/>
  <c r="D1310" i="6"/>
  <c r="J1310" i="6" s="1"/>
  <c r="I1309" i="6"/>
  <c r="O1309" i="6" s="1"/>
  <c r="H1309" i="6"/>
  <c r="N1309" i="6" s="1"/>
  <c r="G1309" i="6"/>
  <c r="M1309" i="6" s="1"/>
  <c r="F1309" i="6"/>
  <c r="L1309" i="6" s="1"/>
  <c r="E1309" i="6"/>
  <c r="K1309" i="6" s="1"/>
  <c r="D1309" i="6"/>
  <c r="J1309" i="6" s="1"/>
  <c r="I1308" i="6"/>
  <c r="H1308" i="6"/>
  <c r="G1308" i="6"/>
  <c r="F1308" i="6"/>
  <c r="E1308" i="6"/>
  <c r="D1308" i="6"/>
  <c r="I1307" i="6"/>
  <c r="H1307" i="6"/>
  <c r="N1307" i="6" s="1"/>
  <c r="G1307" i="6"/>
  <c r="M1307" i="6" s="1"/>
  <c r="F1307" i="6"/>
  <c r="E1307" i="6"/>
  <c r="K1307" i="6" s="1"/>
  <c r="D1307" i="6"/>
  <c r="I1306" i="6"/>
  <c r="H1306" i="6"/>
  <c r="N1306" i="6" s="1"/>
  <c r="G1306" i="6"/>
  <c r="F1306" i="6"/>
  <c r="E1306" i="6"/>
  <c r="K1306" i="6" s="1"/>
  <c r="D1306" i="6"/>
  <c r="I1305" i="6"/>
  <c r="H1305" i="6"/>
  <c r="N1305" i="6" s="1"/>
  <c r="G1305" i="6"/>
  <c r="M1305" i="6" s="1"/>
  <c r="F1305" i="6"/>
  <c r="E1305" i="6"/>
  <c r="K1305" i="6" s="1"/>
  <c r="D1305" i="6"/>
  <c r="I1304" i="6"/>
  <c r="H1304" i="6"/>
  <c r="G1304" i="6"/>
  <c r="F1304" i="6"/>
  <c r="E1304" i="6"/>
  <c r="D1304" i="6"/>
  <c r="I1303" i="6"/>
  <c r="O1303" i="6" s="1"/>
  <c r="H1303" i="6"/>
  <c r="N1303" i="6" s="1"/>
  <c r="G1303" i="6"/>
  <c r="M1303" i="6" s="1"/>
  <c r="F1303" i="6"/>
  <c r="L1303" i="6" s="1"/>
  <c r="E1303" i="6"/>
  <c r="K1303" i="6" s="1"/>
  <c r="D1303" i="6"/>
  <c r="J1303" i="6" s="1"/>
  <c r="I1302" i="6"/>
  <c r="O1302" i="6" s="1"/>
  <c r="H1302" i="6"/>
  <c r="N1302" i="6" s="1"/>
  <c r="G1302" i="6"/>
  <c r="M1302" i="6" s="1"/>
  <c r="F1302" i="6"/>
  <c r="L1302" i="6" s="1"/>
  <c r="E1302" i="6"/>
  <c r="K1302" i="6" s="1"/>
  <c r="D1302" i="6"/>
  <c r="J1302" i="6" s="1"/>
  <c r="I1301" i="6"/>
  <c r="O1301" i="6" s="1"/>
  <c r="H1301" i="6"/>
  <c r="N1301" i="6" s="1"/>
  <c r="G1301" i="6"/>
  <c r="M1301" i="6" s="1"/>
  <c r="F1301" i="6"/>
  <c r="L1301" i="6" s="1"/>
  <c r="E1301" i="6"/>
  <c r="K1301" i="6" s="1"/>
  <c r="D1301" i="6"/>
  <c r="J1301" i="6" s="1"/>
  <c r="I1300" i="6"/>
  <c r="O1300" i="6" s="1"/>
  <c r="H1300" i="6"/>
  <c r="N1300" i="6" s="1"/>
  <c r="G1300" i="6"/>
  <c r="M1300" i="6" s="1"/>
  <c r="F1300" i="6"/>
  <c r="L1300" i="6" s="1"/>
  <c r="E1300" i="6"/>
  <c r="K1300" i="6" s="1"/>
  <c r="D1300" i="6"/>
  <c r="J1300" i="6" s="1"/>
  <c r="I1299" i="6"/>
  <c r="O1299" i="6" s="1"/>
  <c r="H1299" i="6"/>
  <c r="N1299" i="6" s="1"/>
  <c r="G1299" i="6"/>
  <c r="M1299" i="6" s="1"/>
  <c r="F1299" i="6"/>
  <c r="L1299" i="6" s="1"/>
  <c r="E1299" i="6"/>
  <c r="K1299" i="6" s="1"/>
  <c r="D1299" i="6"/>
  <c r="J1299" i="6" s="1"/>
  <c r="I1298" i="6"/>
  <c r="O1298" i="6" s="1"/>
  <c r="H1298" i="6"/>
  <c r="N1298" i="6" s="1"/>
  <c r="G1298" i="6"/>
  <c r="M1298" i="6" s="1"/>
  <c r="F1298" i="6"/>
  <c r="L1298" i="6" s="1"/>
  <c r="E1298" i="6"/>
  <c r="K1298" i="6" s="1"/>
  <c r="D1298" i="6"/>
  <c r="J1298" i="6" s="1"/>
  <c r="I1297" i="6"/>
  <c r="O1297" i="6" s="1"/>
  <c r="H1297" i="6"/>
  <c r="N1297" i="6" s="1"/>
  <c r="G1297" i="6"/>
  <c r="M1297" i="6" s="1"/>
  <c r="F1297" i="6"/>
  <c r="L1297" i="6" s="1"/>
  <c r="E1297" i="6"/>
  <c r="K1297" i="6" s="1"/>
  <c r="D1297" i="6"/>
  <c r="J1297" i="6" s="1"/>
  <c r="I1296" i="6"/>
  <c r="O1296" i="6" s="1"/>
  <c r="H1296" i="6"/>
  <c r="N1296" i="6" s="1"/>
  <c r="G1296" i="6"/>
  <c r="M1296" i="6" s="1"/>
  <c r="F1296" i="6"/>
  <c r="L1296" i="6" s="1"/>
  <c r="E1296" i="6"/>
  <c r="K1296" i="6" s="1"/>
  <c r="D1296" i="6"/>
  <c r="J1296" i="6" s="1"/>
  <c r="I1295" i="6"/>
  <c r="O1295" i="6" s="1"/>
  <c r="H1295" i="6"/>
  <c r="N1295" i="6" s="1"/>
  <c r="G1295" i="6"/>
  <c r="M1295" i="6" s="1"/>
  <c r="F1295" i="6"/>
  <c r="L1295" i="6" s="1"/>
  <c r="E1295" i="6"/>
  <c r="K1295" i="6" s="1"/>
  <c r="D1295" i="6"/>
  <c r="J1295" i="6" s="1"/>
  <c r="I1294" i="6"/>
  <c r="O1294" i="6" s="1"/>
  <c r="H1294" i="6"/>
  <c r="N1294" i="6" s="1"/>
  <c r="G1294" i="6"/>
  <c r="M1294" i="6" s="1"/>
  <c r="F1294" i="6"/>
  <c r="L1294" i="6" s="1"/>
  <c r="E1294" i="6"/>
  <c r="K1294" i="6" s="1"/>
  <c r="D1294" i="6"/>
  <c r="J1294" i="6" s="1"/>
  <c r="I1293" i="6"/>
  <c r="O1293" i="6" s="1"/>
  <c r="H1293" i="6"/>
  <c r="N1293" i="6" s="1"/>
  <c r="G1293" i="6"/>
  <c r="M1293" i="6" s="1"/>
  <c r="F1293" i="6"/>
  <c r="L1293" i="6" s="1"/>
  <c r="E1293" i="6"/>
  <c r="K1293" i="6" s="1"/>
  <c r="D1293" i="6"/>
  <c r="J1293" i="6" s="1"/>
  <c r="I1292" i="6"/>
  <c r="O1292" i="6" s="1"/>
  <c r="H1292" i="6"/>
  <c r="N1292" i="6" s="1"/>
  <c r="G1292" i="6"/>
  <c r="M1292" i="6" s="1"/>
  <c r="F1292" i="6"/>
  <c r="L1292" i="6" s="1"/>
  <c r="E1292" i="6"/>
  <c r="K1292" i="6" s="1"/>
  <c r="D1292" i="6"/>
  <c r="J1292" i="6" s="1"/>
  <c r="I1291" i="6"/>
  <c r="O1291" i="6" s="1"/>
  <c r="H1291" i="6"/>
  <c r="N1291" i="6" s="1"/>
  <c r="G1291" i="6"/>
  <c r="M1291" i="6" s="1"/>
  <c r="F1291" i="6"/>
  <c r="L1291" i="6" s="1"/>
  <c r="E1291" i="6"/>
  <c r="K1291" i="6" s="1"/>
  <c r="D1291" i="6"/>
  <c r="J1291" i="6" s="1"/>
  <c r="I1290" i="6"/>
  <c r="O1290" i="6" s="1"/>
  <c r="H1290" i="6"/>
  <c r="N1290" i="6" s="1"/>
  <c r="G1290" i="6"/>
  <c r="M1290" i="6" s="1"/>
  <c r="F1290" i="6"/>
  <c r="L1290" i="6" s="1"/>
  <c r="E1290" i="6"/>
  <c r="K1290" i="6" s="1"/>
  <c r="D1290" i="6"/>
  <c r="J1290" i="6" s="1"/>
  <c r="I1289" i="6"/>
  <c r="O1289" i="6" s="1"/>
  <c r="H1289" i="6"/>
  <c r="N1289" i="6" s="1"/>
  <c r="G1289" i="6"/>
  <c r="M1289" i="6" s="1"/>
  <c r="F1289" i="6"/>
  <c r="L1289" i="6" s="1"/>
  <c r="E1289" i="6"/>
  <c r="K1289" i="6" s="1"/>
  <c r="D1289" i="6"/>
  <c r="J1289" i="6" s="1"/>
  <c r="I1288" i="6"/>
  <c r="O1288" i="6" s="1"/>
  <c r="H1288" i="6"/>
  <c r="N1288" i="6" s="1"/>
  <c r="G1288" i="6"/>
  <c r="M1288" i="6" s="1"/>
  <c r="F1288" i="6"/>
  <c r="L1288" i="6" s="1"/>
  <c r="E1288" i="6"/>
  <c r="K1288" i="6" s="1"/>
  <c r="D1288" i="6"/>
  <c r="J1288" i="6" s="1"/>
  <c r="I1287" i="6"/>
  <c r="O1287" i="6" s="1"/>
  <c r="H1287" i="6"/>
  <c r="N1287" i="6" s="1"/>
  <c r="G1287" i="6"/>
  <c r="M1287" i="6" s="1"/>
  <c r="F1287" i="6"/>
  <c r="L1287" i="6" s="1"/>
  <c r="E1287" i="6"/>
  <c r="K1287" i="6" s="1"/>
  <c r="D1287" i="6"/>
  <c r="J1287" i="6" s="1"/>
  <c r="I1286" i="6"/>
  <c r="O1286" i="6" s="1"/>
  <c r="H1286" i="6"/>
  <c r="N1286" i="6" s="1"/>
  <c r="G1286" i="6"/>
  <c r="M1286" i="6" s="1"/>
  <c r="F1286" i="6"/>
  <c r="L1286" i="6" s="1"/>
  <c r="E1286" i="6"/>
  <c r="K1286" i="6" s="1"/>
  <c r="D1286" i="6"/>
  <c r="J1286" i="6" s="1"/>
  <c r="I1285" i="6"/>
  <c r="O1285" i="6" s="1"/>
  <c r="H1285" i="6"/>
  <c r="N1285" i="6" s="1"/>
  <c r="G1285" i="6"/>
  <c r="M1285" i="6" s="1"/>
  <c r="F1285" i="6"/>
  <c r="L1285" i="6" s="1"/>
  <c r="E1285" i="6"/>
  <c r="K1285" i="6" s="1"/>
  <c r="D1285" i="6"/>
  <c r="J1285" i="6" s="1"/>
  <c r="I1284" i="6"/>
  <c r="O1284" i="6" s="1"/>
  <c r="H1284" i="6"/>
  <c r="N1284" i="6" s="1"/>
  <c r="G1284" i="6"/>
  <c r="M1284" i="6" s="1"/>
  <c r="F1284" i="6"/>
  <c r="L1284" i="6" s="1"/>
  <c r="E1284" i="6"/>
  <c r="K1284" i="6" s="1"/>
  <c r="D1284" i="6"/>
  <c r="J1284" i="6" s="1"/>
  <c r="I1283" i="6"/>
  <c r="O1283" i="6" s="1"/>
  <c r="H1283" i="6"/>
  <c r="N1283" i="6" s="1"/>
  <c r="G1283" i="6"/>
  <c r="M1283" i="6" s="1"/>
  <c r="F1283" i="6"/>
  <c r="L1283" i="6" s="1"/>
  <c r="E1283" i="6"/>
  <c r="K1283" i="6" s="1"/>
  <c r="D1283" i="6"/>
  <c r="J1283" i="6" s="1"/>
  <c r="I1282" i="6"/>
  <c r="O1282" i="6" s="1"/>
  <c r="H1282" i="6"/>
  <c r="N1282" i="6" s="1"/>
  <c r="G1282" i="6"/>
  <c r="M1282" i="6" s="1"/>
  <c r="F1282" i="6"/>
  <c r="L1282" i="6" s="1"/>
  <c r="E1282" i="6"/>
  <c r="K1282" i="6" s="1"/>
  <c r="D1282" i="6"/>
  <c r="J1282" i="6" s="1"/>
  <c r="I1281" i="6"/>
  <c r="O1281" i="6" s="1"/>
  <c r="H1281" i="6"/>
  <c r="N1281" i="6" s="1"/>
  <c r="G1281" i="6"/>
  <c r="M1281" i="6" s="1"/>
  <c r="F1281" i="6"/>
  <c r="L1281" i="6" s="1"/>
  <c r="E1281" i="6"/>
  <c r="K1281" i="6" s="1"/>
  <c r="D1281" i="6"/>
  <c r="J1281" i="6" s="1"/>
  <c r="I1280" i="6"/>
  <c r="O1280" i="6" s="1"/>
  <c r="H1280" i="6"/>
  <c r="N1280" i="6" s="1"/>
  <c r="G1280" i="6"/>
  <c r="M1280" i="6" s="1"/>
  <c r="F1280" i="6"/>
  <c r="L1280" i="6" s="1"/>
  <c r="E1280" i="6"/>
  <c r="K1280" i="6" s="1"/>
  <c r="D1280" i="6"/>
  <c r="J1280" i="6" s="1"/>
  <c r="I1279" i="6"/>
  <c r="O1279" i="6" s="1"/>
  <c r="H1279" i="6"/>
  <c r="N1279" i="6" s="1"/>
  <c r="G1279" i="6"/>
  <c r="M1279" i="6" s="1"/>
  <c r="F1279" i="6"/>
  <c r="L1279" i="6" s="1"/>
  <c r="E1279" i="6"/>
  <c r="K1279" i="6" s="1"/>
  <c r="D1279" i="6"/>
  <c r="J1279" i="6" s="1"/>
  <c r="I1278" i="6"/>
  <c r="O1278" i="6" s="1"/>
  <c r="H1278" i="6"/>
  <c r="N1278" i="6" s="1"/>
  <c r="G1278" i="6"/>
  <c r="M1278" i="6" s="1"/>
  <c r="F1278" i="6"/>
  <c r="L1278" i="6" s="1"/>
  <c r="E1278" i="6"/>
  <c r="K1278" i="6" s="1"/>
  <c r="D1278" i="6"/>
  <c r="J1278" i="6" s="1"/>
  <c r="I1277" i="6"/>
  <c r="O1277" i="6" s="1"/>
  <c r="H1277" i="6"/>
  <c r="N1277" i="6" s="1"/>
  <c r="G1277" i="6"/>
  <c r="M1277" i="6" s="1"/>
  <c r="F1277" i="6"/>
  <c r="L1277" i="6" s="1"/>
  <c r="E1277" i="6"/>
  <c r="K1277" i="6" s="1"/>
  <c r="D1277" i="6"/>
  <c r="J1277" i="6" s="1"/>
  <c r="I1276" i="6"/>
  <c r="O1276" i="6" s="1"/>
  <c r="H1276" i="6"/>
  <c r="N1276" i="6" s="1"/>
  <c r="G1276" i="6"/>
  <c r="M1276" i="6" s="1"/>
  <c r="F1276" i="6"/>
  <c r="L1276" i="6" s="1"/>
  <c r="E1276" i="6"/>
  <c r="K1276" i="6" s="1"/>
  <c r="D1276" i="6"/>
  <c r="J1276" i="6" s="1"/>
  <c r="I1275" i="6"/>
  <c r="O1275" i="6" s="1"/>
  <c r="H1275" i="6"/>
  <c r="N1275" i="6" s="1"/>
  <c r="G1275" i="6"/>
  <c r="M1275" i="6" s="1"/>
  <c r="F1275" i="6"/>
  <c r="L1275" i="6" s="1"/>
  <c r="E1275" i="6"/>
  <c r="K1275" i="6" s="1"/>
  <c r="D1275" i="6"/>
  <c r="J1275" i="6" s="1"/>
  <c r="I1274" i="6"/>
  <c r="O1274" i="6" s="1"/>
  <c r="H1274" i="6"/>
  <c r="N1274" i="6" s="1"/>
  <c r="G1274" i="6"/>
  <c r="M1274" i="6" s="1"/>
  <c r="F1274" i="6"/>
  <c r="L1274" i="6" s="1"/>
  <c r="E1274" i="6"/>
  <c r="K1274" i="6" s="1"/>
  <c r="D1274" i="6"/>
  <c r="J1274" i="6" s="1"/>
  <c r="I1273" i="6"/>
  <c r="O1273" i="6" s="1"/>
  <c r="H1273" i="6"/>
  <c r="N1273" i="6" s="1"/>
  <c r="G1273" i="6"/>
  <c r="M1273" i="6" s="1"/>
  <c r="F1273" i="6"/>
  <c r="L1273" i="6" s="1"/>
  <c r="E1273" i="6"/>
  <c r="K1273" i="6" s="1"/>
  <c r="D1273" i="6"/>
  <c r="J1273" i="6" s="1"/>
  <c r="I1272" i="6"/>
  <c r="O1272" i="6" s="1"/>
  <c r="H1272" i="6"/>
  <c r="N1272" i="6" s="1"/>
  <c r="G1272" i="6"/>
  <c r="M1272" i="6" s="1"/>
  <c r="F1272" i="6"/>
  <c r="L1272" i="6" s="1"/>
  <c r="E1272" i="6"/>
  <c r="K1272" i="6" s="1"/>
  <c r="D1272" i="6"/>
  <c r="J1272" i="6" s="1"/>
  <c r="I1271" i="6"/>
  <c r="O1271" i="6" s="1"/>
  <c r="H1271" i="6"/>
  <c r="N1271" i="6" s="1"/>
  <c r="G1271" i="6"/>
  <c r="M1271" i="6" s="1"/>
  <c r="F1271" i="6"/>
  <c r="L1271" i="6" s="1"/>
  <c r="E1271" i="6"/>
  <c r="K1271" i="6" s="1"/>
  <c r="D1271" i="6"/>
  <c r="J1271" i="6" s="1"/>
  <c r="I1270" i="6"/>
  <c r="O1270" i="6" s="1"/>
  <c r="H1270" i="6"/>
  <c r="N1270" i="6" s="1"/>
  <c r="G1270" i="6"/>
  <c r="M1270" i="6" s="1"/>
  <c r="F1270" i="6"/>
  <c r="L1270" i="6" s="1"/>
  <c r="E1270" i="6"/>
  <c r="K1270" i="6" s="1"/>
  <c r="D1270" i="6"/>
  <c r="J1270" i="6" s="1"/>
  <c r="I1269" i="6"/>
  <c r="O1269" i="6" s="1"/>
  <c r="H1269" i="6"/>
  <c r="N1269" i="6" s="1"/>
  <c r="G1269" i="6"/>
  <c r="M1269" i="6" s="1"/>
  <c r="F1269" i="6"/>
  <c r="L1269" i="6" s="1"/>
  <c r="E1269" i="6"/>
  <c r="K1269" i="6" s="1"/>
  <c r="D1269" i="6"/>
  <c r="J1269" i="6" s="1"/>
  <c r="I1268" i="6"/>
  <c r="O1268" i="6" s="1"/>
  <c r="H1268" i="6"/>
  <c r="N1268" i="6" s="1"/>
  <c r="G1268" i="6"/>
  <c r="M1268" i="6" s="1"/>
  <c r="F1268" i="6"/>
  <c r="L1268" i="6" s="1"/>
  <c r="E1268" i="6"/>
  <c r="K1268" i="6" s="1"/>
  <c r="D1268" i="6"/>
  <c r="J1268" i="6" s="1"/>
  <c r="I1267" i="6"/>
  <c r="O1267" i="6" s="1"/>
  <c r="H1267" i="6"/>
  <c r="N1267" i="6" s="1"/>
  <c r="G1267" i="6"/>
  <c r="M1267" i="6" s="1"/>
  <c r="F1267" i="6"/>
  <c r="L1267" i="6" s="1"/>
  <c r="E1267" i="6"/>
  <c r="K1267" i="6" s="1"/>
  <c r="D1267" i="6"/>
  <c r="J1267" i="6" s="1"/>
  <c r="I1266" i="6"/>
  <c r="O1266" i="6" s="1"/>
  <c r="H1266" i="6"/>
  <c r="N1266" i="6" s="1"/>
  <c r="G1266" i="6"/>
  <c r="M1266" i="6" s="1"/>
  <c r="F1266" i="6"/>
  <c r="L1266" i="6" s="1"/>
  <c r="E1266" i="6"/>
  <c r="K1266" i="6" s="1"/>
  <c r="D1266" i="6"/>
  <c r="J1266" i="6" s="1"/>
  <c r="I1265" i="6"/>
  <c r="O1265" i="6" s="1"/>
  <c r="H1265" i="6"/>
  <c r="N1265" i="6" s="1"/>
  <c r="G1265" i="6"/>
  <c r="M1265" i="6" s="1"/>
  <c r="F1265" i="6"/>
  <c r="E1265" i="6"/>
  <c r="K1265" i="6" s="1"/>
  <c r="D1265" i="6"/>
  <c r="J1265" i="6" s="1"/>
  <c r="I1264" i="6"/>
  <c r="O1264" i="6" s="1"/>
  <c r="H1264" i="6"/>
  <c r="N1264" i="6" s="1"/>
  <c r="G1264" i="6"/>
  <c r="M1264" i="6" s="1"/>
  <c r="F1264" i="6"/>
  <c r="L1264" i="6" s="1"/>
  <c r="E1264" i="6"/>
  <c r="K1264" i="6" s="1"/>
  <c r="D1264" i="6"/>
  <c r="J1264" i="6" s="1"/>
  <c r="I1263" i="6"/>
  <c r="O1263" i="6" s="1"/>
  <c r="H1263" i="6"/>
  <c r="N1263" i="6" s="1"/>
  <c r="G1263" i="6"/>
  <c r="M1263" i="6" s="1"/>
  <c r="F1263" i="6"/>
  <c r="L1263" i="6" s="1"/>
  <c r="E1263" i="6"/>
  <c r="K1263" i="6" s="1"/>
  <c r="D1263" i="6"/>
  <c r="J1263" i="6" s="1"/>
  <c r="I1262" i="6"/>
  <c r="O1262" i="6" s="1"/>
  <c r="H1262" i="6"/>
  <c r="N1262" i="6" s="1"/>
  <c r="G1262" i="6"/>
  <c r="M1262" i="6" s="1"/>
  <c r="F1262" i="6"/>
  <c r="L1262" i="6" s="1"/>
  <c r="E1262" i="6"/>
  <c r="K1262" i="6" s="1"/>
  <c r="D1262" i="6"/>
  <c r="J1262" i="6" s="1"/>
  <c r="I1261" i="6"/>
  <c r="O1261" i="6" s="1"/>
  <c r="H1261" i="6"/>
  <c r="N1261" i="6" s="1"/>
  <c r="G1261" i="6"/>
  <c r="M1261" i="6" s="1"/>
  <c r="F1261" i="6"/>
  <c r="L1261" i="6" s="1"/>
  <c r="E1261" i="6"/>
  <c r="K1261" i="6" s="1"/>
  <c r="D1261" i="6"/>
  <c r="J1261" i="6" s="1"/>
  <c r="I1260" i="6"/>
  <c r="O1260" i="6" s="1"/>
  <c r="H1260" i="6"/>
  <c r="N1260" i="6" s="1"/>
  <c r="G1260" i="6"/>
  <c r="M1260" i="6" s="1"/>
  <c r="F1260" i="6"/>
  <c r="L1260" i="6" s="1"/>
  <c r="E1260" i="6"/>
  <c r="K1260" i="6" s="1"/>
  <c r="D1260" i="6"/>
  <c r="J1260" i="6" s="1"/>
  <c r="I1259" i="6"/>
  <c r="O1259" i="6" s="1"/>
  <c r="H1259" i="6"/>
  <c r="N1259" i="6" s="1"/>
  <c r="G1259" i="6"/>
  <c r="M1259" i="6" s="1"/>
  <c r="F1259" i="6"/>
  <c r="L1259" i="6" s="1"/>
  <c r="E1259" i="6"/>
  <c r="K1259" i="6" s="1"/>
  <c r="D1259" i="6"/>
  <c r="J1259" i="6" s="1"/>
  <c r="I1258" i="6"/>
  <c r="H1258" i="6"/>
  <c r="G1258" i="6"/>
  <c r="F1258" i="6"/>
  <c r="E1258" i="6"/>
  <c r="D1258" i="6"/>
  <c r="I1257" i="6"/>
  <c r="H1257" i="6"/>
  <c r="N1257" i="6" s="1"/>
  <c r="G1257" i="6"/>
  <c r="M1257" i="6" s="1"/>
  <c r="F1257" i="6"/>
  <c r="E1257" i="6"/>
  <c r="K1257" i="6" s="1"/>
  <c r="D1257" i="6"/>
  <c r="I1256" i="6"/>
  <c r="H1256" i="6"/>
  <c r="N1256" i="6" s="1"/>
  <c r="G1256" i="6"/>
  <c r="M1256" i="6" s="1"/>
  <c r="F1256" i="6"/>
  <c r="E1256" i="6"/>
  <c r="K1256" i="6" s="1"/>
  <c r="D1256" i="6"/>
  <c r="I1255" i="6"/>
  <c r="H1255" i="6"/>
  <c r="G1255" i="6"/>
  <c r="M1255" i="6" s="1"/>
  <c r="F1255" i="6"/>
  <c r="E1255" i="6"/>
  <c r="K1255" i="6" s="1"/>
  <c r="D1255" i="6"/>
  <c r="I1254" i="6"/>
  <c r="H1254" i="6"/>
  <c r="G1254" i="6"/>
  <c r="F1254" i="6"/>
  <c r="E1254" i="6"/>
  <c r="D1254" i="6"/>
  <c r="I1253" i="6"/>
  <c r="O1253" i="6" s="1"/>
  <c r="H1253" i="6"/>
  <c r="N1253" i="6" s="1"/>
  <c r="G1253" i="6"/>
  <c r="M1253" i="6" s="1"/>
  <c r="F1253" i="6"/>
  <c r="L1253" i="6" s="1"/>
  <c r="E1253" i="6"/>
  <c r="K1253" i="6" s="1"/>
  <c r="D1253" i="6"/>
  <c r="J1253" i="6" s="1"/>
  <c r="I1252" i="6"/>
  <c r="O1252" i="6" s="1"/>
  <c r="H1252" i="6"/>
  <c r="N1252" i="6" s="1"/>
  <c r="G1252" i="6"/>
  <c r="M1252" i="6" s="1"/>
  <c r="F1252" i="6"/>
  <c r="L1252" i="6" s="1"/>
  <c r="E1252" i="6"/>
  <c r="K1252" i="6" s="1"/>
  <c r="D1252" i="6"/>
  <c r="J1252" i="6" s="1"/>
  <c r="I1251" i="6"/>
  <c r="O1251" i="6" s="1"/>
  <c r="H1251" i="6"/>
  <c r="N1251" i="6" s="1"/>
  <c r="G1251" i="6"/>
  <c r="M1251" i="6" s="1"/>
  <c r="F1251" i="6"/>
  <c r="L1251" i="6" s="1"/>
  <c r="E1251" i="6"/>
  <c r="K1251" i="6" s="1"/>
  <c r="D1251" i="6"/>
  <c r="J1251" i="6" s="1"/>
  <c r="I1250" i="6"/>
  <c r="O1250" i="6" s="1"/>
  <c r="H1250" i="6"/>
  <c r="N1250" i="6" s="1"/>
  <c r="G1250" i="6"/>
  <c r="M1250" i="6" s="1"/>
  <c r="F1250" i="6"/>
  <c r="L1250" i="6" s="1"/>
  <c r="E1250" i="6"/>
  <c r="K1250" i="6" s="1"/>
  <c r="D1250" i="6"/>
  <c r="J1250" i="6" s="1"/>
  <c r="I1249" i="6"/>
  <c r="O1249" i="6" s="1"/>
  <c r="H1249" i="6"/>
  <c r="N1249" i="6" s="1"/>
  <c r="G1249" i="6"/>
  <c r="M1249" i="6" s="1"/>
  <c r="F1249" i="6"/>
  <c r="L1249" i="6" s="1"/>
  <c r="E1249" i="6"/>
  <c r="K1249" i="6" s="1"/>
  <c r="D1249" i="6"/>
  <c r="J1249" i="6" s="1"/>
  <c r="I1248" i="6"/>
  <c r="O1248" i="6" s="1"/>
  <c r="H1248" i="6"/>
  <c r="N1248" i="6" s="1"/>
  <c r="G1248" i="6"/>
  <c r="M1248" i="6" s="1"/>
  <c r="F1248" i="6"/>
  <c r="L1248" i="6" s="1"/>
  <c r="E1248" i="6"/>
  <c r="K1248" i="6" s="1"/>
  <c r="D1248" i="6"/>
  <c r="J1248" i="6" s="1"/>
  <c r="I1247" i="6"/>
  <c r="O1247" i="6" s="1"/>
  <c r="H1247" i="6"/>
  <c r="N1247" i="6" s="1"/>
  <c r="G1247" i="6"/>
  <c r="M1247" i="6" s="1"/>
  <c r="F1247" i="6"/>
  <c r="L1247" i="6" s="1"/>
  <c r="E1247" i="6"/>
  <c r="K1247" i="6" s="1"/>
  <c r="D1247" i="6"/>
  <c r="J1247" i="6" s="1"/>
  <c r="I1246" i="6"/>
  <c r="O1246" i="6" s="1"/>
  <c r="H1246" i="6"/>
  <c r="N1246" i="6" s="1"/>
  <c r="G1246" i="6"/>
  <c r="M1246" i="6" s="1"/>
  <c r="F1246" i="6"/>
  <c r="L1246" i="6" s="1"/>
  <c r="E1246" i="6"/>
  <c r="K1246" i="6" s="1"/>
  <c r="D1246" i="6"/>
  <c r="J1246" i="6" s="1"/>
  <c r="I1245" i="6"/>
  <c r="O1245" i="6" s="1"/>
  <c r="H1245" i="6"/>
  <c r="N1245" i="6" s="1"/>
  <c r="G1245" i="6"/>
  <c r="M1245" i="6" s="1"/>
  <c r="F1245" i="6"/>
  <c r="L1245" i="6" s="1"/>
  <c r="E1245" i="6"/>
  <c r="K1245" i="6" s="1"/>
  <c r="D1245" i="6"/>
  <c r="J1245" i="6" s="1"/>
  <c r="I1244" i="6"/>
  <c r="O1244" i="6" s="1"/>
  <c r="H1244" i="6"/>
  <c r="N1244" i="6" s="1"/>
  <c r="G1244" i="6"/>
  <c r="M1244" i="6" s="1"/>
  <c r="F1244" i="6"/>
  <c r="L1244" i="6" s="1"/>
  <c r="E1244" i="6"/>
  <c r="K1244" i="6" s="1"/>
  <c r="D1244" i="6"/>
  <c r="J1244" i="6" s="1"/>
  <c r="I1243" i="6"/>
  <c r="O1243" i="6" s="1"/>
  <c r="H1243" i="6"/>
  <c r="N1243" i="6" s="1"/>
  <c r="G1243" i="6"/>
  <c r="M1243" i="6" s="1"/>
  <c r="F1243" i="6"/>
  <c r="L1243" i="6" s="1"/>
  <c r="E1243" i="6"/>
  <c r="K1243" i="6" s="1"/>
  <c r="D1243" i="6"/>
  <c r="J1243" i="6" s="1"/>
  <c r="I1242" i="6"/>
  <c r="O1242" i="6" s="1"/>
  <c r="H1242" i="6"/>
  <c r="N1242" i="6" s="1"/>
  <c r="G1242" i="6"/>
  <c r="M1242" i="6" s="1"/>
  <c r="F1242" i="6"/>
  <c r="L1242" i="6" s="1"/>
  <c r="E1242" i="6"/>
  <c r="K1242" i="6" s="1"/>
  <c r="D1242" i="6"/>
  <c r="J1242" i="6" s="1"/>
  <c r="I1241" i="6"/>
  <c r="O1241" i="6" s="1"/>
  <c r="H1241" i="6"/>
  <c r="N1241" i="6" s="1"/>
  <c r="G1241" i="6"/>
  <c r="M1241" i="6" s="1"/>
  <c r="F1241" i="6"/>
  <c r="L1241" i="6" s="1"/>
  <c r="E1241" i="6"/>
  <c r="K1241" i="6" s="1"/>
  <c r="D1241" i="6"/>
  <c r="J1241" i="6" s="1"/>
  <c r="I1240" i="6"/>
  <c r="O1240" i="6" s="1"/>
  <c r="H1240" i="6"/>
  <c r="N1240" i="6" s="1"/>
  <c r="G1240" i="6"/>
  <c r="M1240" i="6" s="1"/>
  <c r="F1240" i="6"/>
  <c r="L1240" i="6" s="1"/>
  <c r="E1240" i="6"/>
  <c r="K1240" i="6" s="1"/>
  <c r="D1240" i="6"/>
  <c r="J1240" i="6" s="1"/>
  <c r="I1239" i="6"/>
  <c r="O1239" i="6" s="1"/>
  <c r="H1239" i="6"/>
  <c r="N1239" i="6" s="1"/>
  <c r="G1239" i="6"/>
  <c r="M1239" i="6" s="1"/>
  <c r="F1239" i="6"/>
  <c r="L1239" i="6" s="1"/>
  <c r="E1239" i="6"/>
  <c r="K1239" i="6" s="1"/>
  <c r="D1239" i="6"/>
  <c r="J1239" i="6" s="1"/>
  <c r="I1238" i="6"/>
  <c r="O1238" i="6" s="1"/>
  <c r="H1238" i="6"/>
  <c r="N1238" i="6" s="1"/>
  <c r="G1238" i="6"/>
  <c r="M1238" i="6" s="1"/>
  <c r="F1238" i="6"/>
  <c r="L1238" i="6" s="1"/>
  <c r="E1238" i="6"/>
  <c r="K1238" i="6" s="1"/>
  <c r="D1238" i="6"/>
  <c r="J1238" i="6" s="1"/>
  <c r="I1237" i="6"/>
  <c r="O1237" i="6" s="1"/>
  <c r="H1237" i="6"/>
  <c r="N1237" i="6" s="1"/>
  <c r="G1237" i="6"/>
  <c r="M1237" i="6" s="1"/>
  <c r="F1237" i="6"/>
  <c r="L1237" i="6" s="1"/>
  <c r="E1237" i="6"/>
  <c r="K1237" i="6" s="1"/>
  <c r="D1237" i="6"/>
  <c r="J1237" i="6" s="1"/>
  <c r="I1236" i="6"/>
  <c r="O1236" i="6" s="1"/>
  <c r="H1236" i="6"/>
  <c r="N1236" i="6" s="1"/>
  <c r="G1236" i="6"/>
  <c r="M1236" i="6" s="1"/>
  <c r="F1236" i="6"/>
  <c r="L1236" i="6" s="1"/>
  <c r="E1236" i="6"/>
  <c r="K1236" i="6" s="1"/>
  <c r="D1236" i="6"/>
  <c r="J1236" i="6" s="1"/>
  <c r="I1235" i="6"/>
  <c r="O1235" i="6" s="1"/>
  <c r="H1235" i="6"/>
  <c r="N1235" i="6" s="1"/>
  <c r="G1235" i="6"/>
  <c r="M1235" i="6" s="1"/>
  <c r="F1235" i="6"/>
  <c r="L1235" i="6" s="1"/>
  <c r="E1235" i="6"/>
  <c r="K1235" i="6" s="1"/>
  <c r="D1235" i="6"/>
  <c r="J1235" i="6" s="1"/>
  <c r="I1234" i="6"/>
  <c r="O1234" i="6" s="1"/>
  <c r="H1234" i="6"/>
  <c r="N1234" i="6" s="1"/>
  <c r="G1234" i="6"/>
  <c r="M1234" i="6" s="1"/>
  <c r="F1234" i="6"/>
  <c r="L1234" i="6" s="1"/>
  <c r="E1234" i="6"/>
  <c r="K1234" i="6" s="1"/>
  <c r="D1234" i="6"/>
  <c r="J1234" i="6" s="1"/>
  <c r="I1233" i="6"/>
  <c r="O1233" i="6" s="1"/>
  <c r="H1233" i="6"/>
  <c r="N1233" i="6" s="1"/>
  <c r="G1233" i="6"/>
  <c r="M1233" i="6" s="1"/>
  <c r="F1233" i="6"/>
  <c r="L1233" i="6" s="1"/>
  <c r="E1233" i="6"/>
  <c r="K1233" i="6" s="1"/>
  <c r="D1233" i="6"/>
  <c r="J1233" i="6" s="1"/>
  <c r="I1232" i="6"/>
  <c r="O1232" i="6" s="1"/>
  <c r="H1232" i="6"/>
  <c r="N1232" i="6" s="1"/>
  <c r="G1232" i="6"/>
  <c r="M1232" i="6" s="1"/>
  <c r="F1232" i="6"/>
  <c r="L1232" i="6" s="1"/>
  <c r="E1232" i="6"/>
  <c r="K1232" i="6" s="1"/>
  <c r="D1232" i="6"/>
  <c r="J1232" i="6" s="1"/>
  <c r="I1231" i="6"/>
  <c r="O1231" i="6" s="1"/>
  <c r="H1231" i="6"/>
  <c r="N1231" i="6" s="1"/>
  <c r="G1231" i="6"/>
  <c r="M1231" i="6" s="1"/>
  <c r="F1231" i="6"/>
  <c r="L1231" i="6" s="1"/>
  <c r="E1231" i="6"/>
  <c r="K1231" i="6" s="1"/>
  <c r="D1231" i="6"/>
  <c r="J1231" i="6" s="1"/>
  <c r="I1230" i="6"/>
  <c r="O1230" i="6" s="1"/>
  <c r="H1230" i="6"/>
  <c r="N1230" i="6" s="1"/>
  <c r="G1230" i="6"/>
  <c r="M1230" i="6" s="1"/>
  <c r="F1230" i="6"/>
  <c r="L1230" i="6" s="1"/>
  <c r="E1230" i="6"/>
  <c r="K1230" i="6" s="1"/>
  <c r="D1230" i="6"/>
  <c r="J1230" i="6" s="1"/>
  <c r="I1229" i="6"/>
  <c r="O1229" i="6" s="1"/>
  <c r="H1229" i="6"/>
  <c r="N1229" i="6" s="1"/>
  <c r="G1229" i="6"/>
  <c r="M1229" i="6" s="1"/>
  <c r="F1229" i="6"/>
  <c r="L1229" i="6" s="1"/>
  <c r="E1229" i="6"/>
  <c r="K1229" i="6" s="1"/>
  <c r="D1229" i="6"/>
  <c r="J1229" i="6" s="1"/>
  <c r="I1228" i="6"/>
  <c r="O1228" i="6" s="1"/>
  <c r="H1228" i="6"/>
  <c r="N1228" i="6" s="1"/>
  <c r="G1228" i="6"/>
  <c r="M1228" i="6" s="1"/>
  <c r="F1228" i="6"/>
  <c r="L1228" i="6" s="1"/>
  <c r="E1228" i="6"/>
  <c r="K1228" i="6" s="1"/>
  <c r="D1228" i="6"/>
  <c r="J1228" i="6" s="1"/>
  <c r="I1227" i="6"/>
  <c r="O1227" i="6" s="1"/>
  <c r="H1227" i="6"/>
  <c r="N1227" i="6" s="1"/>
  <c r="G1227" i="6"/>
  <c r="M1227" i="6" s="1"/>
  <c r="F1227" i="6"/>
  <c r="L1227" i="6" s="1"/>
  <c r="E1227" i="6"/>
  <c r="K1227" i="6" s="1"/>
  <c r="D1227" i="6"/>
  <c r="J1227" i="6" s="1"/>
  <c r="I1226" i="6"/>
  <c r="O1226" i="6" s="1"/>
  <c r="H1226" i="6"/>
  <c r="N1226" i="6" s="1"/>
  <c r="G1226" i="6"/>
  <c r="M1226" i="6" s="1"/>
  <c r="F1226" i="6"/>
  <c r="L1226" i="6" s="1"/>
  <c r="E1226" i="6"/>
  <c r="K1226" i="6" s="1"/>
  <c r="D1226" i="6"/>
  <c r="J1226" i="6" s="1"/>
  <c r="I1225" i="6"/>
  <c r="O1225" i="6" s="1"/>
  <c r="H1225" i="6"/>
  <c r="N1225" i="6" s="1"/>
  <c r="G1225" i="6"/>
  <c r="M1225" i="6" s="1"/>
  <c r="F1225" i="6"/>
  <c r="L1225" i="6" s="1"/>
  <c r="E1225" i="6"/>
  <c r="K1225" i="6" s="1"/>
  <c r="D1225" i="6"/>
  <c r="J1225" i="6" s="1"/>
  <c r="I1224" i="6"/>
  <c r="O1224" i="6" s="1"/>
  <c r="H1224" i="6"/>
  <c r="N1224" i="6" s="1"/>
  <c r="G1224" i="6"/>
  <c r="M1224" i="6" s="1"/>
  <c r="F1224" i="6"/>
  <c r="L1224" i="6" s="1"/>
  <c r="E1224" i="6"/>
  <c r="K1224" i="6" s="1"/>
  <c r="D1224" i="6"/>
  <c r="J1224" i="6" s="1"/>
  <c r="I1223" i="6"/>
  <c r="O1223" i="6" s="1"/>
  <c r="H1223" i="6"/>
  <c r="N1223" i="6" s="1"/>
  <c r="G1223" i="6"/>
  <c r="M1223" i="6" s="1"/>
  <c r="F1223" i="6"/>
  <c r="L1223" i="6" s="1"/>
  <c r="E1223" i="6"/>
  <c r="K1223" i="6" s="1"/>
  <c r="D1223" i="6"/>
  <c r="J1223" i="6" s="1"/>
  <c r="I1222" i="6"/>
  <c r="O1222" i="6" s="1"/>
  <c r="H1222" i="6"/>
  <c r="N1222" i="6" s="1"/>
  <c r="G1222" i="6"/>
  <c r="M1222" i="6" s="1"/>
  <c r="F1222" i="6"/>
  <c r="L1222" i="6" s="1"/>
  <c r="E1222" i="6"/>
  <c r="K1222" i="6" s="1"/>
  <c r="D1222" i="6"/>
  <c r="J1222" i="6" s="1"/>
  <c r="I1221" i="6"/>
  <c r="O1221" i="6" s="1"/>
  <c r="H1221" i="6"/>
  <c r="N1221" i="6" s="1"/>
  <c r="G1221" i="6"/>
  <c r="M1221" i="6" s="1"/>
  <c r="F1221" i="6"/>
  <c r="L1221" i="6" s="1"/>
  <c r="E1221" i="6"/>
  <c r="K1221" i="6" s="1"/>
  <c r="D1221" i="6"/>
  <c r="J1221" i="6" s="1"/>
  <c r="I1220" i="6"/>
  <c r="O1220" i="6" s="1"/>
  <c r="H1220" i="6"/>
  <c r="N1220" i="6" s="1"/>
  <c r="G1220" i="6"/>
  <c r="M1220" i="6" s="1"/>
  <c r="F1220" i="6"/>
  <c r="L1220" i="6" s="1"/>
  <c r="E1220" i="6"/>
  <c r="K1220" i="6" s="1"/>
  <c r="D1220" i="6"/>
  <c r="J1220" i="6" s="1"/>
  <c r="I1219" i="6"/>
  <c r="O1219" i="6" s="1"/>
  <c r="H1219" i="6"/>
  <c r="N1219" i="6" s="1"/>
  <c r="G1219" i="6"/>
  <c r="M1219" i="6" s="1"/>
  <c r="F1219" i="6"/>
  <c r="L1219" i="6" s="1"/>
  <c r="E1219" i="6"/>
  <c r="K1219" i="6" s="1"/>
  <c r="D1219" i="6"/>
  <c r="J1219" i="6" s="1"/>
  <c r="I1218" i="6"/>
  <c r="O1218" i="6" s="1"/>
  <c r="H1218" i="6"/>
  <c r="N1218" i="6" s="1"/>
  <c r="G1218" i="6"/>
  <c r="M1218" i="6" s="1"/>
  <c r="F1218" i="6"/>
  <c r="L1218" i="6" s="1"/>
  <c r="E1218" i="6"/>
  <c r="K1218" i="6" s="1"/>
  <c r="D1218" i="6"/>
  <c r="J1218" i="6" s="1"/>
  <c r="I1217" i="6"/>
  <c r="O1217" i="6" s="1"/>
  <c r="H1217" i="6"/>
  <c r="N1217" i="6" s="1"/>
  <c r="G1217" i="6"/>
  <c r="M1217" i="6" s="1"/>
  <c r="F1217" i="6"/>
  <c r="L1217" i="6" s="1"/>
  <c r="E1217" i="6"/>
  <c r="K1217" i="6" s="1"/>
  <c r="D1217" i="6"/>
  <c r="J1217" i="6" s="1"/>
  <c r="I1216" i="6"/>
  <c r="O1216" i="6" s="1"/>
  <c r="H1216" i="6"/>
  <c r="N1216" i="6" s="1"/>
  <c r="G1216" i="6"/>
  <c r="M1216" i="6" s="1"/>
  <c r="F1216" i="6"/>
  <c r="L1216" i="6" s="1"/>
  <c r="E1216" i="6"/>
  <c r="K1216" i="6" s="1"/>
  <c r="D1216" i="6"/>
  <c r="J1216" i="6" s="1"/>
  <c r="I1215" i="6"/>
  <c r="O1215" i="6" s="1"/>
  <c r="H1215" i="6"/>
  <c r="N1215" i="6" s="1"/>
  <c r="G1215" i="6"/>
  <c r="M1215" i="6" s="1"/>
  <c r="F1215" i="6"/>
  <c r="L1215" i="6" s="1"/>
  <c r="E1215" i="6"/>
  <c r="K1215" i="6" s="1"/>
  <c r="D1215" i="6"/>
  <c r="J1215" i="6" s="1"/>
  <c r="I1214" i="6"/>
  <c r="O1214" i="6" s="1"/>
  <c r="H1214" i="6"/>
  <c r="N1214" i="6" s="1"/>
  <c r="G1214" i="6"/>
  <c r="M1214" i="6" s="1"/>
  <c r="F1214" i="6"/>
  <c r="L1214" i="6" s="1"/>
  <c r="E1214" i="6"/>
  <c r="K1214" i="6" s="1"/>
  <c r="D1214" i="6"/>
  <c r="J1214" i="6" s="1"/>
  <c r="I1213" i="6"/>
  <c r="O1213" i="6" s="1"/>
  <c r="H1213" i="6"/>
  <c r="N1213" i="6" s="1"/>
  <c r="G1213" i="6"/>
  <c r="M1213" i="6" s="1"/>
  <c r="F1213" i="6"/>
  <c r="L1213" i="6" s="1"/>
  <c r="E1213" i="6"/>
  <c r="K1213" i="6" s="1"/>
  <c r="D1213" i="6"/>
  <c r="J1213" i="6" s="1"/>
  <c r="I1212" i="6"/>
  <c r="O1212" i="6" s="1"/>
  <c r="H1212" i="6"/>
  <c r="N1212" i="6" s="1"/>
  <c r="G1212" i="6"/>
  <c r="M1212" i="6" s="1"/>
  <c r="F1212" i="6"/>
  <c r="L1212" i="6" s="1"/>
  <c r="E1212" i="6"/>
  <c r="K1212" i="6" s="1"/>
  <c r="D1212" i="6"/>
  <c r="J1212" i="6" s="1"/>
  <c r="I1211" i="6"/>
  <c r="O1211" i="6" s="1"/>
  <c r="H1211" i="6"/>
  <c r="N1211" i="6" s="1"/>
  <c r="G1211" i="6"/>
  <c r="M1211" i="6" s="1"/>
  <c r="F1211" i="6"/>
  <c r="L1211" i="6" s="1"/>
  <c r="E1211" i="6"/>
  <c r="K1211" i="6" s="1"/>
  <c r="D1211" i="6"/>
  <c r="J1211" i="6" s="1"/>
  <c r="I1210" i="6"/>
  <c r="O1210" i="6" s="1"/>
  <c r="H1210" i="6"/>
  <c r="N1210" i="6" s="1"/>
  <c r="G1210" i="6"/>
  <c r="M1210" i="6" s="1"/>
  <c r="F1210" i="6"/>
  <c r="L1210" i="6" s="1"/>
  <c r="E1210" i="6"/>
  <c r="K1210" i="6" s="1"/>
  <c r="D1210" i="6"/>
  <c r="J1210" i="6" s="1"/>
  <c r="I1209" i="6"/>
  <c r="O1209" i="6" s="1"/>
  <c r="H1209" i="6"/>
  <c r="N1209" i="6" s="1"/>
  <c r="G1209" i="6"/>
  <c r="M1209" i="6" s="1"/>
  <c r="F1209" i="6"/>
  <c r="L1209" i="6" s="1"/>
  <c r="E1209" i="6"/>
  <c r="K1209" i="6" s="1"/>
  <c r="D1209" i="6"/>
  <c r="J1209" i="6" s="1"/>
  <c r="I1208" i="6"/>
  <c r="H1208" i="6"/>
  <c r="G1208" i="6"/>
  <c r="F1208" i="6"/>
  <c r="E1208" i="6"/>
  <c r="D1208" i="6"/>
  <c r="I1207" i="6"/>
  <c r="H1207" i="6"/>
  <c r="N1207" i="6" s="1"/>
  <c r="G1207" i="6"/>
  <c r="M1207" i="6" s="1"/>
  <c r="F1207" i="6"/>
  <c r="E1207" i="6"/>
  <c r="K1207" i="6" s="1"/>
  <c r="D1207" i="6"/>
  <c r="I1206" i="6"/>
  <c r="H1206" i="6"/>
  <c r="N1206" i="6" s="1"/>
  <c r="G1206" i="6"/>
  <c r="F1206" i="6"/>
  <c r="E1206" i="6"/>
  <c r="K1206" i="6" s="1"/>
  <c r="D1206" i="6"/>
  <c r="I1205" i="6"/>
  <c r="H1205" i="6"/>
  <c r="N1205" i="6" s="1"/>
  <c r="G1205" i="6"/>
  <c r="M1205" i="6" s="1"/>
  <c r="F1205" i="6"/>
  <c r="E1205" i="6"/>
  <c r="K1205" i="6" s="1"/>
  <c r="D1205" i="6"/>
  <c r="I1204" i="6"/>
  <c r="H1204" i="6"/>
  <c r="G1204" i="6"/>
  <c r="F1204" i="6"/>
  <c r="E1204" i="6"/>
  <c r="D1204" i="6"/>
  <c r="I1203" i="6"/>
  <c r="O1203" i="6" s="1"/>
  <c r="H1203" i="6"/>
  <c r="N1203" i="6" s="1"/>
  <c r="G1203" i="6"/>
  <c r="M1203" i="6" s="1"/>
  <c r="F1203" i="6"/>
  <c r="L1203" i="6" s="1"/>
  <c r="E1203" i="6"/>
  <c r="K1203" i="6" s="1"/>
  <c r="D1203" i="6"/>
  <c r="J1203" i="6" s="1"/>
  <c r="I1202" i="6"/>
  <c r="O1202" i="6" s="1"/>
  <c r="H1202" i="6"/>
  <c r="N1202" i="6" s="1"/>
  <c r="G1202" i="6"/>
  <c r="M1202" i="6" s="1"/>
  <c r="F1202" i="6"/>
  <c r="L1202" i="6" s="1"/>
  <c r="E1202" i="6"/>
  <c r="K1202" i="6" s="1"/>
  <c r="D1202" i="6"/>
  <c r="J1202" i="6" s="1"/>
  <c r="I1201" i="6"/>
  <c r="O1201" i="6" s="1"/>
  <c r="H1201" i="6"/>
  <c r="N1201" i="6" s="1"/>
  <c r="G1201" i="6"/>
  <c r="M1201" i="6" s="1"/>
  <c r="F1201" i="6"/>
  <c r="L1201" i="6" s="1"/>
  <c r="E1201" i="6"/>
  <c r="K1201" i="6" s="1"/>
  <c r="D1201" i="6"/>
  <c r="J1201" i="6" s="1"/>
  <c r="I1200" i="6"/>
  <c r="O1200" i="6" s="1"/>
  <c r="H1200" i="6"/>
  <c r="N1200" i="6" s="1"/>
  <c r="G1200" i="6"/>
  <c r="M1200" i="6" s="1"/>
  <c r="F1200" i="6"/>
  <c r="L1200" i="6" s="1"/>
  <c r="E1200" i="6"/>
  <c r="K1200" i="6" s="1"/>
  <c r="D1200" i="6"/>
  <c r="J1200" i="6" s="1"/>
  <c r="I1199" i="6"/>
  <c r="O1199" i="6" s="1"/>
  <c r="H1199" i="6"/>
  <c r="N1199" i="6" s="1"/>
  <c r="G1199" i="6"/>
  <c r="M1199" i="6" s="1"/>
  <c r="F1199" i="6"/>
  <c r="L1199" i="6" s="1"/>
  <c r="E1199" i="6"/>
  <c r="K1199" i="6" s="1"/>
  <c r="D1199" i="6"/>
  <c r="J1199" i="6" s="1"/>
  <c r="I1198" i="6"/>
  <c r="O1198" i="6" s="1"/>
  <c r="H1198" i="6"/>
  <c r="N1198" i="6" s="1"/>
  <c r="G1198" i="6"/>
  <c r="M1198" i="6" s="1"/>
  <c r="F1198" i="6"/>
  <c r="L1198" i="6" s="1"/>
  <c r="E1198" i="6"/>
  <c r="K1198" i="6" s="1"/>
  <c r="D1198" i="6"/>
  <c r="J1198" i="6" s="1"/>
  <c r="I1197" i="6"/>
  <c r="O1197" i="6" s="1"/>
  <c r="H1197" i="6"/>
  <c r="N1197" i="6" s="1"/>
  <c r="G1197" i="6"/>
  <c r="M1197" i="6" s="1"/>
  <c r="F1197" i="6"/>
  <c r="L1197" i="6" s="1"/>
  <c r="E1197" i="6"/>
  <c r="K1197" i="6" s="1"/>
  <c r="D1197" i="6"/>
  <c r="J1197" i="6" s="1"/>
  <c r="I1196" i="6"/>
  <c r="O1196" i="6" s="1"/>
  <c r="H1196" i="6"/>
  <c r="N1196" i="6" s="1"/>
  <c r="G1196" i="6"/>
  <c r="M1196" i="6" s="1"/>
  <c r="F1196" i="6"/>
  <c r="L1196" i="6" s="1"/>
  <c r="E1196" i="6"/>
  <c r="K1196" i="6" s="1"/>
  <c r="D1196" i="6"/>
  <c r="J1196" i="6" s="1"/>
  <c r="I1195" i="6"/>
  <c r="O1195" i="6" s="1"/>
  <c r="H1195" i="6"/>
  <c r="N1195" i="6" s="1"/>
  <c r="G1195" i="6"/>
  <c r="M1195" i="6" s="1"/>
  <c r="F1195" i="6"/>
  <c r="L1195" i="6" s="1"/>
  <c r="E1195" i="6"/>
  <c r="K1195" i="6" s="1"/>
  <c r="D1195" i="6"/>
  <c r="J1195" i="6" s="1"/>
  <c r="I1194" i="6"/>
  <c r="O1194" i="6" s="1"/>
  <c r="H1194" i="6"/>
  <c r="N1194" i="6" s="1"/>
  <c r="G1194" i="6"/>
  <c r="M1194" i="6" s="1"/>
  <c r="F1194" i="6"/>
  <c r="L1194" i="6" s="1"/>
  <c r="E1194" i="6"/>
  <c r="K1194" i="6" s="1"/>
  <c r="D1194" i="6"/>
  <c r="J1194" i="6" s="1"/>
  <c r="I1193" i="6"/>
  <c r="O1193" i="6" s="1"/>
  <c r="H1193" i="6"/>
  <c r="N1193" i="6" s="1"/>
  <c r="G1193" i="6"/>
  <c r="M1193" i="6" s="1"/>
  <c r="F1193" i="6"/>
  <c r="L1193" i="6" s="1"/>
  <c r="E1193" i="6"/>
  <c r="K1193" i="6" s="1"/>
  <c r="D1193" i="6"/>
  <c r="J1193" i="6" s="1"/>
  <c r="I1192" i="6"/>
  <c r="O1192" i="6" s="1"/>
  <c r="H1192" i="6"/>
  <c r="N1192" i="6" s="1"/>
  <c r="G1192" i="6"/>
  <c r="M1192" i="6" s="1"/>
  <c r="F1192" i="6"/>
  <c r="L1192" i="6" s="1"/>
  <c r="E1192" i="6"/>
  <c r="K1192" i="6" s="1"/>
  <c r="D1192" i="6"/>
  <c r="J1192" i="6" s="1"/>
  <c r="I1191" i="6"/>
  <c r="O1191" i="6" s="1"/>
  <c r="H1191" i="6"/>
  <c r="N1191" i="6" s="1"/>
  <c r="G1191" i="6"/>
  <c r="M1191" i="6" s="1"/>
  <c r="F1191" i="6"/>
  <c r="L1191" i="6" s="1"/>
  <c r="E1191" i="6"/>
  <c r="K1191" i="6" s="1"/>
  <c r="D1191" i="6"/>
  <c r="J1191" i="6" s="1"/>
  <c r="I1190" i="6"/>
  <c r="O1190" i="6" s="1"/>
  <c r="H1190" i="6"/>
  <c r="N1190" i="6" s="1"/>
  <c r="G1190" i="6"/>
  <c r="M1190" i="6" s="1"/>
  <c r="F1190" i="6"/>
  <c r="L1190" i="6" s="1"/>
  <c r="E1190" i="6"/>
  <c r="K1190" i="6" s="1"/>
  <c r="D1190" i="6"/>
  <c r="J1190" i="6" s="1"/>
  <c r="I1189" i="6"/>
  <c r="O1189" i="6" s="1"/>
  <c r="H1189" i="6"/>
  <c r="N1189" i="6" s="1"/>
  <c r="G1189" i="6"/>
  <c r="M1189" i="6" s="1"/>
  <c r="F1189" i="6"/>
  <c r="L1189" i="6" s="1"/>
  <c r="E1189" i="6"/>
  <c r="K1189" i="6" s="1"/>
  <c r="D1189" i="6"/>
  <c r="J1189" i="6" s="1"/>
  <c r="I1188" i="6"/>
  <c r="O1188" i="6" s="1"/>
  <c r="H1188" i="6"/>
  <c r="N1188" i="6" s="1"/>
  <c r="G1188" i="6"/>
  <c r="M1188" i="6" s="1"/>
  <c r="F1188" i="6"/>
  <c r="L1188" i="6" s="1"/>
  <c r="E1188" i="6"/>
  <c r="K1188" i="6" s="1"/>
  <c r="D1188" i="6"/>
  <c r="J1188" i="6" s="1"/>
  <c r="I1187" i="6"/>
  <c r="O1187" i="6" s="1"/>
  <c r="H1187" i="6"/>
  <c r="N1187" i="6" s="1"/>
  <c r="G1187" i="6"/>
  <c r="M1187" i="6" s="1"/>
  <c r="F1187" i="6"/>
  <c r="L1187" i="6" s="1"/>
  <c r="E1187" i="6"/>
  <c r="K1187" i="6" s="1"/>
  <c r="D1187" i="6"/>
  <c r="J1187" i="6" s="1"/>
  <c r="I1186" i="6"/>
  <c r="O1186" i="6" s="1"/>
  <c r="H1186" i="6"/>
  <c r="N1186" i="6" s="1"/>
  <c r="G1186" i="6"/>
  <c r="M1186" i="6" s="1"/>
  <c r="F1186" i="6"/>
  <c r="L1186" i="6" s="1"/>
  <c r="E1186" i="6"/>
  <c r="K1186" i="6" s="1"/>
  <c r="D1186" i="6"/>
  <c r="J1186" i="6" s="1"/>
  <c r="I1185" i="6"/>
  <c r="O1185" i="6" s="1"/>
  <c r="H1185" i="6"/>
  <c r="N1185" i="6" s="1"/>
  <c r="G1185" i="6"/>
  <c r="M1185" i="6" s="1"/>
  <c r="F1185" i="6"/>
  <c r="L1185" i="6" s="1"/>
  <c r="E1185" i="6"/>
  <c r="K1185" i="6" s="1"/>
  <c r="D1185" i="6"/>
  <c r="J1185" i="6" s="1"/>
  <c r="I1184" i="6"/>
  <c r="O1184" i="6" s="1"/>
  <c r="H1184" i="6"/>
  <c r="N1184" i="6" s="1"/>
  <c r="G1184" i="6"/>
  <c r="M1184" i="6" s="1"/>
  <c r="F1184" i="6"/>
  <c r="L1184" i="6" s="1"/>
  <c r="E1184" i="6"/>
  <c r="K1184" i="6" s="1"/>
  <c r="D1184" i="6"/>
  <c r="J1184" i="6" s="1"/>
  <c r="I1183" i="6"/>
  <c r="O1183" i="6" s="1"/>
  <c r="H1183" i="6"/>
  <c r="N1183" i="6" s="1"/>
  <c r="G1183" i="6"/>
  <c r="M1183" i="6" s="1"/>
  <c r="F1183" i="6"/>
  <c r="L1183" i="6" s="1"/>
  <c r="E1183" i="6"/>
  <c r="K1183" i="6" s="1"/>
  <c r="D1183" i="6"/>
  <c r="J1183" i="6" s="1"/>
  <c r="I1182" i="6"/>
  <c r="O1182" i="6" s="1"/>
  <c r="H1182" i="6"/>
  <c r="N1182" i="6" s="1"/>
  <c r="G1182" i="6"/>
  <c r="M1182" i="6" s="1"/>
  <c r="F1182" i="6"/>
  <c r="L1182" i="6" s="1"/>
  <c r="E1182" i="6"/>
  <c r="K1182" i="6" s="1"/>
  <c r="D1182" i="6"/>
  <c r="J1182" i="6" s="1"/>
  <c r="I1181" i="6"/>
  <c r="O1181" i="6" s="1"/>
  <c r="H1181" i="6"/>
  <c r="N1181" i="6" s="1"/>
  <c r="G1181" i="6"/>
  <c r="M1181" i="6" s="1"/>
  <c r="F1181" i="6"/>
  <c r="L1181" i="6" s="1"/>
  <c r="E1181" i="6"/>
  <c r="K1181" i="6" s="1"/>
  <c r="D1181" i="6"/>
  <c r="J1181" i="6" s="1"/>
  <c r="I1180" i="6"/>
  <c r="O1180" i="6" s="1"/>
  <c r="H1180" i="6"/>
  <c r="N1180" i="6" s="1"/>
  <c r="G1180" i="6"/>
  <c r="M1180" i="6" s="1"/>
  <c r="F1180" i="6"/>
  <c r="L1180" i="6" s="1"/>
  <c r="E1180" i="6"/>
  <c r="K1180" i="6" s="1"/>
  <c r="D1180" i="6"/>
  <c r="J1180" i="6" s="1"/>
  <c r="I1179" i="6"/>
  <c r="O1179" i="6" s="1"/>
  <c r="H1179" i="6"/>
  <c r="N1179" i="6" s="1"/>
  <c r="G1179" i="6"/>
  <c r="M1179" i="6" s="1"/>
  <c r="F1179" i="6"/>
  <c r="L1179" i="6" s="1"/>
  <c r="E1179" i="6"/>
  <c r="K1179" i="6" s="1"/>
  <c r="D1179" i="6"/>
  <c r="J1179" i="6" s="1"/>
  <c r="I1178" i="6"/>
  <c r="O1178" i="6" s="1"/>
  <c r="H1178" i="6"/>
  <c r="N1178" i="6" s="1"/>
  <c r="G1178" i="6"/>
  <c r="M1178" i="6" s="1"/>
  <c r="F1178" i="6"/>
  <c r="L1178" i="6" s="1"/>
  <c r="E1178" i="6"/>
  <c r="K1178" i="6" s="1"/>
  <c r="D1178" i="6"/>
  <c r="J1178" i="6" s="1"/>
  <c r="I1177" i="6"/>
  <c r="O1177" i="6" s="1"/>
  <c r="H1177" i="6"/>
  <c r="N1177" i="6" s="1"/>
  <c r="G1177" i="6"/>
  <c r="M1177" i="6" s="1"/>
  <c r="F1177" i="6"/>
  <c r="L1177" i="6" s="1"/>
  <c r="E1177" i="6"/>
  <c r="K1177" i="6" s="1"/>
  <c r="D1177" i="6"/>
  <c r="J1177" i="6" s="1"/>
  <c r="I1176" i="6"/>
  <c r="O1176" i="6" s="1"/>
  <c r="H1176" i="6"/>
  <c r="N1176" i="6" s="1"/>
  <c r="G1176" i="6"/>
  <c r="M1176" i="6" s="1"/>
  <c r="F1176" i="6"/>
  <c r="L1176" i="6" s="1"/>
  <c r="E1176" i="6"/>
  <c r="K1176" i="6" s="1"/>
  <c r="D1176" i="6"/>
  <c r="J1176" i="6" s="1"/>
  <c r="I1175" i="6"/>
  <c r="O1175" i="6" s="1"/>
  <c r="H1175" i="6"/>
  <c r="N1175" i="6" s="1"/>
  <c r="G1175" i="6"/>
  <c r="M1175" i="6" s="1"/>
  <c r="F1175" i="6"/>
  <c r="L1175" i="6" s="1"/>
  <c r="E1175" i="6"/>
  <c r="K1175" i="6" s="1"/>
  <c r="D1175" i="6"/>
  <c r="J1175" i="6" s="1"/>
  <c r="I1174" i="6"/>
  <c r="O1174" i="6" s="1"/>
  <c r="H1174" i="6"/>
  <c r="N1174" i="6" s="1"/>
  <c r="G1174" i="6"/>
  <c r="M1174" i="6" s="1"/>
  <c r="F1174" i="6"/>
  <c r="L1174" i="6" s="1"/>
  <c r="E1174" i="6"/>
  <c r="K1174" i="6" s="1"/>
  <c r="D1174" i="6"/>
  <c r="J1174" i="6" s="1"/>
  <c r="I1173" i="6"/>
  <c r="O1173" i="6" s="1"/>
  <c r="H1173" i="6"/>
  <c r="N1173" i="6" s="1"/>
  <c r="G1173" i="6"/>
  <c r="M1173" i="6" s="1"/>
  <c r="F1173" i="6"/>
  <c r="L1173" i="6" s="1"/>
  <c r="E1173" i="6"/>
  <c r="K1173" i="6" s="1"/>
  <c r="D1173" i="6"/>
  <c r="J1173" i="6" s="1"/>
  <c r="I1172" i="6"/>
  <c r="O1172" i="6" s="1"/>
  <c r="H1172" i="6"/>
  <c r="N1172" i="6" s="1"/>
  <c r="G1172" i="6"/>
  <c r="M1172" i="6" s="1"/>
  <c r="F1172" i="6"/>
  <c r="L1172" i="6" s="1"/>
  <c r="E1172" i="6"/>
  <c r="K1172" i="6" s="1"/>
  <c r="D1172" i="6"/>
  <c r="J1172" i="6" s="1"/>
  <c r="I1171" i="6"/>
  <c r="O1171" i="6" s="1"/>
  <c r="H1171" i="6"/>
  <c r="N1171" i="6" s="1"/>
  <c r="G1171" i="6"/>
  <c r="M1171" i="6" s="1"/>
  <c r="F1171" i="6"/>
  <c r="L1171" i="6" s="1"/>
  <c r="E1171" i="6"/>
  <c r="K1171" i="6" s="1"/>
  <c r="D1171" i="6"/>
  <c r="J1171" i="6" s="1"/>
  <c r="I1170" i="6"/>
  <c r="O1170" i="6" s="1"/>
  <c r="H1170" i="6"/>
  <c r="N1170" i="6" s="1"/>
  <c r="G1170" i="6"/>
  <c r="M1170" i="6" s="1"/>
  <c r="F1170" i="6"/>
  <c r="L1170" i="6" s="1"/>
  <c r="E1170" i="6"/>
  <c r="K1170" i="6" s="1"/>
  <c r="D1170" i="6"/>
  <c r="J1170" i="6" s="1"/>
  <c r="I1169" i="6"/>
  <c r="O1169" i="6" s="1"/>
  <c r="H1169" i="6"/>
  <c r="N1169" i="6" s="1"/>
  <c r="G1169" i="6"/>
  <c r="M1169" i="6" s="1"/>
  <c r="F1169" i="6"/>
  <c r="L1169" i="6" s="1"/>
  <c r="E1169" i="6"/>
  <c r="K1169" i="6" s="1"/>
  <c r="D1169" i="6"/>
  <c r="J1169" i="6" s="1"/>
  <c r="I1168" i="6"/>
  <c r="O1168" i="6" s="1"/>
  <c r="H1168" i="6"/>
  <c r="N1168" i="6" s="1"/>
  <c r="G1168" i="6"/>
  <c r="M1168" i="6" s="1"/>
  <c r="F1168" i="6"/>
  <c r="L1168" i="6" s="1"/>
  <c r="E1168" i="6"/>
  <c r="K1168" i="6" s="1"/>
  <c r="D1168" i="6"/>
  <c r="J1168" i="6" s="1"/>
  <c r="I1167" i="6"/>
  <c r="O1167" i="6" s="1"/>
  <c r="H1167" i="6"/>
  <c r="N1167" i="6" s="1"/>
  <c r="G1167" i="6"/>
  <c r="M1167" i="6" s="1"/>
  <c r="F1167" i="6"/>
  <c r="L1167" i="6" s="1"/>
  <c r="E1167" i="6"/>
  <c r="K1167" i="6" s="1"/>
  <c r="D1167" i="6"/>
  <c r="J1167" i="6" s="1"/>
  <c r="I1166" i="6"/>
  <c r="O1166" i="6" s="1"/>
  <c r="H1166" i="6"/>
  <c r="N1166" i="6" s="1"/>
  <c r="G1166" i="6"/>
  <c r="M1166" i="6" s="1"/>
  <c r="F1166" i="6"/>
  <c r="L1166" i="6" s="1"/>
  <c r="E1166" i="6"/>
  <c r="K1166" i="6" s="1"/>
  <c r="D1166" i="6"/>
  <c r="J1166" i="6" s="1"/>
  <c r="I1165" i="6"/>
  <c r="O1165" i="6" s="1"/>
  <c r="H1165" i="6"/>
  <c r="N1165" i="6" s="1"/>
  <c r="G1165" i="6"/>
  <c r="M1165" i="6" s="1"/>
  <c r="F1165" i="6"/>
  <c r="L1165" i="6" s="1"/>
  <c r="E1165" i="6"/>
  <c r="K1165" i="6" s="1"/>
  <c r="D1165" i="6"/>
  <c r="J1165" i="6" s="1"/>
  <c r="I1164" i="6"/>
  <c r="O1164" i="6" s="1"/>
  <c r="H1164" i="6"/>
  <c r="N1164" i="6" s="1"/>
  <c r="G1164" i="6"/>
  <c r="M1164" i="6" s="1"/>
  <c r="F1164" i="6"/>
  <c r="L1164" i="6" s="1"/>
  <c r="E1164" i="6"/>
  <c r="K1164" i="6" s="1"/>
  <c r="D1164" i="6"/>
  <c r="J1164" i="6" s="1"/>
  <c r="I1163" i="6"/>
  <c r="O1163" i="6" s="1"/>
  <c r="H1163" i="6"/>
  <c r="N1163" i="6" s="1"/>
  <c r="G1163" i="6"/>
  <c r="M1163" i="6" s="1"/>
  <c r="F1163" i="6"/>
  <c r="L1163" i="6" s="1"/>
  <c r="E1163" i="6"/>
  <c r="K1163" i="6" s="1"/>
  <c r="D1163" i="6"/>
  <c r="J1163" i="6" s="1"/>
  <c r="I1162" i="6"/>
  <c r="O1162" i="6" s="1"/>
  <c r="H1162" i="6"/>
  <c r="N1162" i="6" s="1"/>
  <c r="G1162" i="6"/>
  <c r="M1162" i="6" s="1"/>
  <c r="F1162" i="6"/>
  <c r="L1162" i="6" s="1"/>
  <c r="E1162" i="6"/>
  <c r="K1162" i="6" s="1"/>
  <c r="D1162" i="6"/>
  <c r="J1162" i="6" s="1"/>
  <c r="I1161" i="6"/>
  <c r="O1161" i="6" s="1"/>
  <c r="H1161" i="6"/>
  <c r="N1161" i="6" s="1"/>
  <c r="G1161" i="6"/>
  <c r="M1161" i="6" s="1"/>
  <c r="F1161" i="6"/>
  <c r="L1161" i="6" s="1"/>
  <c r="E1161" i="6"/>
  <c r="K1161" i="6" s="1"/>
  <c r="D1161" i="6"/>
  <c r="J1161" i="6" s="1"/>
  <c r="I1160" i="6"/>
  <c r="O1160" i="6" s="1"/>
  <c r="H1160" i="6"/>
  <c r="N1160" i="6" s="1"/>
  <c r="G1160" i="6"/>
  <c r="M1160" i="6" s="1"/>
  <c r="F1160" i="6"/>
  <c r="L1160" i="6" s="1"/>
  <c r="E1160" i="6"/>
  <c r="K1160" i="6" s="1"/>
  <c r="D1160" i="6"/>
  <c r="J1160" i="6" s="1"/>
  <c r="I1159" i="6"/>
  <c r="O1159" i="6" s="1"/>
  <c r="H1159" i="6"/>
  <c r="N1159" i="6" s="1"/>
  <c r="G1159" i="6"/>
  <c r="M1159" i="6" s="1"/>
  <c r="F1159" i="6"/>
  <c r="L1159" i="6" s="1"/>
  <c r="E1159" i="6"/>
  <c r="K1159" i="6" s="1"/>
  <c r="D1159" i="6"/>
  <c r="J1159" i="6" s="1"/>
  <c r="I1158" i="6"/>
  <c r="H1158" i="6"/>
  <c r="G1158" i="6"/>
  <c r="F1158" i="6"/>
  <c r="E1158" i="6"/>
  <c r="D1158" i="6"/>
  <c r="I1157" i="6"/>
  <c r="H1157" i="6"/>
  <c r="N1157" i="6" s="1"/>
  <c r="G1157" i="6"/>
  <c r="M1157" i="6" s="1"/>
  <c r="F1157" i="6"/>
  <c r="E1157" i="6"/>
  <c r="K1157" i="6" s="1"/>
  <c r="D1157" i="6"/>
  <c r="I1156" i="6"/>
  <c r="H1156" i="6"/>
  <c r="N1156" i="6" s="1"/>
  <c r="G1156" i="6"/>
  <c r="M1156" i="6" s="1"/>
  <c r="F1156" i="6"/>
  <c r="E1156" i="6"/>
  <c r="K1156" i="6" s="1"/>
  <c r="D1156" i="6"/>
  <c r="I1155" i="6"/>
  <c r="H1155" i="6"/>
  <c r="N1155" i="6" s="1"/>
  <c r="G1155" i="6"/>
  <c r="M1155" i="6" s="1"/>
  <c r="F1155" i="6"/>
  <c r="E1155" i="6"/>
  <c r="K1155" i="6" s="1"/>
  <c r="D1155" i="6"/>
  <c r="I1154" i="6"/>
  <c r="H1154" i="6"/>
  <c r="G1154" i="6"/>
  <c r="F1154" i="6"/>
  <c r="E1154" i="6"/>
  <c r="D1154" i="6"/>
  <c r="I1153" i="6"/>
  <c r="O1153" i="6" s="1"/>
  <c r="H1153" i="6"/>
  <c r="N1153" i="6" s="1"/>
  <c r="G1153" i="6"/>
  <c r="M1153" i="6" s="1"/>
  <c r="F1153" i="6"/>
  <c r="L1153" i="6" s="1"/>
  <c r="E1153" i="6"/>
  <c r="K1153" i="6" s="1"/>
  <c r="D1153" i="6"/>
  <c r="J1153" i="6" s="1"/>
  <c r="I1152" i="6"/>
  <c r="O1152" i="6" s="1"/>
  <c r="H1152" i="6"/>
  <c r="N1152" i="6" s="1"/>
  <c r="G1152" i="6"/>
  <c r="M1152" i="6" s="1"/>
  <c r="F1152" i="6"/>
  <c r="L1152" i="6" s="1"/>
  <c r="E1152" i="6"/>
  <c r="K1152" i="6" s="1"/>
  <c r="D1152" i="6"/>
  <c r="J1152" i="6" s="1"/>
  <c r="I1151" i="6"/>
  <c r="O1151" i="6" s="1"/>
  <c r="H1151" i="6"/>
  <c r="N1151" i="6" s="1"/>
  <c r="G1151" i="6"/>
  <c r="M1151" i="6" s="1"/>
  <c r="F1151" i="6"/>
  <c r="L1151" i="6" s="1"/>
  <c r="E1151" i="6"/>
  <c r="K1151" i="6" s="1"/>
  <c r="D1151" i="6"/>
  <c r="J1151" i="6" s="1"/>
  <c r="I1150" i="6"/>
  <c r="O1150" i="6" s="1"/>
  <c r="H1150" i="6"/>
  <c r="N1150" i="6" s="1"/>
  <c r="G1150" i="6"/>
  <c r="M1150" i="6" s="1"/>
  <c r="F1150" i="6"/>
  <c r="L1150" i="6" s="1"/>
  <c r="E1150" i="6"/>
  <c r="K1150" i="6" s="1"/>
  <c r="D1150" i="6"/>
  <c r="J1150" i="6" s="1"/>
  <c r="I1149" i="6"/>
  <c r="O1149" i="6" s="1"/>
  <c r="H1149" i="6"/>
  <c r="N1149" i="6" s="1"/>
  <c r="G1149" i="6"/>
  <c r="M1149" i="6" s="1"/>
  <c r="F1149" i="6"/>
  <c r="L1149" i="6" s="1"/>
  <c r="E1149" i="6"/>
  <c r="K1149" i="6" s="1"/>
  <c r="D1149" i="6"/>
  <c r="J1149" i="6" s="1"/>
  <c r="I1148" i="6"/>
  <c r="O1148" i="6" s="1"/>
  <c r="H1148" i="6"/>
  <c r="N1148" i="6" s="1"/>
  <c r="G1148" i="6"/>
  <c r="M1148" i="6" s="1"/>
  <c r="F1148" i="6"/>
  <c r="L1148" i="6" s="1"/>
  <c r="E1148" i="6"/>
  <c r="K1148" i="6" s="1"/>
  <c r="D1148" i="6"/>
  <c r="J1148" i="6" s="1"/>
  <c r="I1147" i="6"/>
  <c r="O1147" i="6" s="1"/>
  <c r="H1147" i="6"/>
  <c r="N1147" i="6" s="1"/>
  <c r="G1147" i="6"/>
  <c r="M1147" i="6" s="1"/>
  <c r="F1147" i="6"/>
  <c r="L1147" i="6" s="1"/>
  <c r="E1147" i="6"/>
  <c r="K1147" i="6" s="1"/>
  <c r="D1147" i="6"/>
  <c r="J1147" i="6" s="1"/>
  <c r="I1146" i="6"/>
  <c r="O1146" i="6" s="1"/>
  <c r="H1146" i="6"/>
  <c r="N1146" i="6" s="1"/>
  <c r="G1146" i="6"/>
  <c r="M1146" i="6" s="1"/>
  <c r="F1146" i="6"/>
  <c r="L1146" i="6" s="1"/>
  <c r="E1146" i="6"/>
  <c r="K1146" i="6" s="1"/>
  <c r="D1146" i="6"/>
  <c r="J1146" i="6" s="1"/>
  <c r="I1145" i="6"/>
  <c r="O1145" i="6" s="1"/>
  <c r="H1145" i="6"/>
  <c r="N1145" i="6" s="1"/>
  <c r="G1145" i="6"/>
  <c r="M1145" i="6" s="1"/>
  <c r="F1145" i="6"/>
  <c r="L1145" i="6" s="1"/>
  <c r="E1145" i="6"/>
  <c r="K1145" i="6" s="1"/>
  <c r="D1145" i="6"/>
  <c r="J1145" i="6" s="1"/>
  <c r="I1144" i="6"/>
  <c r="O1144" i="6" s="1"/>
  <c r="H1144" i="6"/>
  <c r="N1144" i="6" s="1"/>
  <c r="G1144" i="6"/>
  <c r="M1144" i="6" s="1"/>
  <c r="F1144" i="6"/>
  <c r="L1144" i="6" s="1"/>
  <c r="E1144" i="6"/>
  <c r="K1144" i="6" s="1"/>
  <c r="D1144" i="6"/>
  <c r="J1144" i="6" s="1"/>
  <c r="I1143" i="6"/>
  <c r="O1143" i="6" s="1"/>
  <c r="H1143" i="6"/>
  <c r="N1143" i="6" s="1"/>
  <c r="G1143" i="6"/>
  <c r="M1143" i="6" s="1"/>
  <c r="F1143" i="6"/>
  <c r="L1143" i="6" s="1"/>
  <c r="E1143" i="6"/>
  <c r="K1143" i="6" s="1"/>
  <c r="D1143" i="6"/>
  <c r="J1143" i="6" s="1"/>
  <c r="I1142" i="6"/>
  <c r="O1142" i="6" s="1"/>
  <c r="H1142" i="6"/>
  <c r="N1142" i="6" s="1"/>
  <c r="G1142" i="6"/>
  <c r="M1142" i="6" s="1"/>
  <c r="F1142" i="6"/>
  <c r="L1142" i="6" s="1"/>
  <c r="E1142" i="6"/>
  <c r="K1142" i="6" s="1"/>
  <c r="D1142" i="6"/>
  <c r="J1142" i="6" s="1"/>
  <c r="I1141" i="6"/>
  <c r="O1141" i="6" s="1"/>
  <c r="H1141" i="6"/>
  <c r="N1141" i="6" s="1"/>
  <c r="G1141" i="6"/>
  <c r="M1141" i="6" s="1"/>
  <c r="F1141" i="6"/>
  <c r="L1141" i="6" s="1"/>
  <c r="E1141" i="6"/>
  <c r="K1141" i="6" s="1"/>
  <c r="D1141" i="6"/>
  <c r="J1141" i="6" s="1"/>
  <c r="I1140" i="6"/>
  <c r="O1140" i="6" s="1"/>
  <c r="H1140" i="6"/>
  <c r="N1140" i="6" s="1"/>
  <c r="G1140" i="6"/>
  <c r="M1140" i="6" s="1"/>
  <c r="F1140" i="6"/>
  <c r="L1140" i="6" s="1"/>
  <c r="E1140" i="6"/>
  <c r="K1140" i="6" s="1"/>
  <c r="D1140" i="6"/>
  <c r="J1140" i="6" s="1"/>
  <c r="I1139" i="6"/>
  <c r="O1139" i="6" s="1"/>
  <c r="H1139" i="6"/>
  <c r="N1139" i="6" s="1"/>
  <c r="G1139" i="6"/>
  <c r="M1139" i="6" s="1"/>
  <c r="F1139" i="6"/>
  <c r="L1139" i="6" s="1"/>
  <c r="E1139" i="6"/>
  <c r="K1139" i="6" s="1"/>
  <c r="D1139" i="6"/>
  <c r="J1139" i="6" s="1"/>
  <c r="I1138" i="6"/>
  <c r="O1138" i="6" s="1"/>
  <c r="H1138" i="6"/>
  <c r="N1138" i="6" s="1"/>
  <c r="G1138" i="6"/>
  <c r="M1138" i="6" s="1"/>
  <c r="F1138" i="6"/>
  <c r="L1138" i="6" s="1"/>
  <c r="E1138" i="6"/>
  <c r="K1138" i="6" s="1"/>
  <c r="D1138" i="6"/>
  <c r="J1138" i="6" s="1"/>
  <c r="I1137" i="6"/>
  <c r="O1137" i="6" s="1"/>
  <c r="H1137" i="6"/>
  <c r="N1137" i="6" s="1"/>
  <c r="G1137" i="6"/>
  <c r="M1137" i="6" s="1"/>
  <c r="F1137" i="6"/>
  <c r="L1137" i="6" s="1"/>
  <c r="E1137" i="6"/>
  <c r="K1137" i="6" s="1"/>
  <c r="D1137" i="6"/>
  <c r="J1137" i="6" s="1"/>
  <c r="I1136" i="6"/>
  <c r="O1136" i="6" s="1"/>
  <c r="H1136" i="6"/>
  <c r="N1136" i="6" s="1"/>
  <c r="G1136" i="6"/>
  <c r="M1136" i="6" s="1"/>
  <c r="F1136" i="6"/>
  <c r="L1136" i="6" s="1"/>
  <c r="E1136" i="6"/>
  <c r="K1136" i="6" s="1"/>
  <c r="D1136" i="6"/>
  <c r="J1136" i="6" s="1"/>
  <c r="I1135" i="6"/>
  <c r="O1135" i="6" s="1"/>
  <c r="H1135" i="6"/>
  <c r="N1135" i="6" s="1"/>
  <c r="G1135" i="6"/>
  <c r="M1135" i="6" s="1"/>
  <c r="F1135" i="6"/>
  <c r="L1135" i="6" s="1"/>
  <c r="E1135" i="6"/>
  <c r="K1135" i="6" s="1"/>
  <c r="D1135" i="6"/>
  <c r="J1135" i="6" s="1"/>
  <c r="I1134" i="6"/>
  <c r="O1134" i="6" s="1"/>
  <c r="H1134" i="6"/>
  <c r="N1134" i="6" s="1"/>
  <c r="G1134" i="6"/>
  <c r="M1134" i="6" s="1"/>
  <c r="F1134" i="6"/>
  <c r="L1134" i="6" s="1"/>
  <c r="E1134" i="6"/>
  <c r="K1134" i="6" s="1"/>
  <c r="D1134" i="6"/>
  <c r="J1134" i="6" s="1"/>
  <c r="I1133" i="6"/>
  <c r="O1133" i="6" s="1"/>
  <c r="H1133" i="6"/>
  <c r="N1133" i="6" s="1"/>
  <c r="G1133" i="6"/>
  <c r="M1133" i="6" s="1"/>
  <c r="F1133" i="6"/>
  <c r="L1133" i="6" s="1"/>
  <c r="E1133" i="6"/>
  <c r="K1133" i="6" s="1"/>
  <c r="D1133" i="6"/>
  <c r="J1133" i="6" s="1"/>
  <c r="I1132" i="6"/>
  <c r="O1132" i="6" s="1"/>
  <c r="H1132" i="6"/>
  <c r="N1132" i="6" s="1"/>
  <c r="G1132" i="6"/>
  <c r="M1132" i="6" s="1"/>
  <c r="F1132" i="6"/>
  <c r="L1132" i="6" s="1"/>
  <c r="E1132" i="6"/>
  <c r="K1132" i="6" s="1"/>
  <c r="D1132" i="6"/>
  <c r="J1132" i="6" s="1"/>
  <c r="I1131" i="6"/>
  <c r="O1131" i="6" s="1"/>
  <c r="H1131" i="6"/>
  <c r="N1131" i="6" s="1"/>
  <c r="G1131" i="6"/>
  <c r="M1131" i="6" s="1"/>
  <c r="F1131" i="6"/>
  <c r="L1131" i="6" s="1"/>
  <c r="E1131" i="6"/>
  <c r="K1131" i="6" s="1"/>
  <c r="D1131" i="6"/>
  <c r="J1131" i="6" s="1"/>
  <c r="I1130" i="6"/>
  <c r="O1130" i="6" s="1"/>
  <c r="H1130" i="6"/>
  <c r="N1130" i="6" s="1"/>
  <c r="G1130" i="6"/>
  <c r="M1130" i="6" s="1"/>
  <c r="F1130" i="6"/>
  <c r="L1130" i="6" s="1"/>
  <c r="E1130" i="6"/>
  <c r="K1130" i="6" s="1"/>
  <c r="D1130" i="6"/>
  <c r="J1130" i="6" s="1"/>
  <c r="I1129" i="6"/>
  <c r="O1129" i="6" s="1"/>
  <c r="H1129" i="6"/>
  <c r="N1129" i="6" s="1"/>
  <c r="G1129" i="6"/>
  <c r="M1129" i="6" s="1"/>
  <c r="F1129" i="6"/>
  <c r="L1129" i="6" s="1"/>
  <c r="E1129" i="6"/>
  <c r="K1129" i="6" s="1"/>
  <c r="D1129" i="6"/>
  <c r="J1129" i="6" s="1"/>
  <c r="I1128" i="6"/>
  <c r="O1128" i="6" s="1"/>
  <c r="H1128" i="6"/>
  <c r="N1128" i="6" s="1"/>
  <c r="G1128" i="6"/>
  <c r="M1128" i="6" s="1"/>
  <c r="F1128" i="6"/>
  <c r="L1128" i="6" s="1"/>
  <c r="E1128" i="6"/>
  <c r="K1128" i="6" s="1"/>
  <c r="D1128" i="6"/>
  <c r="J1128" i="6" s="1"/>
  <c r="I1127" i="6"/>
  <c r="O1127" i="6" s="1"/>
  <c r="H1127" i="6"/>
  <c r="N1127" i="6" s="1"/>
  <c r="G1127" i="6"/>
  <c r="M1127" i="6" s="1"/>
  <c r="F1127" i="6"/>
  <c r="L1127" i="6" s="1"/>
  <c r="E1127" i="6"/>
  <c r="K1127" i="6" s="1"/>
  <c r="D1127" i="6"/>
  <c r="J1127" i="6" s="1"/>
  <c r="I1126" i="6"/>
  <c r="O1126" i="6" s="1"/>
  <c r="H1126" i="6"/>
  <c r="N1126" i="6" s="1"/>
  <c r="G1126" i="6"/>
  <c r="M1126" i="6" s="1"/>
  <c r="F1126" i="6"/>
  <c r="L1126" i="6" s="1"/>
  <c r="E1126" i="6"/>
  <c r="K1126" i="6" s="1"/>
  <c r="D1126" i="6"/>
  <c r="J1126" i="6" s="1"/>
  <c r="I1125" i="6"/>
  <c r="O1125" i="6" s="1"/>
  <c r="H1125" i="6"/>
  <c r="N1125" i="6" s="1"/>
  <c r="G1125" i="6"/>
  <c r="M1125" i="6" s="1"/>
  <c r="F1125" i="6"/>
  <c r="L1125" i="6" s="1"/>
  <c r="E1125" i="6"/>
  <c r="K1125" i="6" s="1"/>
  <c r="D1125" i="6"/>
  <c r="J1125" i="6" s="1"/>
  <c r="I1124" i="6"/>
  <c r="O1124" i="6" s="1"/>
  <c r="H1124" i="6"/>
  <c r="N1124" i="6" s="1"/>
  <c r="G1124" i="6"/>
  <c r="M1124" i="6" s="1"/>
  <c r="F1124" i="6"/>
  <c r="L1124" i="6" s="1"/>
  <c r="E1124" i="6"/>
  <c r="K1124" i="6" s="1"/>
  <c r="D1124" i="6"/>
  <c r="J1124" i="6" s="1"/>
  <c r="I1123" i="6"/>
  <c r="O1123" i="6" s="1"/>
  <c r="H1123" i="6"/>
  <c r="N1123" i="6" s="1"/>
  <c r="G1123" i="6"/>
  <c r="M1123" i="6" s="1"/>
  <c r="F1123" i="6"/>
  <c r="L1123" i="6" s="1"/>
  <c r="E1123" i="6"/>
  <c r="K1123" i="6" s="1"/>
  <c r="D1123" i="6"/>
  <c r="J1123" i="6" s="1"/>
  <c r="I1122" i="6"/>
  <c r="O1122" i="6" s="1"/>
  <c r="H1122" i="6"/>
  <c r="N1122" i="6" s="1"/>
  <c r="G1122" i="6"/>
  <c r="M1122" i="6" s="1"/>
  <c r="F1122" i="6"/>
  <c r="L1122" i="6" s="1"/>
  <c r="E1122" i="6"/>
  <c r="K1122" i="6" s="1"/>
  <c r="D1122" i="6"/>
  <c r="J1122" i="6" s="1"/>
  <c r="I1121" i="6"/>
  <c r="O1121" i="6" s="1"/>
  <c r="H1121" i="6"/>
  <c r="N1121" i="6" s="1"/>
  <c r="G1121" i="6"/>
  <c r="M1121" i="6" s="1"/>
  <c r="F1121" i="6"/>
  <c r="L1121" i="6" s="1"/>
  <c r="E1121" i="6"/>
  <c r="K1121" i="6" s="1"/>
  <c r="D1121" i="6"/>
  <c r="J1121" i="6" s="1"/>
  <c r="I1120" i="6"/>
  <c r="O1120" i="6" s="1"/>
  <c r="H1120" i="6"/>
  <c r="N1120" i="6" s="1"/>
  <c r="G1120" i="6"/>
  <c r="M1120" i="6" s="1"/>
  <c r="F1120" i="6"/>
  <c r="L1120" i="6" s="1"/>
  <c r="E1120" i="6"/>
  <c r="K1120" i="6" s="1"/>
  <c r="D1120" i="6"/>
  <c r="J1120" i="6" s="1"/>
  <c r="I1119" i="6"/>
  <c r="O1119" i="6" s="1"/>
  <c r="H1119" i="6"/>
  <c r="N1119" i="6" s="1"/>
  <c r="G1119" i="6"/>
  <c r="M1119" i="6" s="1"/>
  <c r="F1119" i="6"/>
  <c r="L1119" i="6" s="1"/>
  <c r="E1119" i="6"/>
  <c r="K1119" i="6" s="1"/>
  <c r="D1119" i="6"/>
  <c r="J1119" i="6" s="1"/>
  <c r="I1118" i="6"/>
  <c r="O1118" i="6" s="1"/>
  <c r="H1118" i="6"/>
  <c r="N1118" i="6" s="1"/>
  <c r="G1118" i="6"/>
  <c r="M1118" i="6" s="1"/>
  <c r="F1118" i="6"/>
  <c r="L1118" i="6" s="1"/>
  <c r="E1118" i="6"/>
  <c r="K1118" i="6" s="1"/>
  <c r="D1118" i="6"/>
  <c r="J1118" i="6" s="1"/>
  <c r="I1117" i="6"/>
  <c r="O1117" i="6" s="1"/>
  <c r="H1117" i="6"/>
  <c r="N1117" i="6" s="1"/>
  <c r="G1117" i="6"/>
  <c r="M1117" i="6" s="1"/>
  <c r="F1117" i="6"/>
  <c r="L1117" i="6" s="1"/>
  <c r="E1117" i="6"/>
  <c r="K1117" i="6" s="1"/>
  <c r="D1117" i="6"/>
  <c r="J1117" i="6" s="1"/>
  <c r="I1116" i="6"/>
  <c r="O1116" i="6" s="1"/>
  <c r="H1116" i="6"/>
  <c r="N1116" i="6" s="1"/>
  <c r="G1116" i="6"/>
  <c r="M1116" i="6" s="1"/>
  <c r="F1116" i="6"/>
  <c r="L1116" i="6" s="1"/>
  <c r="E1116" i="6"/>
  <c r="K1116" i="6" s="1"/>
  <c r="D1116" i="6"/>
  <c r="J1116" i="6" s="1"/>
  <c r="I1115" i="6"/>
  <c r="O1115" i="6" s="1"/>
  <c r="H1115" i="6"/>
  <c r="N1115" i="6" s="1"/>
  <c r="G1115" i="6"/>
  <c r="M1115" i="6" s="1"/>
  <c r="F1115" i="6"/>
  <c r="L1115" i="6" s="1"/>
  <c r="E1115" i="6"/>
  <c r="K1115" i="6" s="1"/>
  <c r="D1115" i="6"/>
  <c r="J1115" i="6" s="1"/>
  <c r="I1114" i="6"/>
  <c r="O1114" i="6" s="1"/>
  <c r="H1114" i="6"/>
  <c r="N1114" i="6" s="1"/>
  <c r="G1114" i="6"/>
  <c r="M1114" i="6" s="1"/>
  <c r="F1114" i="6"/>
  <c r="L1114" i="6" s="1"/>
  <c r="E1114" i="6"/>
  <c r="K1114" i="6" s="1"/>
  <c r="D1114" i="6"/>
  <c r="J1114" i="6" s="1"/>
  <c r="I1113" i="6"/>
  <c r="O1113" i="6" s="1"/>
  <c r="H1113" i="6"/>
  <c r="N1113" i="6" s="1"/>
  <c r="G1113" i="6"/>
  <c r="M1113" i="6" s="1"/>
  <c r="F1113" i="6"/>
  <c r="L1113" i="6" s="1"/>
  <c r="E1113" i="6"/>
  <c r="K1113" i="6" s="1"/>
  <c r="D1113" i="6"/>
  <c r="J1113" i="6" s="1"/>
  <c r="I1112" i="6"/>
  <c r="O1112" i="6" s="1"/>
  <c r="H1112" i="6"/>
  <c r="N1112" i="6" s="1"/>
  <c r="G1112" i="6"/>
  <c r="M1112" i="6" s="1"/>
  <c r="F1112" i="6"/>
  <c r="L1112" i="6" s="1"/>
  <c r="E1112" i="6"/>
  <c r="K1112" i="6" s="1"/>
  <c r="D1112" i="6"/>
  <c r="J1112" i="6" s="1"/>
  <c r="I1111" i="6"/>
  <c r="O1111" i="6" s="1"/>
  <c r="H1111" i="6"/>
  <c r="N1111" i="6" s="1"/>
  <c r="G1111" i="6"/>
  <c r="M1111" i="6" s="1"/>
  <c r="F1111" i="6"/>
  <c r="L1111" i="6" s="1"/>
  <c r="E1111" i="6"/>
  <c r="K1111" i="6" s="1"/>
  <c r="D1111" i="6"/>
  <c r="J1111" i="6" s="1"/>
  <c r="I1110" i="6"/>
  <c r="O1110" i="6" s="1"/>
  <c r="H1110" i="6"/>
  <c r="N1110" i="6" s="1"/>
  <c r="G1110" i="6"/>
  <c r="M1110" i="6" s="1"/>
  <c r="F1110" i="6"/>
  <c r="L1110" i="6" s="1"/>
  <c r="E1110" i="6"/>
  <c r="K1110" i="6" s="1"/>
  <c r="D1110" i="6"/>
  <c r="J1110" i="6" s="1"/>
  <c r="I1109" i="6"/>
  <c r="O1109" i="6" s="1"/>
  <c r="H1109" i="6"/>
  <c r="N1109" i="6" s="1"/>
  <c r="G1109" i="6"/>
  <c r="M1109" i="6" s="1"/>
  <c r="F1109" i="6"/>
  <c r="L1109" i="6" s="1"/>
  <c r="E1109" i="6"/>
  <c r="K1109" i="6" s="1"/>
  <c r="D1109" i="6"/>
  <c r="J1109" i="6" s="1"/>
  <c r="I1108" i="6"/>
  <c r="H1108" i="6"/>
  <c r="G1108" i="6"/>
  <c r="F1108" i="6"/>
  <c r="E1108" i="6"/>
  <c r="D1108" i="6"/>
  <c r="I1107" i="6"/>
  <c r="H1107" i="6"/>
  <c r="N1107" i="6" s="1"/>
  <c r="G1107" i="6"/>
  <c r="M1107" i="6" s="1"/>
  <c r="F1107" i="6"/>
  <c r="E1107" i="6"/>
  <c r="K1107" i="6" s="1"/>
  <c r="D1107" i="6"/>
  <c r="I1106" i="6"/>
  <c r="H1106" i="6"/>
  <c r="N1106" i="6" s="1"/>
  <c r="G1106" i="6"/>
  <c r="M1106" i="6" s="1"/>
  <c r="F1106" i="6"/>
  <c r="E1106" i="6"/>
  <c r="K1106" i="6" s="1"/>
  <c r="D1106" i="6"/>
  <c r="I1105" i="6"/>
  <c r="H1105" i="6"/>
  <c r="N1105" i="6" s="1"/>
  <c r="G1105" i="6"/>
  <c r="M1105" i="6" s="1"/>
  <c r="F1105" i="6"/>
  <c r="E1105" i="6"/>
  <c r="K1105" i="6" s="1"/>
  <c r="D1105" i="6"/>
  <c r="I1104" i="6"/>
  <c r="H1104" i="6"/>
  <c r="G1104" i="6"/>
  <c r="F1104" i="6"/>
  <c r="E1104" i="6"/>
  <c r="D1104" i="6"/>
  <c r="I1103" i="6"/>
  <c r="O1103" i="6" s="1"/>
  <c r="H1103" i="6"/>
  <c r="N1103" i="6" s="1"/>
  <c r="G1103" i="6"/>
  <c r="M1103" i="6" s="1"/>
  <c r="F1103" i="6"/>
  <c r="L1103" i="6" s="1"/>
  <c r="E1103" i="6"/>
  <c r="K1103" i="6" s="1"/>
  <c r="D1103" i="6"/>
  <c r="J1103" i="6" s="1"/>
  <c r="I1102" i="6"/>
  <c r="O1102" i="6" s="1"/>
  <c r="H1102" i="6"/>
  <c r="N1102" i="6" s="1"/>
  <c r="G1102" i="6"/>
  <c r="M1102" i="6" s="1"/>
  <c r="F1102" i="6"/>
  <c r="L1102" i="6" s="1"/>
  <c r="E1102" i="6"/>
  <c r="K1102" i="6" s="1"/>
  <c r="D1102" i="6"/>
  <c r="J1102" i="6" s="1"/>
  <c r="I1101" i="6"/>
  <c r="O1101" i="6" s="1"/>
  <c r="H1101" i="6"/>
  <c r="N1101" i="6" s="1"/>
  <c r="G1101" i="6"/>
  <c r="M1101" i="6" s="1"/>
  <c r="F1101" i="6"/>
  <c r="L1101" i="6" s="1"/>
  <c r="E1101" i="6"/>
  <c r="K1101" i="6" s="1"/>
  <c r="D1101" i="6"/>
  <c r="J1101" i="6" s="1"/>
  <c r="I1100" i="6"/>
  <c r="O1100" i="6" s="1"/>
  <c r="H1100" i="6"/>
  <c r="N1100" i="6" s="1"/>
  <c r="G1100" i="6"/>
  <c r="M1100" i="6" s="1"/>
  <c r="F1100" i="6"/>
  <c r="L1100" i="6" s="1"/>
  <c r="E1100" i="6"/>
  <c r="K1100" i="6" s="1"/>
  <c r="D1100" i="6"/>
  <c r="J1100" i="6" s="1"/>
  <c r="I1099" i="6"/>
  <c r="O1099" i="6" s="1"/>
  <c r="H1099" i="6"/>
  <c r="N1099" i="6" s="1"/>
  <c r="G1099" i="6"/>
  <c r="M1099" i="6" s="1"/>
  <c r="F1099" i="6"/>
  <c r="L1099" i="6" s="1"/>
  <c r="E1099" i="6"/>
  <c r="K1099" i="6" s="1"/>
  <c r="D1099" i="6"/>
  <c r="J1099" i="6" s="1"/>
  <c r="I1098" i="6"/>
  <c r="O1098" i="6" s="1"/>
  <c r="H1098" i="6"/>
  <c r="N1098" i="6" s="1"/>
  <c r="G1098" i="6"/>
  <c r="M1098" i="6" s="1"/>
  <c r="F1098" i="6"/>
  <c r="L1098" i="6" s="1"/>
  <c r="E1098" i="6"/>
  <c r="K1098" i="6" s="1"/>
  <c r="D1098" i="6"/>
  <c r="J1098" i="6" s="1"/>
  <c r="I1097" i="6"/>
  <c r="O1097" i="6" s="1"/>
  <c r="H1097" i="6"/>
  <c r="N1097" i="6" s="1"/>
  <c r="G1097" i="6"/>
  <c r="M1097" i="6" s="1"/>
  <c r="F1097" i="6"/>
  <c r="L1097" i="6" s="1"/>
  <c r="E1097" i="6"/>
  <c r="K1097" i="6" s="1"/>
  <c r="D1097" i="6"/>
  <c r="J1097" i="6" s="1"/>
  <c r="I1096" i="6"/>
  <c r="O1096" i="6" s="1"/>
  <c r="H1096" i="6"/>
  <c r="N1096" i="6" s="1"/>
  <c r="G1096" i="6"/>
  <c r="M1096" i="6" s="1"/>
  <c r="F1096" i="6"/>
  <c r="L1096" i="6" s="1"/>
  <c r="E1096" i="6"/>
  <c r="K1096" i="6" s="1"/>
  <c r="D1096" i="6"/>
  <c r="J1096" i="6" s="1"/>
  <c r="I1095" i="6"/>
  <c r="O1095" i="6" s="1"/>
  <c r="H1095" i="6"/>
  <c r="N1095" i="6" s="1"/>
  <c r="G1095" i="6"/>
  <c r="M1095" i="6" s="1"/>
  <c r="F1095" i="6"/>
  <c r="L1095" i="6" s="1"/>
  <c r="E1095" i="6"/>
  <c r="K1095" i="6" s="1"/>
  <c r="D1095" i="6"/>
  <c r="J1095" i="6" s="1"/>
  <c r="I1094" i="6"/>
  <c r="O1094" i="6" s="1"/>
  <c r="H1094" i="6"/>
  <c r="N1094" i="6" s="1"/>
  <c r="G1094" i="6"/>
  <c r="M1094" i="6" s="1"/>
  <c r="F1094" i="6"/>
  <c r="L1094" i="6" s="1"/>
  <c r="E1094" i="6"/>
  <c r="K1094" i="6" s="1"/>
  <c r="D1094" i="6"/>
  <c r="J1094" i="6" s="1"/>
  <c r="I1093" i="6"/>
  <c r="O1093" i="6" s="1"/>
  <c r="H1093" i="6"/>
  <c r="N1093" i="6" s="1"/>
  <c r="G1093" i="6"/>
  <c r="M1093" i="6" s="1"/>
  <c r="F1093" i="6"/>
  <c r="L1093" i="6" s="1"/>
  <c r="E1093" i="6"/>
  <c r="K1093" i="6" s="1"/>
  <c r="D1093" i="6"/>
  <c r="J1093" i="6" s="1"/>
  <c r="I1092" i="6"/>
  <c r="O1092" i="6" s="1"/>
  <c r="H1092" i="6"/>
  <c r="N1092" i="6" s="1"/>
  <c r="G1092" i="6"/>
  <c r="M1092" i="6" s="1"/>
  <c r="F1092" i="6"/>
  <c r="L1092" i="6" s="1"/>
  <c r="E1092" i="6"/>
  <c r="K1092" i="6" s="1"/>
  <c r="D1092" i="6"/>
  <c r="J1092" i="6" s="1"/>
  <c r="I1091" i="6"/>
  <c r="O1091" i="6" s="1"/>
  <c r="H1091" i="6"/>
  <c r="N1091" i="6" s="1"/>
  <c r="G1091" i="6"/>
  <c r="M1091" i="6" s="1"/>
  <c r="F1091" i="6"/>
  <c r="L1091" i="6" s="1"/>
  <c r="E1091" i="6"/>
  <c r="K1091" i="6" s="1"/>
  <c r="D1091" i="6"/>
  <c r="J1091" i="6" s="1"/>
  <c r="I1090" i="6"/>
  <c r="O1090" i="6" s="1"/>
  <c r="H1090" i="6"/>
  <c r="N1090" i="6" s="1"/>
  <c r="G1090" i="6"/>
  <c r="M1090" i="6" s="1"/>
  <c r="F1090" i="6"/>
  <c r="L1090" i="6" s="1"/>
  <c r="E1090" i="6"/>
  <c r="K1090" i="6" s="1"/>
  <c r="D1090" i="6"/>
  <c r="J1090" i="6" s="1"/>
  <c r="I1089" i="6"/>
  <c r="O1089" i="6" s="1"/>
  <c r="H1089" i="6"/>
  <c r="N1089" i="6" s="1"/>
  <c r="G1089" i="6"/>
  <c r="M1089" i="6" s="1"/>
  <c r="F1089" i="6"/>
  <c r="L1089" i="6" s="1"/>
  <c r="E1089" i="6"/>
  <c r="K1089" i="6" s="1"/>
  <c r="D1089" i="6"/>
  <c r="J1089" i="6" s="1"/>
  <c r="I1088" i="6"/>
  <c r="O1088" i="6" s="1"/>
  <c r="H1088" i="6"/>
  <c r="N1088" i="6" s="1"/>
  <c r="G1088" i="6"/>
  <c r="M1088" i="6" s="1"/>
  <c r="F1088" i="6"/>
  <c r="L1088" i="6" s="1"/>
  <c r="E1088" i="6"/>
  <c r="K1088" i="6" s="1"/>
  <c r="D1088" i="6"/>
  <c r="J1088" i="6" s="1"/>
  <c r="I1087" i="6"/>
  <c r="O1087" i="6" s="1"/>
  <c r="H1087" i="6"/>
  <c r="N1087" i="6" s="1"/>
  <c r="G1087" i="6"/>
  <c r="M1087" i="6" s="1"/>
  <c r="F1087" i="6"/>
  <c r="L1087" i="6" s="1"/>
  <c r="E1087" i="6"/>
  <c r="K1087" i="6" s="1"/>
  <c r="D1087" i="6"/>
  <c r="J1087" i="6" s="1"/>
  <c r="I1086" i="6"/>
  <c r="O1086" i="6" s="1"/>
  <c r="H1086" i="6"/>
  <c r="N1086" i="6" s="1"/>
  <c r="G1086" i="6"/>
  <c r="M1086" i="6" s="1"/>
  <c r="F1086" i="6"/>
  <c r="L1086" i="6" s="1"/>
  <c r="E1086" i="6"/>
  <c r="K1086" i="6" s="1"/>
  <c r="D1086" i="6"/>
  <c r="J1086" i="6" s="1"/>
  <c r="I1085" i="6"/>
  <c r="O1085" i="6" s="1"/>
  <c r="H1085" i="6"/>
  <c r="N1085" i="6" s="1"/>
  <c r="G1085" i="6"/>
  <c r="M1085" i="6" s="1"/>
  <c r="F1085" i="6"/>
  <c r="L1085" i="6" s="1"/>
  <c r="E1085" i="6"/>
  <c r="K1085" i="6" s="1"/>
  <c r="D1085" i="6"/>
  <c r="J1085" i="6" s="1"/>
  <c r="I1084" i="6"/>
  <c r="O1084" i="6" s="1"/>
  <c r="H1084" i="6"/>
  <c r="N1084" i="6" s="1"/>
  <c r="G1084" i="6"/>
  <c r="M1084" i="6" s="1"/>
  <c r="F1084" i="6"/>
  <c r="L1084" i="6" s="1"/>
  <c r="E1084" i="6"/>
  <c r="K1084" i="6" s="1"/>
  <c r="D1084" i="6"/>
  <c r="J1084" i="6" s="1"/>
  <c r="I1083" i="6"/>
  <c r="O1083" i="6" s="1"/>
  <c r="H1083" i="6"/>
  <c r="N1083" i="6" s="1"/>
  <c r="G1083" i="6"/>
  <c r="M1083" i="6" s="1"/>
  <c r="F1083" i="6"/>
  <c r="L1083" i="6" s="1"/>
  <c r="E1083" i="6"/>
  <c r="K1083" i="6" s="1"/>
  <c r="D1083" i="6"/>
  <c r="J1083" i="6" s="1"/>
  <c r="I1082" i="6"/>
  <c r="O1082" i="6" s="1"/>
  <c r="H1082" i="6"/>
  <c r="N1082" i="6" s="1"/>
  <c r="G1082" i="6"/>
  <c r="M1082" i="6" s="1"/>
  <c r="F1082" i="6"/>
  <c r="L1082" i="6" s="1"/>
  <c r="E1082" i="6"/>
  <c r="K1082" i="6" s="1"/>
  <c r="D1082" i="6"/>
  <c r="J1082" i="6" s="1"/>
  <c r="I1081" i="6"/>
  <c r="O1081" i="6" s="1"/>
  <c r="H1081" i="6"/>
  <c r="N1081" i="6" s="1"/>
  <c r="G1081" i="6"/>
  <c r="M1081" i="6" s="1"/>
  <c r="F1081" i="6"/>
  <c r="L1081" i="6" s="1"/>
  <c r="E1081" i="6"/>
  <c r="K1081" i="6" s="1"/>
  <c r="D1081" i="6"/>
  <c r="J1081" i="6" s="1"/>
  <c r="I1080" i="6"/>
  <c r="O1080" i="6" s="1"/>
  <c r="H1080" i="6"/>
  <c r="N1080" i="6" s="1"/>
  <c r="G1080" i="6"/>
  <c r="M1080" i="6" s="1"/>
  <c r="F1080" i="6"/>
  <c r="L1080" i="6" s="1"/>
  <c r="E1080" i="6"/>
  <c r="K1080" i="6" s="1"/>
  <c r="D1080" i="6"/>
  <c r="J1080" i="6" s="1"/>
  <c r="I1079" i="6"/>
  <c r="O1079" i="6" s="1"/>
  <c r="H1079" i="6"/>
  <c r="N1079" i="6" s="1"/>
  <c r="G1079" i="6"/>
  <c r="M1079" i="6" s="1"/>
  <c r="F1079" i="6"/>
  <c r="L1079" i="6" s="1"/>
  <c r="E1079" i="6"/>
  <c r="K1079" i="6" s="1"/>
  <c r="D1079" i="6"/>
  <c r="J1079" i="6" s="1"/>
  <c r="I1078" i="6"/>
  <c r="O1078" i="6" s="1"/>
  <c r="H1078" i="6"/>
  <c r="N1078" i="6" s="1"/>
  <c r="G1078" i="6"/>
  <c r="M1078" i="6" s="1"/>
  <c r="F1078" i="6"/>
  <c r="L1078" i="6" s="1"/>
  <c r="E1078" i="6"/>
  <c r="K1078" i="6" s="1"/>
  <c r="D1078" i="6"/>
  <c r="J1078" i="6" s="1"/>
  <c r="I1077" i="6"/>
  <c r="O1077" i="6" s="1"/>
  <c r="H1077" i="6"/>
  <c r="N1077" i="6" s="1"/>
  <c r="G1077" i="6"/>
  <c r="M1077" i="6" s="1"/>
  <c r="F1077" i="6"/>
  <c r="L1077" i="6" s="1"/>
  <c r="E1077" i="6"/>
  <c r="K1077" i="6" s="1"/>
  <c r="D1077" i="6"/>
  <c r="J1077" i="6" s="1"/>
  <c r="I1076" i="6"/>
  <c r="O1076" i="6" s="1"/>
  <c r="H1076" i="6"/>
  <c r="N1076" i="6" s="1"/>
  <c r="G1076" i="6"/>
  <c r="M1076" i="6" s="1"/>
  <c r="F1076" i="6"/>
  <c r="L1076" i="6" s="1"/>
  <c r="E1076" i="6"/>
  <c r="K1076" i="6" s="1"/>
  <c r="D1076" i="6"/>
  <c r="J1076" i="6" s="1"/>
  <c r="I1075" i="6"/>
  <c r="O1075" i="6" s="1"/>
  <c r="H1075" i="6"/>
  <c r="N1075" i="6" s="1"/>
  <c r="G1075" i="6"/>
  <c r="M1075" i="6" s="1"/>
  <c r="F1075" i="6"/>
  <c r="L1075" i="6" s="1"/>
  <c r="E1075" i="6"/>
  <c r="K1075" i="6" s="1"/>
  <c r="D1075" i="6"/>
  <c r="J1075" i="6" s="1"/>
  <c r="I1074" i="6"/>
  <c r="O1074" i="6" s="1"/>
  <c r="H1074" i="6"/>
  <c r="N1074" i="6" s="1"/>
  <c r="G1074" i="6"/>
  <c r="M1074" i="6" s="1"/>
  <c r="F1074" i="6"/>
  <c r="L1074" i="6" s="1"/>
  <c r="E1074" i="6"/>
  <c r="K1074" i="6" s="1"/>
  <c r="D1074" i="6"/>
  <c r="J1074" i="6" s="1"/>
  <c r="I1073" i="6"/>
  <c r="O1073" i="6" s="1"/>
  <c r="H1073" i="6"/>
  <c r="N1073" i="6" s="1"/>
  <c r="G1073" i="6"/>
  <c r="M1073" i="6" s="1"/>
  <c r="F1073" i="6"/>
  <c r="L1073" i="6" s="1"/>
  <c r="E1073" i="6"/>
  <c r="K1073" i="6" s="1"/>
  <c r="D1073" i="6"/>
  <c r="J1073" i="6" s="1"/>
  <c r="I1072" i="6"/>
  <c r="O1072" i="6" s="1"/>
  <c r="H1072" i="6"/>
  <c r="N1072" i="6" s="1"/>
  <c r="G1072" i="6"/>
  <c r="M1072" i="6" s="1"/>
  <c r="F1072" i="6"/>
  <c r="L1072" i="6" s="1"/>
  <c r="E1072" i="6"/>
  <c r="K1072" i="6" s="1"/>
  <c r="D1072" i="6"/>
  <c r="J1072" i="6" s="1"/>
  <c r="I1071" i="6"/>
  <c r="O1071" i="6" s="1"/>
  <c r="H1071" i="6"/>
  <c r="N1071" i="6" s="1"/>
  <c r="G1071" i="6"/>
  <c r="M1071" i="6" s="1"/>
  <c r="F1071" i="6"/>
  <c r="L1071" i="6" s="1"/>
  <c r="E1071" i="6"/>
  <c r="K1071" i="6" s="1"/>
  <c r="D1071" i="6"/>
  <c r="J1071" i="6" s="1"/>
  <c r="I1070" i="6"/>
  <c r="O1070" i="6" s="1"/>
  <c r="H1070" i="6"/>
  <c r="N1070" i="6" s="1"/>
  <c r="G1070" i="6"/>
  <c r="M1070" i="6" s="1"/>
  <c r="F1070" i="6"/>
  <c r="L1070" i="6" s="1"/>
  <c r="E1070" i="6"/>
  <c r="K1070" i="6" s="1"/>
  <c r="D1070" i="6"/>
  <c r="J1070" i="6" s="1"/>
  <c r="I1069" i="6"/>
  <c r="O1069" i="6" s="1"/>
  <c r="H1069" i="6"/>
  <c r="N1069" i="6" s="1"/>
  <c r="G1069" i="6"/>
  <c r="M1069" i="6" s="1"/>
  <c r="F1069" i="6"/>
  <c r="L1069" i="6" s="1"/>
  <c r="E1069" i="6"/>
  <c r="K1069" i="6" s="1"/>
  <c r="D1069" i="6"/>
  <c r="J1069" i="6" s="1"/>
  <c r="I1068" i="6"/>
  <c r="O1068" i="6" s="1"/>
  <c r="H1068" i="6"/>
  <c r="N1068" i="6" s="1"/>
  <c r="G1068" i="6"/>
  <c r="M1068" i="6" s="1"/>
  <c r="F1068" i="6"/>
  <c r="L1068" i="6" s="1"/>
  <c r="E1068" i="6"/>
  <c r="K1068" i="6" s="1"/>
  <c r="D1068" i="6"/>
  <c r="J1068" i="6" s="1"/>
  <c r="I1067" i="6"/>
  <c r="O1067" i="6" s="1"/>
  <c r="H1067" i="6"/>
  <c r="N1067" i="6" s="1"/>
  <c r="G1067" i="6"/>
  <c r="M1067" i="6" s="1"/>
  <c r="F1067" i="6"/>
  <c r="L1067" i="6" s="1"/>
  <c r="E1067" i="6"/>
  <c r="K1067" i="6" s="1"/>
  <c r="D1067" i="6"/>
  <c r="J1067" i="6" s="1"/>
  <c r="I1066" i="6"/>
  <c r="O1066" i="6" s="1"/>
  <c r="H1066" i="6"/>
  <c r="N1066" i="6" s="1"/>
  <c r="G1066" i="6"/>
  <c r="M1066" i="6" s="1"/>
  <c r="F1066" i="6"/>
  <c r="L1066" i="6" s="1"/>
  <c r="E1066" i="6"/>
  <c r="K1066" i="6" s="1"/>
  <c r="D1066" i="6"/>
  <c r="J1066" i="6" s="1"/>
  <c r="I1065" i="6"/>
  <c r="O1065" i="6" s="1"/>
  <c r="H1065" i="6"/>
  <c r="N1065" i="6" s="1"/>
  <c r="G1065" i="6"/>
  <c r="M1065" i="6" s="1"/>
  <c r="F1065" i="6"/>
  <c r="L1065" i="6" s="1"/>
  <c r="E1065" i="6"/>
  <c r="K1065" i="6" s="1"/>
  <c r="D1065" i="6"/>
  <c r="J1065" i="6" s="1"/>
  <c r="I1064" i="6"/>
  <c r="O1064" i="6" s="1"/>
  <c r="H1064" i="6"/>
  <c r="N1064" i="6" s="1"/>
  <c r="G1064" i="6"/>
  <c r="M1064" i="6" s="1"/>
  <c r="F1064" i="6"/>
  <c r="L1064" i="6" s="1"/>
  <c r="E1064" i="6"/>
  <c r="K1064" i="6" s="1"/>
  <c r="D1064" i="6"/>
  <c r="J1064" i="6" s="1"/>
  <c r="I1063" i="6"/>
  <c r="O1063" i="6" s="1"/>
  <c r="H1063" i="6"/>
  <c r="N1063" i="6" s="1"/>
  <c r="G1063" i="6"/>
  <c r="M1063" i="6" s="1"/>
  <c r="F1063" i="6"/>
  <c r="L1063" i="6" s="1"/>
  <c r="E1063" i="6"/>
  <c r="K1063" i="6" s="1"/>
  <c r="D1063" i="6"/>
  <c r="J1063" i="6" s="1"/>
  <c r="I1062" i="6"/>
  <c r="O1062" i="6" s="1"/>
  <c r="H1062" i="6"/>
  <c r="N1062" i="6" s="1"/>
  <c r="G1062" i="6"/>
  <c r="M1062" i="6" s="1"/>
  <c r="F1062" i="6"/>
  <c r="L1062" i="6" s="1"/>
  <c r="E1062" i="6"/>
  <c r="K1062" i="6" s="1"/>
  <c r="D1062" i="6"/>
  <c r="J1062" i="6" s="1"/>
  <c r="I1061" i="6"/>
  <c r="O1061" i="6" s="1"/>
  <c r="H1061" i="6"/>
  <c r="N1061" i="6" s="1"/>
  <c r="G1061" i="6"/>
  <c r="M1061" i="6" s="1"/>
  <c r="F1061" i="6"/>
  <c r="L1061" i="6" s="1"/>
  <c r="E1061" i="6"/>
  <c r="K1061" i="6" s="1"/>
  <c r="D1061" i="6"/>
  <c r="J1061" i="6" s="1"/>
  <c r="I1060" i="6"/>
  <c r="O1060" i="6" s="1"/>
  <c r="H1060" i="6"/>
  <c r="N1060" i="6" s="1"/>
  <c r="G1060" i="6"/>
  <c r="M1060" i="6" s="1"/>
  <c r="F1060" i="6"/>
  <c r="L1060" i="6" s="1"/>
  <c r="E1060" i="6"/>
  <c r="K1060" i="6" s="1"/>
  <c r="D1060" i="6"/>
  <c r="J1060" i="6" s="1"/>
  <c r="I1059" i="6"/>
  <c r="O1059" i="6" s="1"/>
  <c r="H1059" i="6"/>
  <c r="N1059" i="6" s="1"/>
  <c r="G1059" i="6"/>
  <c r="M1059" i="6" s="1"/>
  <c r="F1059" i="6"/>
  <c r="L1059" i="6" s="1"/>
  <c r="E1059" i="6"/>
  <c r="K1059" i="6" s="1"/>
  <c r="D1059" i="6"/>
  <c r="J1059" i="6" s="1"/>
  <c r="I1058" i="6"/>
  <c r="H1058" i="6"/>
  <c r="G1058" i="6"/>
  <c r="F1058" i="6"/>
  <c r="E1058" i="6"/>
  <c r="D1058" i="6"/>
  <c r="I1057" i="6"/>
  <c r="H1057" i="6"/>
  <c r="N1057" i="6" s="1"/>
  <c r="G1057" i="6"/>
  <c r="M1057" i="6" s="1"/>
  <c r="F1057" i="6"/>
  <c r="E1057" i="6"/>
  <c r="K1057" i="6" s="1"/>
  <c r="D1057" i="6"/>
  <c r="I1056" i="6"/>
  <c r="H1056" i="6"/>
  <c r="N1056" i="6" s="1"/>
  <c r="G1056" i="6"/>
  <c r="M1056" i="6" s="1"/>
  <c r="F1056" i="6"/>
  <c r="E1056" i="6"/>
  <c r="K1056" i="6" s="1"/>
  <c r="D1056" i="6"/>
  <c r="I1055" i="6"/>
  <c r="H1055" i="6"/>
  <c r="N1055" i="6" s="1"/>
  <c r="G1055" i="6"/>
  <c r="M1055" i="6" s="1"/>
  <c r="F1055" i="6"/>
  <c r="E1055" i="6"/>
  <c r="K1055" i="6" s="1"/>
  <c r="D1055" i="6"/>
  <c r="I1054" i="6"/>
  <c r="H1054" i="6"/>
  <c r="G1054" i="6"/>
  <c r="F1054" i="6"/>
  <c r="E1054" i="6"/>
  <c r="D1054" i="6"/>
  <c r="I1053" i="6"/>
  <c r="O1053" i="6" s="1"/>
  <c r="H1053" i="6"/>
  <c r="N1053" i="6" s="1"/>
  <c r="G1053" i="6"/>
  <c r="M1053" i="6" s="1"/>
  <c r="F1053" i="6"/>
  <c r="L1053" i="6" s="1"/>
  <c r="E1053" i="6"/>
  <c r="K1053" i="6" s="1"/>
  <c r="D1053" i="6"/>
  <c r="J1053" i="6" s="1"/>
  <c r="I1052" i="6"/>
  <c r="O1052" i="6" s="1"/>
  <c r="H1052" i="6"/>
  <c r="N1052" i="6" s="1"/>
  <c r="G1052" i="6"/>
  <c r="M1052" i="6" s="1"/>
  <c r="F1052" i="6"/>
  <c r="L1052" i="6" s="1"/>
  <c r="E1052" i="6"/>
  <c r="K1052" i="6" s="1"/>
  <c r="D1052" i="6"/>
  <c r="J1052" i="6" s="1"/>
  <c r="I1051" i="6"/>
  <c r="O1051" i="6" s="1"/>
  <c r="H1051" i="6"/>
  <c r="N1051" i="6" s="1"/>
  <c r="G1051" i="6"/>
  <c r="M1051" i="6" s="1"/>
  <c r="F1051" i="6"/>
  <c r="L1051" i="6" s="1"/>
  <c r="E1051" i="6"/>
  <c r="K1051" i="6" s="1"/>
  <c r="D1051" i="6"/>
  <c r="J1051" i="6" s="1"/>
  <c r="I1050" i="6"/>
  <c r="O1050" i="6" s="1"/>
  <c r="H1050" i="6"/>
  <c r="N1050" i="6" s="1"/>
  <c r="G1050" i="6"/>
  <c r="M1050" i="6" s="1"/>
  <c r="F1050" i="6"/>
  <c r="L1050" i="6" s="1"/>
  <c r="E1050" i="6"/>
  <c r="K1050" i="6" s="1"/>
  <c r="D1050" i="6"/>
  <c r="J1050" i="6" s="1"/>
  <c r="I1049" i="6"/>
  <c r="O1049" i="6" s="1"/>
  <c r="H1049" i="6"/>
  <c r="N1049" i="6" s="1"/>
  <c r="G1049" i="6"/>
  <c r="M1049" i="6" s="1"/>
  <c r="F1049" i="6"/>
  <c r="L1049" i="6" s="1"/>
  <c r="E1049" i="6"/>
  <c r="K1049" i="6" s="1"/>
  <c r="D1049" i="6"/>
  <c r="J1049" i="6" s="1"/>
  <c r="I1048" i="6"/>
  <c r="O1048" i="6" s="1"/>
  <c r="H1048" i="6"/>
  <c r="N1048" i="6" s="1"/>
  <c r="G1048" i="6"/>
  <c r="M1048" i="6" s="1"/>
  <c r="F1048" i="6"/>
  <c r="L1048" i="6" s="1"/>
  <c r="E1048" i="6"/>
  <c r="K1048" i="6" s="1"/>
  <c r="D1048" i="6"/>
  <c r="J1048" i="6" s="1"/>
  <c r="I1047" i="6"/>
  <c r="O1047" i="6" s="1"/>
  <c r="H1047" i="6"/>
  <c r="N1047" i="6" s="1"/>
  <c r="G1047" i="6"/>
  <c r="M1047" i="6" s="1"/>
  <c r="F1047" i="6"/>
  <c r="L1047" i="6" s="1"/>
  <c r="E1047" i="6"/>
  <c r="K1047" i="6" s="1"/>
  <c r="D1047" i="6"/>
  <c r="J1047" i="6" s="1"/>
  <c r="I1046" i="6"/>
  <c r="O1046" i="6" s="1"/>
  <c r="H1046" i="6"/>
  <c r="N1046" i="6" s="1"/>
  <c r="G1046" i="6"/>
  <c r="M1046" i="6" s="1"/>
  <c r="F1046" i="6"/>
  <c r="L1046" i="6" s="1"/>
  <c r="E1046" i="6"/>
  <c r="K1046" i="6" s="1"/>
  <c r="D1046" i="6"/>
  <c r="J1046" i="6" s="1"/>
  <c r="I1045" i="6"/>
  <c r="O1045" i="6" s="1"/>
  <c r="H1045" i="6"/>
  <c r="N1045" i="6" s="1"/>
  <c r="G1045" i="6"/>
  <c r="M1045" i="6" s="1"/>
  <c r="F1045" i="6"/>
  <c r="L1045" i="6" s="1"/>
  <c r="E1045" i="6"/>
  <c r="K1045" i="6" s="1"/>
  <c r="D1045" i="6"/>
  <c r="J1045" i="6" s="1"/>
  <c r="I1044" i="6"/>
  <c r="O1044" i="6" s="1"/>
  <c r="H1044" i="6"/>
  <c r="N1044" i="6" s="1"/>
  <c r="G1044" i="6"/>
  <c r="M1044" i="6" s="1"/>
  <c r="F1044" i="6"/>
  <c r="L1044" i="6" s="1"/>
  <c r="E1044" i="6"/>
  <c r="K1044" i="6" s="1"/>
  <c r="D1044" i="6"/>
  <c r="J1044" i="6" s="1"/>
  <c r="I1043" i="6"/>
  <c r="O1043" i="6" s="1"/>
  <c r="H1043" i="6"/>
  <c r="N1043" i="6" s="1"/>
  <c r="G1043" i="6"/>
  <c r="M1043" i="6" s="1"/>
  <c r="F1043" i="6"/>
  <c r="L1043" i="6" s="1"/>
  <c r="E1043" i="6"/>
  <c r="K1043" i="6" s="1"/>
  <c r="D1043" i="6"/>
  <c r="J1043" i="6" s="1"/>
  <c r="I1042" i="6"/>
  <c r="O1042" i="6" s="1"/>
  <c r="H1042" i="6"/>
  <c r="N1042" i="6" s="1"/>
  <c r="G1042" i="6"/>
  <c r="M1042" i="6" s="1"/>
  <c r="F1042" i="6"/>
  <c r="L1042" i="6" s="1"/>
  <c r="E1042" i="6"/>
  <c r="K1042" i="6" s="1"/>
  <c r="D1042" i="6"/>
  <c r="J1042" i="6" s="1"/>
  <c r="I1041" i="6"/>
  <c r="O1041" i="6" s="1"/>
  <c r="H1041" i="6"/>
  <c r="N1041" i="6" s="1"/>
  <c r="G1041" i="6"/>
  <c r="M1041" i="6" s="1"/>
  <c r="F1041" i="6"/>
  <c r="L1041" i="6" s="1"/>
  <c r="E1041" i="6"/>
  <c r="K1041" i="6" s="1"/>
  <c r="D1041" i="6"/>
  <c r="J1041" i="6" s="1"/>
  <c r="I1040" i="6"/>
  <c r="O1040" i="6" s="1"/>
  <c r="H1040" i="6"/>
  <c r="N1040" i="6" s="1"/>
  <c r="G1040" i="6"/>
  <c r="M1040" i="6" s="1"/>
  <c r="F1040" i="6"/>
  <c r="L1040" i="6" s="1"/>
  <c r="E1040" i="6"/>
  <c r="K1040" i="6" s="1"/>
  <c r="D1040" i="6"/>
  <c r="J1040" i="6" s="1"/>
  <c r="I1039" i="6"/>
  <c r="O1039" i="6" s="1"/>
  <c r="H1039" i="6"/>
  <c r="N1039" i="6" s="1"/>
  <c r="G1039" i="6"/>
  <c r="M1039" i="6" s="1"/>
  <c r="F1039" i="6"/>
  <c r="L1039" i="6" s="1"/>
  <c r="E1039" i="6"/>
  <c r="K1039" i="6" s="1"/>
  <c r="D1039" i="6"/>
  <c r="J1039" i="6" s="1"/>
  <c r="I1038" i="6"/>
  <c r="O1038" i="6" s="1"/>
  <c r="H1038" i="6"/>
  <c r="N1038" i="6" s="1"/>
  <c r="G1038" i="6"/>
  <c r="M1038" i="6" s="1"/>
  <c r="F1038" i="6"/>
  <c r="L1038" i="6" s="1"/>
  <c r="E1038" i="6"/>
  <c r="K1038" i="6" s="1"/>
  <c r="D1038" i="6"/>
  <c r="J1038" i="6" s="1"/>
  <c r="I1037" i="6"/>
  <c r="O1037" i="6" s="1"/>
  <c r="H1037" i="6"/>
  <c r="N1037" i="6" s="1"/>
  <c r="G1037" i="6"/>
  <c r="M1037" i="6" s="1"/>
  <c r="F1037" i="6"/>
  <c r="L1037" i="6" s="1"/>
  <c r="E1037" i="6"/>
  <c r="K1037" i="6" s="1"/>
  <c r="D1037" i="6"/>
  <c r="J1037" i="6" s="1"/>
  <c r="I1036" i="6"/>
  <c r="O1036" i="6" s="1"/>
  <c r="H1036" i="6"/>
  <c r="N1036" i="6" s="1"/>
  <c r="G1036" i="6"/>
  <c r="M1036" i="6" s="1"/>
  <c r="F1036" i="6"/>
  <c r="L1036" i="6" s="1"/>
  <c r="E1036" i="6"/>
  <c r="K1036" i="6" s="1"/>
  <c r="D1036" i="6"/>
  <c r="J1036" i="6" s="1"/>
  <c r="I1035" i="6"/>
  <c r="O1035" i="6" s="1"/>
  <c r="H1035" i="6"/>
  <c r="N1035" i="6" s="1"/>
  <c r="G1035" i="6"/>
  <c r="M1035" i="6" s="1"/>
  <c r="F1035" i="6"/>
  <c r="L1035" i="6" s="1"/>
  <c r="E1035" i="6"/>
  <c r="K1035" i="6" s="1"/>
  <c r="D1035" i="6"/>
  <c r="J1035" i="6" s="1"/>
  <c r="I1034" i="6"/>
  <c r="O1034" i="6" s="1"/>
  <c r="H1034" i="6"/>
  <c r="N1034" i="6" s="1"/>
  <c r="G1034" i="6"/>
  <c r="M1034" i="6" s="1"/>
  <c r="F1034" i="6"/>
  <c r="L1034" i="6" s="1"/>
  <c r="E1034" i="6"/>
  <c r="K1034" i="6" s="1"/>
  <c r="D1034" i="6"/>
  <c r="J1034" i="6" s="1"/>
  <c r="I1033" i="6"/>
  <c r="O1033" i="6" s="1"/>
  <c r="H1033" i="6"/>
  <c r="N1033" i="6" s="1"/>
  <c r="G1033" i="6"/>
  <c r="M1033" i="6" s="1"/>
  <c r="F1033" i="6"/>
  <c r="L1033" i="6" s="1"/>
  <c r="E1033" i="6"/>
  <c r="K1033" i="6" s="1"/>
  <c r="D1033" i="6"/>
  <c r="J1033" i="6" s="1"/>
  <c r="I1032" i="6"/>
  <c r="O1032" i="6" s="1"/>
  <c r="H1032" i="6"/>
  <c r="N1032" i="6" s="1"/>
  <c r="G1032" i="6"/>
  <c r="M1032" i="6" s="1"/>
  <c r="F1032" i="6"/>
  <c r="L1032" i="6" s="1"/>
  <c r="E1032" i="6"/>
  <c r="K1032" i="6" s="1"/>
  <c r="D1032" i="6"/>
  <c r="J1032" i="6" s="1"/>
  <c r="I1031" i="6"/>
  <c r="O1031" i="6" s="1"/>
  <c r="H1031" i="6"/>
  <c r="N1031" i="6" s="1"/>
  <c r="G1031" i="6"/>
  <c r="M1031" i="6" s="1"/>
  <c r="F1031" i="6"/>
  <c r="L1031" i="6" s="1"/>
  <c r="E1031" i="6"/>
  <c r="K1031" i="6" s="1"/>
  <c r="D1031" i="6"/>
  <c r="J1031" i="6" s="1"/>
  <c r="I1030" i="6"/>
  <c r="O1030" i="6" s="1"/>
  <c r="H1030" i="6"/>
  <c r="N1030" i="6" s="1"/>
  <c r="G1030" i="6"/>
  <c r="M1030" i="6" s="1"/>
  <c r="F1030" i="6"/>
  <c r="L1030" i="6" s="1"/>
  <c r="E1030" i="6"/>
  <c r="K1030" i="6" s="1"/>
  <c r="D1030" i="6"/>
  <c r="J1030" i="6" s="1"/>
  <c r="I1029" i="6"/>
  <c r="O1029" i="6" s="1"/>
  <c r="H1029" i="6"/>
  <c r="N1029" i="6" s="1"/>
  <c r="G1029" i="6"/>
  <c r="M1029" i="6" s="1"/>
  <c r="F1029" i="6"/>
  <c r="L1029" i="6" s="1"/>
  <c r="E1029" i="6"/>
  <c r="K1029" i="6" s="1"/>
  <c r="D1029" i="6"/>
  <c r="J1029" i="6" s="1"/>
  <c r="I1028" i="6"/>
  <c r="O1028" i="6" s="1"/>
  <c r="H1028" i="6"/>
  <c r="N1028" i="6" s="1"/>
  <c r="G1028" i="6"/>
  <c r="M1028" i="6" s="1"/>
  <c r="F1028" i="6"/>
  <c r="L1028" i="6" s="1"/>
  <c r="E1028" i="6"/>
  <c r="K1028" i="6" s="1"/>
  <c r="D1028" i="6"/>
  <c r="J1028" i="6" s="1"/>
  <c r="I1027" i="6"/>
  <c r="O1027" i="6" s="1"/>
  <c r="H1027" i="6"/>
  <c r="N1027" i="6" s="1"/>
  <c r="G1027" i="6"/>
  <c r="M1027" i="6" s="1"/>
  <c r="F1027" i="6"/>
  <c r="L1027" i="6" s="1"/>
  <c r="E1027" i="6"/>
  <c r="K1027" i="6" s="1"/>
  <c r="D1027" i="6"/>
  <c r="J1027" i="6" s="1"/>
  <c r="I1026" i="6"/>
  <c r="O1026" i="6" s="1"/>
  <c r="H1026" i="6"/>
  <c r="N1026" i="6" s="1"/>
  <c r="G1026" i="6"/>
  <c r="M1026" i="6" s="1"/>
  <c r="F1026" i="6"/>
  <c r="L1026" i="6" s="1"/>
  <c r="E1026" i="6"/>
  <c r="K1026" i="6" s="1"/>
  <c r="D1026" i="6"/>
  <c r="J1026" i="6" s="1"/>
  <c r="I1025" i="6"/>
  <c r="O1025" i="6" s="1"/>
  <c r="H1025" i="6"/>
  <c r="N1025" i="6" s="1"/>
  <c r="G1025" i="6"/>
  <c r="M1025" i="6" s="1"/>
  <c r="F1025" i="6"/>
  <c r="L1025" i="6" s="1"/>
  <c r="E1025" i="6"/>
  <c r="K1025" i="6" s="1"/>
  <c r="D1025" i="6"/>
  <c r="J1025" i="6" s="1"/>
  <c r="I1024" i="6"/>
  <c r="O1024" i="6" s="1"/>
  <c r="H1024" i="6"/>
  <c r="N1024" i="6" s="1"/>
  <c r="G1024" i="6"/>
  <c r="M1024" i="6" s="1"/>
  <c r="F1024" i="6"/>
  <c r="L1024" i="6" s="1"/>
  <c r="E1024" i="6"/>
  <c r="K1024" i="6" s="1"/>
  <c r="D1024" i="6"/>
  <c r="J1024" i="6" s="1"/>
  <c r="I1023" i="6"/>
  <c r="O1023" i="6" s="1"/>
  <c r="H1023" i="6"/>
  <c r="N1023" i="6" s="1"/>
  <c r="G1023" i="6"/>
  <c r="M1023" i="6" s="1"/>
  <c r="F1023" i="6"/>
  <c r="L1023" i="6" s="1"/>
  <c r="E1023" i="6"/>
  <c r="K1023" i="6" s="1"/>
  <c r="D1023" i="6"/>
  <c r="J1023" i="6" s="1"/>
  <c r="I1022" i="6"/>
  <c r="O1022" i="6" s="1"/>
  <c r="H1022" i="6"/>
  <c r="N1022" i="6" s="1"/>
  <c r="G1022" i="6"/>
  <c r="M1022" i="6" s="1"/>
  <c r="F1022" i="6"/>
  <c r="L1022" i="6" s="1"/>
  <c r="E1022" i="6"/>
  <c r="K1022" i="6" s="1"/>
  <c r="D1022" i="6"/>
  <c r="J1022" i="6" s="1"/>
  <c r="I1021" i="6"/>
  <c r="O1021" i="6" s="1"/>
  <c r="H1021" i="6"/>
  <c r="N1021" i="6" s="1"/>
  <c r="G1021" i="6"/>
  <c r="M1021" i="6" s="1"/>
  <c r="F1021" i="6"/>
  <c r="L1021" i="6" s="1"/>
  <c r="E1021" i="6"/>
  <c r="K1021" i="6" s="1"/>
  <c r="D1021" i="6"/>
  <c r="J1021" i="6" s="1"/>
  <c r="I1020" i="6"/>
  <c r="O1020" i="6" s="1"/>
  <c r="H1020" i="6"/>
  <c r="N1020" i="6" s="1"/>
  <c r="G1020" i="6"/>
  <c r="M1020" i="6" s="1"/>
  <c r="F1020" i="6"/>
  <c r="L1020" i="6" s="1"/>
  <c r="E1020" i="6"/>
  <c r="K1020" i="6" s="1"/>
  <c r="D1020" i="6"/>
  <c r="J1020" i="6" s="1"/>
  <c r="I1019" i="6"/>
  <c r="O1019" i="6" s="1"/>
  <c r="H1019" i="6"/>
  <c r="N1019" i="6" s="1"/>
  <c r="G1019" i="6"/>
  <c r="M1019" i="6" s="1"/>
  <c r="F1019" i="6"/>
  <c r="L1019" i="6" s="1"/>
  <c r="E1019" i="6"/>
  <c r="K1019" i="6" s="1"/>
  <c r="D1019" i="6"/>
  <c r="J1019" i="6" s="1"/>
  <c r="I1018" i="6"/>
  <c r="O1018" i="6" s="1"/>
  <c r="H1018" i="6"/>
  <c r="N1018" i="6" s="1"/>
  <c r="G1018" i="6"/>
  <c r="M1018" i="6" s="1"/>
  <c r="F1018" i="6"/>
  <c r="L1018" i="6" s="1"/>
  <c r="E1018" i="6"/>
  <c r="K1018" i="6" s="1"/>
  <c r="D1018" i="6"/>
  <c r="J1018" i="6" s="1"/>
  <c r="I1017" i="6"/>
  <c r="O1017" i="6" s="1"/>
  <c r="H1017" i="6"/>
  <c r="N1017" i="6" s="1"/>
  <c r="G1017" i="6"/>
  <c r="M1017" i="6" s="1"/>
  <c r="F1017" i="6"/>
  <c r="L1017" i="6" s="1"/>
  <c r="E1017" i="6"/>
  <c r="K1017" i="6" s="1"/>
  <c r="D1017" i="6"/>
  <c r="J1017" i="6" s="1"/>
  <c r="I1016" i="6"/>
  <c r="O1016" i="6" s="1"/>
  <c r="H1016" i="6"/>
  <c r="N1016" i="6" s="1"/>
  <c r="G1016" i="6"/>
  <c r="M1016" i="6" s="1"/>
  <c r="F1016" i="6"/>
  <c r="L1016" i="6" s="1"/>
  <c r="E1016" i="6"/>
  <c r="K1016" i="6" s="1"/>
  <c r="D1016" i="6"/>
  <c r="J1016" i="6" s="1"/>
  <c r="I1015" i="6"/>
  <c r="O1015" i="6" s="1"/>
  <c r="H1015" i="6"/>
  <c r="N1015" i="6" s="1"/>
  <c r="G1015" i="6"/>
  <c r="M1015" i="6" s="1"/>
  <c r="F1015" i="6"/>
  <c r="L1015" i="6" s="1"/>
  <c r="E1015" i="6"/>
  <c r="K1015" i="6" s="1"/>
  <c r="D1015" i="6"/>
  <c r="J1015" i="6" s="1"/>
  <c r="I1014" i="6"/>
  <c r="O1014" i="6" s="1"/>
  <c r="H1014" i="6"/>
  <c r="N1014" i="6" s="1"/>
  <c r="G1014" i="6"/>
  <c r="M1014" i="6" s="1"/>
  <c r="F1014" i="6"/>
  <c r="L1014" i="6" s="1"/>
  <c r="E1014" i="6"/>
  <c r="K1014" i="6" s="1"/>
  <c r="D1014" i="6"/>
  <c r="J1014" i="6" s="1"/>
  <c r="I1013" i="6"/>
  <c r="O1013" i="6" s="1"/>
  <c r="H1013" i="6"/>
  <c r="N1013" i="6" s="1"/>
  <c r="G1013" i="6"/>
  <c r="M1013" i="6" s="1"/>
  <c r="F1013" i="6"/>
  <c r="L1013" i="6" s="1"/>
  <c r="E1013" i="6"/>
  <c r="K1013" i="6" s="1"/>
  <c r="D1013" i="6"/>
  <c r="J1013" i="6" s="1"/>
  <c r="I1012" i="6"/>
  <c r="O1012" i="6" s="1"/>
  <c r="H1012" i="6"/>
  <c r="N1012" i="6" s="1"/>
  <c r="G1012" i="6"/>
  <c r="M1012" i="6" s="1"/>
  <c r="F1012" i="6"/>
  <c r="L1012" i="6" s="1"/>
  <c r="E1012" i="6"/>
  <c r="K1012" i="6" s="1"/>
  <c r="D1012" i="6"/>
  <c r="J1012" i="6" s="1"/>
  <c r="I1011" i="6"/>
  <c r="O1011" i="6" s="1"/>
  <c r="H1011" i="6"/>
  <c r="N1011" i="6" s="1"/>
  <c r="G1011" i="6"/>
  <c r="M1011" i="6" s="1"/>
  <c r="F1011" i="6"/>
  <c r="L1011" i="6" s="1"/>
  <c r="E1011" i="6"/>
  <c r="K1011" i="6" s="1"/>
  <c r="D1011" i="6"/>
  <c r="J1011" i="6" s="1"/>
  <c r="I1010" i="6"/>
  <c r="O1010" i="6" s="1"/>
  <c r="H1010" i="6"/>
  <c r="N1010" i="6" s="1"/>
  <c r="G1010" i="6"/>
  <c r="M1010" i="6" s="1"/>
  <c r="F1010" i="6"/>
  <c r="L1010" i="6" s="1"/>
  <c r="E1010" i="6"/>
  <c r="K1010" i="6" s="1"/>
  <c r="D1010" i="6"/>
  <c r="J1010" i="6" s="1"/>
  <c r="I1009" i="6"/>
  <c r="O1009" i="6" s="1"/>
  <c r="H1009" i="6"/>
  <c r="N1009" i="6" s="1"/>
  <c r="G1009" i="6"/>
  <c r="M1009" i="6" s="1"/>
  <c r="F1009" i="6"/>
  <c r="L1009" i="6" s="1"/>
  <c r="E1009" i="6"/>
  <c r="K1009" i="6" s="1"/>
  <c r="D1009" i="6"/>
  <c r="J1009" i="6" s="1"/>
  <c r="I1008" i="6"/>
  <c r="H1008" i="6"/>
  <c r="G1008" i="6"/>
  <c r="F1008" i="6"/>
  <c r="E1008" i="6"/>
  <c r="D1008" i="6"/>
  <c r="I1007" i="6"/>
  <c r="H1007" i="6"/>
  <c r="N1007" i="6" s="1"/>
  <c r="G1007" i="6"/>
  <c r="M1007" i="6" s="1"/>
  <c r="F1007" i="6"/>
  <c r="E1007" i="6"/>
  <c r="K1007" i="6" s="1"/>
  <c r="D1007" i="6"/>
  <c r="I1006" i="6"/>
  <c r="H1006" i="6"/>
  <c r="N1006" i="6" s="1"/>
  <c r="G1006" i="6"/>
  <c r="M1006" i="6" s="1"/>
  <c r="F1006" i="6"/>
  <c r="E1006" i="6"/>
  <c r="K1006" i="6" s="1"/>
  <c r="D1006" i="6"/>
  <c r="I1005" i="6"/>
  <c r="H1005" i="6"/>
  <c r="N1005" i="6" s="1"/>
  <c r="G1005" i="6"/>
  <c r="M1005" i="6" s="1"/>
  <c r="F1005" i="6"/>
  <c r="E1005" i="6"/>
  <c r="K1005" i="6" s="1"/>
  <c r="D1005" i="6"/>
  <c r="I1004" i="6"/>
  <c r="H1004" i="6"/>
  <c r="G1004" i="6"/>
  <c r="F1004" i="6"/>
  <c r="E1004" i="6"/>
  <c r="D1004" i="6"/>
  <c r="I1003" i="6"/>
  <c r="O1003" i="6" s="1"/>
  <c r="H1003" i="6"/>
  <c r="N1003" i="6" s="1"/>
  <c r="G1003" i="6"/>
  <c r="M1003" i="6" s="1"/>
  <c r="F1003" i="6"/>
  <c r="L1003" i="6" s="1"/>
  <c r="E1003" i="6"/>
  <c r="K1003" i="6" s="1"/>
  <c r="D1003" i="6"/>
  <c r="J1003" i="6" s="1"/>
  <c r="I1002" i="6"/>
  <c r="O1002" i="6" s="1"/>
  <c r="H1002" i="6"/>
  <c r="N1002" i="6" s="1"/>
  <c r="G1002" i="6"/>
  <c r="M1002" i="6" s="1"/>
  <c r="F1002" i="6"/>
  <c r="L1002" i="6" s="1"/>
  <c r="E1002" i="6"/>
  <c r="K1002" i="6" s="1"/>
  <c r="D1002" i="6"/>
  <c r="J1002" i="6" s="1"/>
  <c r="I1001" i="6"/>
  <c r="O1001" i="6" s="1"/>
  <c r="H1001" i="6"/>
  <c r="N1001" i="6" s="1"/>
  <c r="G1001" i="6"/>
  <c r="M1001" i="6" s="1"/>
  <c r="F1001" i="6"/>
  <c r="L1001" i="6" s="1"/>
  <c r="E1001" i="6"/>
  <c r="K1001" i="6" s="1"/>
  <c r="D1001" i="6"/>
  <c r="J1001" i="6" s="1"/>
  <c r="I1000" i="6"/>
  <c r="O1000" i="6" s="1"/>
  <c r="H1000" i="6"/>
  <c r="N1000" i="6" s="1"/>
  <c r="G1000" i="6"/>
  <c r="M1000" i="6" s="1"/>
  <c r="F1000" i="6"/>
  <c r="L1000" i="6" s="1"/>
  <c r="E1000" i="6"/>
  <c r="K1000" i="6" s="1"/>
  <c r="D1000" i="6"/>
  <c r="J1000" i="6" s="1"/>
  <c r="I999" i="6"/>
  <c r="O999" i="6" s="1"/>
  <c r="H999" i="6"/>
  <c r="N999" i="6" s="1"/>
  <c r="G999" i="6"/>
  <c r="M999" i="6" s="1"/>
  <c r="F999" i="6"/>
  <c r="L999" i="6" s="1"/>
  <c r="E999" i="6"/>
  <c r="K999" i="6" s="1"/>
  <c r="D999" i="6"/>
  <c r="J999" i="6" s="1"/>
  <c r="I998" i="6"/>
  <c r="O998" i="6" s="1"/>
  <c r="H998" i="6"/>
  <c r="N998" i="6" s="1"/>
  <c r="G998" i="6"/>
  <c r="M998" i="6" s="1"/>
  <c r="F998" i="6"/>
  <c r="L998" i="6" s="1"/>
  <c r="E998" i="6"/>
  <c r="K998" i="6" s="1"/>
  <c r="D998" i="6"/>
  <c r="J998" i="6" s="1"/>
  <c r="I997" i="6"/>
  <c r="O997" i="6" s="1"/>
  <c r="H997" i="6"/>
  <c r="N997" i="6" s="1"/>
  <c r="G997" i="6"/>
  <c r="M997" i="6" s="1"/>
  <c r="F997" i="6"/>
  <c r="L997" i="6" s="1"/>
  <c r="E997" i="6"/>
  <c r="K997" i="6" s="1"/>
  <c r="D997" i="6"/>
  <c r="J997" i="6" s="1"/>
  <c r="I996" i="6"/>
  <c r="O996" i="6" s="1"/>
  <c r="H996" i="6"/>
  <c r="N996" i="6" s="1"/>
  <c r="G996" i="6"/>
  <c r="M996" i="6" s="1"/>
  <c r="F996" i="6"/>
  <c r="L996" i="6" s="1"/>
  <c r="E996" i="6"/>
  <c r="K996" i="6" s="1"/>
  <c r="D996" i="6"/>
  <c r="J996" i="6" s="1"/>
  <c r="I995" i="6"/>
  <c r="O995" i="6" s="1"/>
  <c r="H995" i="6"/>
  <c r="N995" i="6" s="1"/>
  <c r="G995" i="6"/>
  <c r="M995" i="6" s="1"/>
  <c r="F995" i="6"/>
  <c r="L995" i="6" s="1"/>
  <c r="E995" i="6"/>
  <c r="K995" i="6" s="1"/>
  <c r="D995" i="6"/>
  <c r="J995" i="6" s="1"/>
  <c r="I994" i="6"/>
  <c r="O994" i="6" s="1"/>
  <c r="H994" i="6"/>
  <c r="N994" i="6" s="1"/>
  <c r="G994" i="6"/>
  <c r="M994" i="6" s="1"/>
  <c r="F994" i="6"/>
  <c r="L994" i="6" s="1"/>
  <c r="E994" i="6"/>
  <c r="K994" i="6" s="1"/>
  <c r="D994" i="6"/>
  <c r="J994" i="6" s="1"/>
  <c r="I993" i="6"/>
  <c r="O993" i="6" s="1"/>
  <c r="H993" i="6"/>
  <c r="N993" i="6" s="1"/>
  <c r="G993" i="6"/>
  <c r="M993" i="6" s="1"/>
  <c r="F993" i="6"/>
  <c r="L993" i="6" s="1"/>
  <c r="E993" i="6"/>
  <c r="K993" i="6" s="1"/>
  <c r="D993" i="6"/>
  <c r="J993" i="6" s="1"/>
  <c r="I992" i="6"/>
  <c r="O992" i="6" s="1"/>
  <c r="H992" i="6"/>
  <c r="N992" i="6" s="1"/>
  <c r="G992" i="6"/>
  <c r="M992" i="6" s="1"/>
  <c r="F992" i="6"/>
  <c r="L992" i="6" s="1"/>
  <c r="E992" i="6"/>
  <c r="K992" i="6" s="1"/>
  <c r="D992" i="6"/>
  <c r="J992" i="6" s="1"/>
  <c r="I991" i="6"/>
  <c r="O991" i="6" s="1"/>
  <c r="H991" i="6"/>
  <c r="N991" i="6" s="1"/>
  <c r="G991" i="6"/>
  <c r="M991" i="6" s="1"/>
  <c r="F991" i="6"/>
  <c r="L991" i="6" s="1"/>
  <c r="E991" i="6"/>
  <c r="K991" i="6" s="1"/>
  <c r="D991" i="6"/>
  <c r="J991" i="6" s="1"/>
  <c r="I990" i="6"/>
  <c r="O990" i="6" s="1"/>
  <c r="H990" i="6"/>
  <c r="N990" i="6" s="1"/>
  <c r="G990" i="6"/>
  <c r="M990" i="6" s="1"/>
  <c r="F990" i="6"/>
  <c r="L990" i="6" s="1"/>
  <c r="E990" i="6"/>
  <c r="K990" i="6" s="1"/>
  <c r="D990" i="6"/>
  <c r="J990" i="6" s="1"/>
  <c r="I989" i="6"/>
  <c r="O989" i="6" s="1"/>
  <c r="H989" i="6"/>
  <c r="N989" i="6" s="1"/>
  <c r="G989" i="6"/>
  <c r="M989" i="6" s="1"/>
  <c r="F989" i="6"/>
  <c r="L989" i="6" s="1"/>
  <c r="E989" i="6"/>
  <c r="K989" i="6" s="1"/>
  <c r="D989" i="6"/>
  <c r="J989" i="6" s="1"/>
  <c r="I988" i="6"/>
  <c r="O988" i="6" s="1"/>
  <c r="H988" i="6"/>
  <c r="N988" i="6" s="1"/>
  <c r="G988" i="6"/>
  <c r="M988" i="6" s="1"/>
  <c r="F988" i="6"/>
  <c r="L988" i="6" s="1"/>
  <c r="E988" i="6"/>
  <c r="K988" i="6" s="1"/>
  <c r="D988" i="6"/>
  <c r="J988" i="6" s="1"/>
  <c r="I987" i="6"/>
  <c r="O987" i="6" s="1"/>
  <c r="H987" i="6"/>
  <c r="N987" i="6" s="1"/>
  <c r="G987" i="6"/>
  <c r="M987" i="6" s="1"/>
  <c r="F987" i="6"/>
  <c r="L987" i="6" s="1"/>
  <c r="E987" i="6"/>
  <c r="K987" i="6" s="1"/>
  <c r="D987" i="6"/>
  <c r="J987" i="6" s="1"/>
  <c r="I986" i="6"/>
  <c r="O986" i="6" s="1"/>
  <c r="H986" i="6"/>
  <c r="N986" i="6" s="1"/>
  <c r="G986" i="6"/>
  <c r="M986" i="6" s="1"/>
  <c r="F986" i="6"/>
  <c r="L986" i="6" s="1"/>
  <c r="E986" i="6"/>
  <c r="K986" i="6" s="1"/>
  <c r="D986" i="6"/>
  <c r="J986" i="6" s="1"/>
  <c r="I985" i="6"/>
  <c r="O985" i="6" s="1"/>
  <c r="H985" i="6"/>
  <c r="N985" i="6" s="1"/>
  <c r="G985" i="6"/>
  <c r="M985" i="6" s="1"/>
  <c r="F985" i="6"/>
  <c r="L985" i="6" s="1"/>
  <c r="E985" i="6"/>
  <c r="K985" i="6" s="1"/>
  <c r="D985" i="6"/>
  <c r="J985" i="6" s="1"/>
  <c r="I984" i="6"/>
  <c r="O984" i="6" s="1"/>
  <c r="H984" i="6"/>
  <c r="N984" i="6" s="1"/>
  <c r="G984" i="6"/>
  <c r="M984" i="6" s="1"/>
  <c r="F984" i="6"/>
  <c r="L984" i="6" s="1"/>
  <c r="E984" i="6"/>
  <c r="K984" i="6" s="1"/>
  <c r="D984" i="6"/>
  <c r="J984" i="6" s="1"/>
  <c r="I983" i="6"/>
  <c r="O983" i="6" s="1"/>
  <c r="H983" i="6"/>
  <c r="N983" i="6" s="1"/>
  <c r="G983" i="6"/>
  <c r="M983" i="6" s="1"/>
  <c r="F983" i="6"/>
  <c r="L983" i="6" s="1"/>
  <c r="E983" i="6"/>
  <c r="K983" i="6" s="1"/>
  <c r="D983" i="6"/>
  <c r="J983" i="6" s="1"/>
  <c r="I982" i="6"/>
  <c r="O982" i="6" s="1"/>
  <c r="H982" i="6"/>
  <c r="N982" i="6" s="1"/>
  <c r="G982" i="6"/>
  <c r="M982" i="6" s="1"/>
  <c r="F982" i="6"/>
  <c r="L982" i="6" s="1"/>
  <c r="E982" i="6"/>
  <c r="K982" i="6" s="1"/>
  <c r="D982" i="6"/>
  <c r="J982" i="6" s="1"/>
  <c r="I981" i="6"/>
  <c r="O981" i="6" s="1"/>
  <c r="H981" i="6"/>
  <c r="N981" i="6" s="1"/>
  <c r="G981" i="6"/>
  <c r="M981" i="6" s="1"/>
  <c r="F981" i="6"/>
  <c r="L981" i="6" s="1"/>
  <c r="E981" i="6"/>
  <c r="K981" i="6" s="1"/>
  <c r="D981" i="6"/>
  <c r="J981" i="6" s="1"/>
  <c r="I980" i="6"/>
  <c r="O980" i="6" s="1"/>
  <c r="H980" i="6"/>
  <c r="N980" i="6" s="1"/>
  <c r="G980" i="6"/>
  <c r="M980" i="6" s="1"/>
  <c r="F980" i="6"/>
  <c r="L980" i="6" s="1"/>
  <c r="E980" i="6"/>
  <c r="K980" i="6" s="1"/>
  <c r="D980" i="6"/>
  <c r="J980" i="6" s="1"/>
  <c r="I979" i="6"/>
  <c r="O979" i="6" s="1"/>
  <c r="H979" i="6"/>
  <c r="N979" i="6" s="1"/>
  <c r="G979" i="6"/>
  <c r="M979" i="6" s="1"/>
  <c r="F979" i="6"/>
  <c r="L979" i="6" s="1"/>
  <c r="E979" i="6"/>
  <c r="K979" i="6" s="1"/>
  <c r="D979" i="6"/>
  <c r="J979" i="6" s="1"/>
  <c r="I978" i="6"/>
  <c r="O978" i="6" s="1"/>
  <c r="H978" i="6"/>
  <c r="N978" i="6" s="1"/>
  <c r="G978" i="6"/>
  <c r="M978" i="6" s="1"/>
  <c r="F978" i="6"/>
  <c r="L978" i="6" s="1"/>
  <c r="E978" i="6"/>
  <c r="K978" i="6" s="1"/>
  <c r="D978" i="6"/>
  <c r="J978" i="6" s="1"/>
  <c r="I977" i="6"/>
  <c r="O977" i="6" s="1"/>
  <c r="H977" i="6"/>
  <c r="N977" i="6" s="1"/>
  <c r="G977" i="6"/>
  <c r="M977" i="6" s="1"/>
  <c r="F977" i="6"/>
  <c r="L977" i="6" s="1"/>
  <c r="E977" i="6"/>
  <c r="K977" i="6" s="1"/>
  <c r="D977" i="6"/>
  <c r="J977" i="6" s="1"/>
  <c r="I976" i="6"/>
  <c r="O976" i="6" s="1"/>
  <c r="H976" i="6"/>
  <c r="N976" i="6" s="1"/>
  <c r="G976" i="6"/>
  <c r="M976" i="6" s="1"/>
  <c r="F976" i="6"/>
  <c r="L976" i="6" s="1"/>
  <c r="E976" i="6"/>
  <c r="K976" i="6" s="1"/>
  <c r="D976" i="6"/>
  <c r="J976" i="6" s="1"/>
  <c r="I975" i="6"/>
  <c r="O975" i="6" s="1"/>
  <c r="H975" i="6"/>
  <c r="N975" i="6" s="1"/>
  <c r="G975" i="6"/>
  <c r="M975" i="6" s="1"/>
  <c r="F975" i="6"/>
  <c r="L975" i="6" s="1"/>
  <c r="E975" i="6"/>
  <c r="K975" i="6" s="1"/>
  <c r="D975" i="6"/>
  <c r="J975" i="6" s="1"/>
  <c r="I974" i="6"/>
  <c r="O974" i="6" s="1"/>
  <c r="H974" i="6"/>
  <c r="N974" i="6" s="1"/>
  <c r="G974" i="6"/>
  <c r="M974" i="6" s="1"/>
  <c r="F974" i="6"/>
  <c r="L974" i="6" s="1"/>
  <c r="E974" i="6"/>
  <c r="K974" i="6" s="1"/>
  <c r="D974" i="6"/>
  <c r="J974" i="6" s="1"/>
  <c r="I973" i="6"/>
  <c r="O973" i="6" s="1"/>
  <c r="H973" i="6"/>
  <c r="N973" i="6" s="1"/>
  <c r="G973" i="6"/>
  <c r="M973" i="6" s="1"/>
  <c r="F973" i="6"/>
  <c r="L973" i="6" s="1"/>
  <c r="E973" i="6"/>
  <c r="K973" i="6" s="1"/>
  <c r="D973" i="6"/>
  <c r="J973" i="6" s="1"/>
  <c r="I972" i="6"/>
  <c r="O972" i="6" s="1"/>
  <c r="H972" i="6"/>
  <c r="N972" i="6" s="1"/>
  <c r="G972" i="6"/>
  <c r="M972" i="6" s="1"/>
  <c r="F972" i="6"/>
  <c r="L972" i="6" s="1"/>
  <c r="E972" i="6"/>
  <c r="K972" i="6" s="1"/>
  <c r="D972" i="6"/>
  <c r="J972" i="6" s="1"/>
  <c r="I971" i="6"/>
  <c r="O971" i="6" s="1"/>
  <c r="H971" i="6"/>
  <c r="N971" i="6" s="1"/>
  <c r="G971" i="6"/>
  <c r="M971" i="6" s="1"/>
  <c r="F971" i="6"/>
  <c r="L971" i="6" s="1"/>
  <c r="E971" i="6"/>
  <c r="K971" i="6" s="1"/>
  <c r="D971" i="6"/>
  <c r="J971" i="6" s="1"/>
  <c r="I970" i="6"/>
  <c r="O970" i="6" s="1"/>
  <c r="H970" i="6"/>
  <c r="N970" i="6" s="1"/>
  <c r="G970" i="6"/>
  <c r="M970" i="6" s="1"/>
  <c r="F970" i="6"/>
  <c r="L970" i="6" s="1"/>
  <c r="E970" i="6"/>
  <c r="K970" i="6" s="1"/>
  <c r="D970" i="6"/>
  <c r="J970" i="6" s="1"/>
  <c r="I969" i="6"/>
  <c r="O969" i="6" s="1"/>
  <c r="H969" i="6"/>
  <c r="N969" i="6" s="1"/>
  <c r="G969" i="6"/>
  <c r="M969" i="6" s="1"/>
  <c r="F969" i="6"/>
  <c r="L969" i="6" s="1"/>
  <c r="E969" i="6"/>
  <c r="K969" i="6" s="1"/>
  <c r="D969" i="6"/>
  <c r="J969" i="6" s="1"/>
  <c r="I968" i="6"/>
  <c r="O968" i="6" s="1"/>
  <c r="H968" i="6"/>
  <c r="N968" i="6" s="1"/>
  <c r="G968" i="6"/>
  <c r="M968" i="6" s="1"/>
  <c r="F968" i="6"/>
  <c r="L968" i="6" s="1"/>
  <c r="E968" i="6"/>
  <c r="K968" i="6" s="1"/>
  <c r="D968" i="6"/>
  <c r="J968" i="6" s="1"/>
  <c r="I967" i="6"/>
  <c r="O967" i="6" s="1"/>
  <c r="H967" i="6"/>
  <c r="N967" i="6" s="1"/>
  <c r="G967" i="6"/>
  <c r="M967" i="6" s="1"/>
  <c r="F967" i="6"/>
  <c r="L967" i="6" s="1"/>
  <c r="E967" i="6"/>
  <c r="K967" i="6" s="1"/>
  <c r="D967" i="6"/>
  <c r="J967" i="6" s="1"/>
  <c r="I966" i="6"/>
  <c r="O966" i="6" s="1"/>
  <c r="H966" i="6"/>
  <c r="N966" i="6" s="1"/>
  <c r="G966" i="6"/>
  <c r="M966" i="6" s="1"/>
  <c r="F966" i="6"/>
  <c r="L966" i="6" s="1"/>
  <c r="E966" i="6"/>
  <c r="K966" i="6" s="1"/>
  <c r="D966" i="6"/>
  <c r="J966" i="6" s="1"/>
  <c r="I965" i="6"/>
  <c r="O965" i="6" s="1"/>
  <c r="H965" i="6"/>
  <c r="N965" i="6" s="1"/>
  <c r="G965" i="6"/>
  <c r="M965" i="6" s="1"/>
  <c r="F965" i="6"/>
  <c r="L965" i="6" s="1"/>
  <c r="E965" i="6"/>
  <c r="K965" i="6" s="1"/>
  <c r="D965" i="6"/>
  <c r="J965" i="6" s="1"/>
  <c r="I964" i="6"/>
  <c r="O964" i="6" s="1"/>
  <c r="H964" i="6"/>
  <c r="N964" i="6" s="1"/>
  <c r="G964" i="6"/>
  <c r="M964" i="6" s="1"/>
  <c r="F964" i="6"/>
  <c r="L964" i="6" s="1"/>
  <c r="E964" i="6"/>
  <c r="K964" i="6" s="1"/>
  <c r="D964" i="6"/>
  <c r="J964" i="6" s="1"/>
  <c r="I963" i="6"/>
  <c r="O963" i="6" s="1"/>
  <c r="H963" i="6"/>
  <c r="N963" i="6" s="1"/>
  <c r="G963" i="6"/>
  <c r="M963" i="6" s="1"/>
  <c r="F963" i="6"/>
  <c r="L963" i="6" s="1"/>
  <c r="E963" i="6"/>
  <c r="K963" i="6" s="1"/>
  <c r="D963" i="6"/>
  <c r="J963" i="6" s="1"/>
  <c r="I962" i="6"/>
  <c r="O962" i="6" s="1"/>
  <c r="H962" i="6"/>
  <c r="N962" i="6" s="1"/>
  <c r="G962" i="6"/>
  <c r="M962" i="6" s="1"/>
  <c r="F962" i="6"/>
  <c r="L962" i="6" s="1"/>
  <c r="E962" i="6"/>
  <c r="K962" i="6" s="1"/>
  <c r="D962" i="6"/>
  <c r="J962" i="6" s="1"/>
  <c r="I961" i="6"/>
  <c r="O961" i="6" s="1"/>
  <c r="H961" i="6"/>
  <c r="N961" i="6" s="1"/>
  <c r="G961" i="6"/>
  <c r="M961" i="6" s="1"/>
  <c r="F961" i="6"/>
  <c r="L961" i="6" s="1"/>
  <c r="E961" i="6"/>
  <c r="K961" i="6" s="1"/>
  <c r="D961" i="6"/>
  <c r="J961" i="6" s="1"/>
  <c r="I960" i="6"/>
  <c r="O960" i="6" s="1"/>
  <c r="H960" i="6"/>
  <c r="N960" i="6" s="1"/>
  <c r="G960" i="6"/>
  <c r="M960" i="6" s="1"/>
  <c r="F960" i="6"/>
  <c r="L960" i="6" s="1"/>
  <c r="E960" i="6"/>
  <c r="K960" i="6" s="1"/>
  <c r="D960" i="6"/>
  <c r="J960" i="6" s="1"/>
  <c r="I959" i="6"/>
  <c r="O959" i="6" s="1"/>
  <c r="H959" i="6"/>
  <c r="N959" i="6" s="1"/>
  <c r="G959" i="6"/>
  <c r="M959" i="6" s="1"/>
  <c r="F959" i="6"/>
  <c r="L959" i="6" s="1"/>
  <c r="E959" i="6"/>
  <c r="K959" i="6" s="1"/>
  <c r="D959" i="6"/>
  <c r="J959" i="6" s="1"/>
  <c r="I958" i="6"/>
  <c r="H958" i="6"/>
  <c r="G958" i="6"/>
  <c r="F958" i="6"/>
  <c r="E958" i="6"/>
  <c r="D958" i="6"/>
  <c r="I957" i="6"/>
  <c r="H957" i="6"/>
  <c r="N957" i="6" s="1"/>
  <c r="G957" i="6"/>
  <c r="M957" i="6" s="1"/>
  <c r="F957" i="6"/>
  <c r="E957" i="6"/>
  <c r="K957" i="6" s="1"/>
  <c r="D957" i="6"/>
  <c r="I956" i="6"/>
  <c r="H956" i="6"/>
  <c r="N956" i="6" s="1"/>
  <c r="G956" i="6"/>
  <c r="M956" i="6" s="1"/>
  <c r="F956" i="6"/>
  <c r="E956" i="6"/>
  <c r="K956" i="6" s="1"/>
  <c r="D956" i="6"/>
  <c r="I955" i="6"/>
  <c r="H955" i="6"/>
  <c r="N955" i="6" s="1"/>
  <c r="G955" i="6"/>
  <c r="M955" i="6" s="1"/>
  <c r="F955" i="6"/>
  <c r="E955" i="6"/>
  <c r="K955" i="6" s="1"/>
  <c r="D955" i="6"/>
  <c r="I954" i="6"/>
  <c r="H954" i="6"/>
  <c r="G954" i="6"/>
  <c r="F954" i="6"/>
  <c r="E954" i="6"/>
  <c r="D954" i="6"/>
  <c r="I953" i="6"/>
  <c r="O953" i="6" s="1"/>
  <c r="H953" i="6"/>
  <c r="N953" i="6" s="1"/>
  <c r="G953" i="6"/>
  <c r="M953" i="6" s="1"/>
  <c r="F953" i="6"/>
  <c r="L953" i="6" s="1"/>
  <c r="E953" i="6"/>
  <c r="K953" i="6" s="1"/>
  <c r="D953" i="6"/>
  <c r="J953" i="6" s="1"/>
  <c r="I952" i="6"/>
  <c r="O952" i="6" s="1"/>
  <c r="H952" i="6"/>
  <c r="N952" i="6" s="1"/>
  <c r="G952" i="6"/>
  <c r="M952" i="6" s="1"/>
  <c r="F952" i="6"/>
  <c r="L952" i="6" s="1"/>
  <c r="E952" i="6"/>
  <c r="K952" i="6" s="1"/>
  <c r="D952" i="6"/>
  <c r="J952" i="6" s="1"/>
  <c r="I951" i="6"/>
  <c r="O951" i="6" s="1"/>
  <c r="H951" i="6"/>
  <c r="N951" i="6" s="1"/>
  <c r="G951" i="6"/>
  <c r="M951" i="6" s="1"/>
  <c r="F951" i="6"/>
  <c r="L951" i="6" s="1"/>
  <c r="E951" i="6"/>
  <c r="K951" i="6" s="1"/>
  <c r="D951" i="6"/>
  <c r="J951" i="6" s="1"/>
  <c r="I950" i="6"/>
  <c r="O950" i="6" s="1"/>
  <c r="H950" i="6"/>
  <c r="N950" i="6" s="1"/>
  <c r="G950" i="6"/>
  <c r="M950" i="6" s="1"/>
  <c r="F950" i="6"/>
  <c r="L950" i="6" s="1"/>
  <c r="E950" i="6"/>
  <c r="K950" i="6" s="1"/>
  <c r="D950" i="6"/>
  <c r="J950" i="6" s="1"/>
  <c r="I949" i="6"/>
  <c r="O949" i="6" s="1"/>
  <c r="H949" i="6"/>
  <c r="N949" i="6" s="1"/>
  <c r="G949" i="6"/>
  <c r="M949" i="6" s="1"/>
  <c r="F949" i="6"/>
  <c r="L949" i="6" s="1"/>
  <c r="E949" i="6"/>
  <c r="K949" i="6" s="1"/>
  <c r="D949" i="6"/>
  <c r="J949" i="6" s="1"/>
  <c r="I948" i="6"/>
  <c r="O948" i="6" s="1"/>
  <c r="H948" i="6"/>
  <c r="N948" i="6" s="1"/>
  <c r="G948" i="6"/>
  <c r="M948" i="6" s="1"/>
  <c r="F948" i="6"/>
  <c r="L948" i="6" s="1"/>
  <c r="E948" i="6"/>
  <c r="K948" i="6" s="1"/>
  <c r="D948" i="6"/>
  <c r="J948" i="6" s="1"/>
  <c r="I947" i="6"/>
  <c r="O947" i="6" s="1"/>
  <c r="H947" i="6"/>
  <c r="N947" i="6" s="1"/>
  <c r="G947" i="6"/>
  <c r="M947" i="6" s="1"/>
  <c r="F947" i="6"/>
  <c r="L947" i="6" s="1"/>
  <c r="E947" i="6"/>
  <c r="K947" i="6" s="1"/>
  <c r="D947" i="6"/>
  <c r="J947" i="6" s="1"/>
  <c r="I946" i="6"/>
  <c r="O946" i="6" s="1"/>
  <c r="H946" i="6"/>
  <c r="N946" i="6" s="1"/>
  <c r="G946" i="6"/>
  <c r="M946" i="6" s="1"/>
  <c r="F946" i="6"/>
  <c r="L946" i="6" s="1"/>
  <c r="E946" i="6"/>
  <c r="K946" i="6" s="1"/>
  <c r="D946" i="6"/>
  <c r="J946" i="6" s="1"/>
  <c r="I945" i="6"/>
  <c r="O945" i="6" s="1"/>
  <c r="H945" i="6"/>
  <c r="N945" i="6" s="1"/>
  <c r="G945" i="6"/>
  <c r="M945" i="6" s="1"/>
  <c r="F945" i="6"/>
  <c r="L945" i="6" s="1"/>
  <c r="E945" i="6"/>
  <c r="K945" i="6" s="1"/>
  <c r="D945" i="6"/>
  <c r="J945" i="6" s="1"/>
  <c r="I944" i="6"/>
  <c r="O944" i="6" s="1"/>
  <c r="H944" i="6"/>
  <c r="N944" i="6" s="1"/>
  <c r="G944" i="6"/>
  <c r="M944" i="6" s="1"/>
  <c r="F944" i="6"/>
  <c r="L944" i="6" s="1"/>
  <c r="E944" i="6"/>
  <c r="K944" i="6" s="1"/>
  <c r="D944" i="6"/>
  <c r="J944" i="6" s="1"/>
  <c r="I943" i="6"/>
  <c r="O943" i="6" s="1"/>
  <c r="H943" i="6"/>
  <c r="N943" i="6" s="1"/>
  <c r="G943" i="6"/>
  <c r="M943" i="6" s="1"/>
  <c r="F943" i="6"/>
  <c r="L943" i="6" s="1"/>
  <c r="E943" i="6"/>
  <c r="K943" i="6" s="1"/>
  <c r="D943" i="6"/>
  <c r="J943" i="6" s="1"/>
  <c r="I942" i="6"/>
  <c r="O942" i="6" s="1"/>
  <c r="H942" i="6"/>
  <c r="N942" i="6" s="1"/>
  <c r="G942" i="6"/>
  <c r="M942" i="6" s="1"/>
  <c r="F942" i="6"/>
  <c r="L942" i="6" s="1"/>
  <c r="E942" i="6"/>
  <c r="K942" i="6" s="1"/>
  <c r="D942" i="6"/>
  <c r="J942" i="6" s="1"/>
  <c r="I941" i="6"/>
  <c r="O941" i="6" s="1"/>
  <c r="H941" i="6"/>
  <c r="N941" i="6" s="1"/>
  <c r="G941" i="6"/>
  <c r="M941" i="6" s="1"/>
  <c r="F941" i="6"/>
  <c r="L941" i="6" s="1"/>
  <c r="E941" i="6"/>
  <c r="K941" i="6" s="1"/>
  <c r="D941" i="6"/>
  <c r="J941" i="6" s="1"/>
  <c r="I940" i="6"/>
  <c r="O940" i="6" s="1"/>
  <c r="H940" i="6"/>
  <c r="N940" i="6" s="1"/>
  <c r="G940" i="6"/>
  <c r="M940" i="6" s="1"/>
  <c r="F940" i="6"/>
  <c r="L940" i="6" s="1"/>
  <c r="E940" i="6"/>
  <c r="K940" i="6" s="1"/>
  <c r="D940" i="6"/>
  <c r="J940" i="6" s="1"/>
  <c r="I939" i="6"/>
  <c r="O939" i="6" s="1"/>
  <c r="H939" i="6"/>
  <c r="N939" i="6" s="1"/>
  <c r="G939" i="6"/>
  <c r="M939" i="6" s="1"/>
  <c r="F939" i="6"/>
  <c r="L939" i="6" s="1"/>
  <c r="E939" i="6"/>
  <c r="K939" i="6" s="1"/>
  <c r="D939" i="6"/>
  <c r="J939" i="6" s="1"/>
  <c r="I938" i="6"/>
  <c r="O938" i="6" s="1"/>
  <c r="H938" i="6"/>
  <c r="N938" i="6" s="1"/>
  <c r="G938" i="6"/>
  <c r="M938" i="6" s="1"/>
  <c r="F938" i="6"/>
  <c r="L938" i="6" s="1"/>
  <c r="E938" i="6"/>
  <c r="K938" i="6" s="1"/>
  <c r="D938" i="6"/>
  <c r="J938" i="6" s="1"/>
  <c r="I937" i="6"/>
  <c r="O937" i="6" s="1"/>
  <c r="H937" i="6"/>
  <c r="N937" i="6" s="1"/>
  <c r="G937" i="6"/>
  <c r="M937" i="6" s="1"/>
  <c r="F937" i="6"/>
  <c r="L937" i="6" s="1"/>
  <c r="E937" i="6"/>
  <c r="K937" i="6" s="1"/>
  <c r="D937" i="6"/>
  <c r="J937" i="6" s="1"/>
  <c r="I936" i="6"/>
  <c r="O936" i="6" s="1"/>
  <c r="H936" i="6"/>
  <c r="N936" i="6" s="1"/>
  <c r="G936" i="6"/>
  <c r="M936" i="6" s="1"/>
  <c r="F936" i="6"/>
  <c r="L936" i="6" s="1"/>
  <c r="E936" i="6"/>
  <c r="K936" i="6" s="1"/>
  <c r="D936" i="6"/>
  <c r="J936" i="6" s="1"/>
  <c r="I935" i="6"/>
  <c r="O935" i="6" s="1"/>
  <c r="H935" i="6"/>
  <c r="N935" i="6" s="1"/>
  <c r="G935" i="6"/>
  <c r="M935" i="6" s="1"/>
  <c r="F935" i="6"/>
  <c r="L935" i="6" s="1"/>
  <c r="E935" i="6"/>
  <c r="K935" i="6" s="1"/>
  <c r="D935" i="6"/>
  <c r="J935" i="6" s="1"/>
  <c r="I934" i="6"/>
  <c r="O934" i="6" s="1"/>
  <c r="H934" i="6"/>
  <c r="N934" i="6" s="1"/>
  <c r="G934" i="6"/>
  <c r="M934" i="6" s="1"/>
  <c r="F934" i="6"/>
  <c r="L934" i="6" s="1"/>
  <c r="E934" i="6"/>
  <c r="K934" i="6" s="1"/>
  <c r="D934" i="6"/>
  <c r="J934" i="6" s="1"/>
  <c r="I933" i="6"/>
  <c r="O933" i="6" s="1"/>
  <c r="H933" i="6"/>
  <c r="N933" i="6" s="1"/>
  <c r="G933" i="6"/>
  <c r="M933" i="6" s="1"/>
  <c r="F933" i="6"/>
  <c r="L933" i="6" s="1"/>
  <c r="E933" i="6"/>
  <c r="K933" i="6" s="1"/>
  <c r="D933" i="6"/>
  <c r="J933" i="6" s="1"/>
  <c r="I932" i="6"/>
  <c r="O932" i="6" s="1"/>
  <c r="H932" i="6"/>
  <c r="N932" i="6" s="1"/>
  <c r="G932" i="6"/>
  <c r="M932" i="6" s="1"/>
  <c r="F932" i="6"/>
  <c r="L932" i="6" s="1"/>
  <c r="E932" i="6"/>
  <c r="K932" i="6" s="1"/>
  <c r="D932" i="6"/>
  <c r="J932" i="6" s="1"/>
  <c r="I931" i="6"/>
  <c r="O931" i="6" s="1"/>
  <c r="H931" i="6"/>
  <c r="N931" i="6" s="1"/>
  <c r="G931" i="6"/>
  <c r="M931" i="6" s="1"/>
  <c r="F931" i="6"/>
  <c r="L931" i="6" s="1"/>
  <c r="E931" i="6"/>
  <c r="K931" i="6" s="1"/>
  <c r="D931" i="6"/>
  <c r="J931" i="6" s="1"/>
  <c r="I930" i="6"/>
  <c r="O930" i="6" s="1"/>
  <c r="H930" i="6"/>
  <c r="N930" i="6" s="1"/>
  <c r="G930" i="6"/>
  <c r="M930" i="6" s="1"/>
  <c r="F930" i="6"/>
  <c r="L930" i="6" s="1"/>
  <c r="E930" i="6"/>
  <c r="K930" i="6" s="1"/>
  <c r="D930" i="6"/>
  <c r="J930" i="6" s="1"/>
  <c r="I929" i="6"/>
  <c r="O929" i="6" s="1"/>
  <c r="H929" i="6"/>
  <c r="N929" i="6" s="1"/>
  <c r="G929" i="6"/>
  <c r="M929" i="6" s="1"/>
  <c r="F929" i="6"/>
  <c r="L929" i="6" s="1"/>
  <c r="E929" i="6"/>
  <c r="K929" i="6" s="1"/>
  <c r="D929" i="6"/>
  <c r="J929" i="6" s="1"/>
  <c r="I928" i="6"/>
  <c r="O928" i="6" s="1"/>
  <c r="H928" i="6"/>
  <c r="N928" i="6" s="1"/>
  <c r="G928" i="6"/>
  <c r="M928" i="6" s="1"/>
  <c r="F928" i="6"/>
  <c r="L928" i="6" s="1"/>
  <c r="E928" i="6"/>
  <c r="K928" i="6" s="1"/>
  <c r="D928" i="6"/>
  <c r="J928" i="6" s="1"/>
  <c r="I927" i="6"/>
  <c r="O927" i="6" s="1"/>
  <c r="H927" i="6"/>
  <c r="N927" i="6" s="1"/>
  <c r="G927" i="6"/>
  <c r="M927" i="6" s="1"/>
  <c r="F927" i="6"/>
  <c r="L927" i="6" s="1"/>
  <c r="E927" i="6"/>
  <c r="K927" i="6" s="1"/>
  <c r="D927" i="6"/>
  <c r="J927" i="6" s="1"/>
  <c r="I926" i="6"/>
  <c r="O926" i="6" s="1"/>
  <c r="H926" i="6"/>
  <c r="N926" i="6" s="1"/>
  <c r="G926" i="6"/>
  <c r="M926" i="6" s="1"/>
  <c r="F926" i="6"/>
  <c r="L926" i="6" s="1"/>
  <c r="E926" i="6"/>
  <c r="K926" i="6" s="1"/>
  <c r="D926" i="6"/>
  <c r="J926" i="6" s="1"/>
  <c r="I925" i="6"/>
  <c r="O925" i="6" s="1"/>
  <c r="H925" i="6"/>
  <c r="N925" i="6" s="1"/>
  <c r="G925" i="6"/>
  <c r="M925" i="6" s="1"/>
  <c r="F925" i="6"/>
  <c r="L925" i="6" s="1"/>
  <c r="E925" i="6"/>
  <c r="K925" i="6" s="1"/>
  <c r="D925" i="6"/>
  <c r="J925" i="6" s="1"/>
  <c r="I924" i="6"/>
  <c r="O924" i="6" s="1"/>
  <c r="H924" i="6"/>
  <c r="N924" i="6" s="1"/>
  <c r="G924" i="6"/>
  <c r="M924" i="6" s="1"/>
  <c r="F924" i="6"/>
  <c r="L924" i="6" s="1"/>
  <c r="E924" i="6"/>
  <c r="K924" i="6" s="1"/>
  <c r="D924" i="6"/>
  <c r="J924" i="6" s="1"/>
  <c r="I923" i="6"/>
  <c r="O923" i="6" s="1"/>
  <c r="H923" i="6"/>
  <c r="N923" i="6" s="1"/>
  <c r="G923" i="6"/>
  <c r="M923" i="6" s="1"/>
  <c r="F923" i="6"/>
  <c r="L923" i="6" s="1"/>
  <c r="E923" i="6"/>
  <c r="K923" i="6" s="1"/>
  <c r="D923" i="6"/>
  <c r="J923" i="6" s="1"/>
  <c r="I922" i="6"/>
  <c r="O922" i="6" s="1"/>
  <c r="H922" i="6"/>
  <c r="N922" i="6" s="1"/>
  <c r="G922" i="6"/>
  <c r="M922" i="6" s="1"/>
  <c r="F922" i="6"/>
  <c r="L922" i="6" s="1"/>
  <c r="E922" i="6"/>
  <c r="K922" i="6" s="1"/>
  <c r="D922" i="6"/>
  <c r="J922" i="6" s="1"/>
  <c r="I921" i="6"/>
  <c r="O921" i="6" s="1"/>
  <c r="H921" i="6"/>
  <c r="N921" i="6" s="1"/>
  <c r="G921" i="6"/>
  <c r="M921" i="6" s="1"/>
  <c r="F921" i="6"/>
  <c r="L921" i="6" s="1"/>
  <c r="E921" i="6"/>
  <c r="K921" i="6" s="1"/>
  <c r="D921" i="6"/>
  <c r="J921" i="6" s="1"/>
  <c r="I920" i="6"/>
  <c r="O920" i="6" s="1"/>
  <c r="H920" i="6"/>
  <c r="N920" i="6" s="1"/>
  <c r="G920" i="6"/>
  <c r="M920" i="6" s="1"/>
  <c r="F920" i="6"/>
  <c r="L920" i="6" s="1"/>
  <c r="E920" i="6"/>
  <c r="K920" i="6" s="1"/>
  <c r="D920" i="6"/>
  <c r="J920" i="6" s="1"/>
  <c r="I919" i="6"/>
  <c r="O919" i="6" s="1"/>
  <c r="H919" i="6"/>
  <c r="N919" i="6" s="1"/>
  <c r="G919" i="6"/>
  <c r="M919" i="6" s="1"/>
  <c r="F919" i="6"/>
  <c r="L919" i="6" s="1"/>
  <c r="E919" i="6"/>
  <c r="K919" i="6" s="1"/>
  <c r="D919" i="6"/>
  <c r="J919" i="6" s="1"/>
  <c r="I918" i="6"/>
  <c r="O918" i="6" s="1"/>
  <c r="H918" i="6"/>
  <c r="N918" i="6" s="1"/>
  <c r="G918" i="6"/>
  <c r="M918" i="6" s="1"/>
  <c r="F918" i="6"/>
  <c r="L918" i="6" s="1"/>
  <c r="E918" i="6"/>
  <c r="K918" i="6" s="1"/>
  <c r="D918" i="6"/>
  <c r="J918" i="6" s="1"/>
  <c r="I917" i="6"/>
  <c r="O917" i="6" s="1"/>
  <c r="H917" i="6"/>
  <c r="N917" i="6" s="1"/>
  <c r="G917" i="6"/>
  <c r="M917" i="6" s="1"/>
  <c r="F917" i="6"/>
  <c r="L917" i="6" s="1"/>
  <c r="E917" i="6"/>
  <c r="K917" i="6" s="1"/>
  <c r="D917" i="6"/>
  <c r="J917" i="6" s="1"/>
  <c r="I916" i="6"/>
  <c r="O916" i="6" s="1"/>
  <c r="H916" i="6"/>
  <c r="N916" i="6" s="1"/>
  <c r="G916" i="6"/>
  <c r="M916" i="6" s="1"/>
  <c r="F916" i="6"/>
  <c r="L916" i="6" s="1"/>
  <c r="E916" i="6"/>
  <c r="K916" i="6" s="1"/>
  <c r="D916" i="6"/>
  <c r="J916" i="6" s="1"/>
  <c r="I915" i="6"/>
  <c r="O915" i="6" s="1"/>
  <c r="H915" i="6"/>
  <c r="N915" i="6" s="1"/>
  <c r="G915" i="6"/>
  <c r="M915" i="6" s="1"/>
  <c r="F915" i="6"/>
  <c r="L915" i="6" s="1"/>
  <c r="E915" i="6"/>
  <c r="K915" i="6" s="1"/>
  <c r="D915" i="6"/>
  <c r="J915" i="6" s="1"/>
  <c r="I914" i="6"/>
  <c r="O914" i="6" s="1"/>
  <c r="H914" i="6"/>
  <c r="N914" i="6" s="1"/>
  <c r="G914" i="6"/>
  <c r="M914" i="6" s="1"/>
  <c r="F914" i="6"/>
  <c r="L914" i="6" s="1"/>
  <c r="E914" i="6"/>
  <c r="K914" i="6" s="1"/>
  <c r="D914" i="6"/>
  <c r="J914" i="6" s="1"/>
  <c r="I913" i="6"/>
  <c r="O913" i="6" s="1"/>
  <c r="H913" i="6"/>
  <c r="N913" i="6" s="1"/>
  <c r="G913" i="6"/>
  <c r="M913" i="6" s="1"/>
  <c r="F913" i="6"/>
  <c r="L913" i="6" s="1"/>
  <c r="E913" i="6"/>
  <c r="K913" i="6" s="1"/>
  <c r="D913" i="6"/>
  <c r="J913" i="6" s="1"/>
  <c r="I912" i="6"/>
  <c r="O912" i="6" s="1"/>
  <c r="H912" i="6"/>
  <c r="N912" i="6" s="1"/>
  <c r="G912" i="6"/>
  <c r="M912" i="6" s="1"/>
  <c r="F912" i="6"/>
  <c r="L912" i="6" s="1"/>
  <c r="E912" i="6"/>
  <c r="K912" i="6" s="1"/>
  <c r="D912" i="6"/>
  <c r="J912" i="6" s="1"/>
  <c r="I911" i="6"/>
  <c r="O911" i="6" s="1"/>
  <c r="H911" i="6"/>
  <c r="N911" i="6" s="1"/>
  <c r="G911" i="6"/>
  <c r="M911" i="6" s="1"/>
  <c r="F911" i="6"/>
  <c r="L911" i="6" s="1"/>
  <c r="E911" i="6"/>
  <c r="K911" i="6" s="1"/>
  <c r="D911" i="6"/>
  <c r="J911" i="6" s="1"/>
  <c r="I910" i="6"/>
  <c r="O910" i="6" s="1"/>
  <c r="H910" i="6"/>
  <c r="N910" i="6" s="1"/>
  <c r="G910" i="6"/>
  <c r="M910" i="6" s="1"/>
  <c r="F910" i="6"/>
  <c r="L910" i="6" s="1"/>
  <c r="E910" i="6"/>
  <c r="K910" i="6" s="1"/>
  <c r="D910" i="6"/>
  <c r="J910" i="6" s="1"/>
  <c r="I909" i="6"/>
  <c r="O909" i="6" s="1"/>
  <c r="H909" i="6"/>
  <c r="N909" i="6" s="1"/>
  <c r="G909" i="6"/>
  <c r="M909" i="6" s="1"/>
  <c r="F909" i="6"/>
  <c r="L909" i="6" s="1"/>
  <c r="E909" i="6"/>
  <c r="K909" i="6" s="1"/>
  <c r="D909" i="6"/>
  <c r="J909" i="6" s="1"/>
  <c r="I908" i="6"/>
  <c r="H908" i="6"/>
  <c r="G908" i="6"/>
  <c r="F908" i="6"/>
  <c r="E908" i="6"/>
  <c r="D908" i="6"/>
  <c r="I907" i="6"/>
  <c r="H907" i="6"/>
  <c r="N907" i="6" s="1"/>
  <c r="G907" i="6"/>
  <c r="M907" i="6" s="1"/>
  <c r="F907" i="6"/>
  <c r="E907" i="6"/>
  <c r="K907" i="6" s="1"/>
  <c r="D907" i="6"/>
  <c r="I906" i="6"/>
  <c r="H906" i="6"/>
  <c r="G906" i="6"/>
  <c r="M906" i="6" s="1"/>
  <c r="F906" i="6"/>
  <c r="E906" i="6"/>
  <c r="K906" i="6" s="1"/>
  <c r="D906" i="6"/>
  <c r="I905" i="6"/>
  <c r="H905" i="6"/>
  <c r="N905" i="6" s="1"/>
  <c r="G905" i="6"/>
  <c r="M905" i="6" s="1"/>
  <c r="F905" i="6"/>
  <c r="E905" i="6"/>
  <c r="K905" i="6" s="1"/>
  <c r="D905" i="6"/>
  <c r="I904" i="6"/>
  <c r="H904" i="6"/>
  <c r="G904" i="6"/>
  <c r="F904" i="6"/>
  <c r="E904" i="6"/>
  <c r="D904" i="6"/>
  <c r="I903" i="6"/>
  <c r="O903" i="6" s="1"/>
  <c r="H903" i="6"/>
  <c r="N903" i="6" s="1"/>
  <c r="G903" i="6"/>
  <c r="M903" i="6" s="1"/>
  <c r="F903" i="6"/>
  <c r="L903" i="6" s="1"/>
  <c r="E903" i="6"/>
  <c r="K903" i="6" s="1"/>
  <c r="D903" i="6"/>
  <c r="J903" i="6" s="1"/>
  <c r="I902" i="6"/>
  <c r="O902" i="6" s="1"/>
  <c r="H902" i="6"/>
  <c r="N902" i="6" s="1"/>
  <c r="G902" i="6"/>
  <c r="M902" i="6" s="1"/>
  <c r="F902" i="6"/>
  <c r="L902" i="6" s="1"/>
  <c r="E902" i="6"/>
  <c r="K902" i="6" s="1"/>
  <c r="D902" i="6"/>
  <c r="J902" i="6" s="1"/>
  <c r="I901" i="6"/>
  <c r="O901" i="6" s="1"/>
  <c r="H901" i="6"/>
  <c r="N901" i="6" s="1"/>
  <c r="G901" i="6"/>
  <c r="M901" i="6" s="1"/>
  <c r="F901" i="6"/>
  <c r="L901" i="6" s="1"/>
  <c r="E901" i="6"/>
  <c r="K901" i="6" s="1"/>
  <c r="D901" i="6"/>
  <c r="J901" i="6" s="1"/>
  <c r="I900" i="6"/>
  <c r="O900" i="6" s="1"/>
  <c r="H900" i="6"/>
  <c r="N900" i="6" s="1"/>
  <c r="G900" i="6"/>
  <c r="M900" i="6" s="1"/>
  <c r="F900" i="6"/>
  <c r="L900" i="6" s="1"/>
  <c r="E900" i="6"/>
  <c r="K900" i="6" s="1"/>
  <c r="D900" i="6"/>
  <c r="J900" i="6" s="1"/>
  <c r="I899" i="6"/>
  <c r="O899" i="6" s="1"/>
  <c r="H899" i="6"/>
  <c r="N899" i="6" s="1"/>
  <c r="G899" i="6"/>
  <c r="M899" i="6" s="1"/>
  <c r="F899" i="6"/>
  <c r="L899" i="6" s="1"/>
  <c r="E899" i="6"/>
  <c r="K899" i="6" s="1"/>
  <c r="D899" i="6"/>
  <c r="J899" i="6" s="1"/>
  <c r="I898" i="6"/>
  <c r="O898" i="6" s="1"/>
  <c r="H898" i="6"/>
  <c r="N898" i="6" s="1"/>
  <c r="G898" i="6"/>
  <c r="M898" i="6" s="1"/>
  <c r="F898" i="6"/>
  <c r="L898" i="6" s="1"/>
  <c r="E898" i="6"/>
  <c r="K898" i="6" s="1"/>
  <c r="D898" i="6"/>
  <c r="J898" i="6" s="1"/>
  <c r="I897" i="6"/>
  <c r="O897" i="6" s="1"/>
  <c r="H897" i="6"/>
  <c r="N897" i="6" s="1"/>
  <c r="G897" i="6"/>
  <c r="M897" i="6" s="1"/>
  <c r="F897" i="6"/>
  <c r="L897" i="6" s="1"/>
  <c r="E897" i="6"/>
  <c r="K897" i="6" s="1"/>
  <c r="D897" i="6"/>
  <c r="J897" i="6" s="1"/>
  <c r="I896" i="6"/>
  <c r="O896" i="6" s="1"/>
  <c r="H896" i="6"/>
  <c r="N896" i="6" s="1"/>
  <c r="G896" i="6"/>
  <c r="M896" i="6" s="1"/>
  <c r="F896" i="6"/>
  <c r="L896" i="6" s="1"/>
  <c r="E896" i="6"/>
  <c r="K896" i="6" s="1"/>
  <c r="D896" i="6"/>
  <c r="J896" i="6" s="1"/>
  <c r="I895" i="6"/>
  <c r="O895" i="6" s="1"/>
  <c r="H895" i="6"/>
  <c r="N895" i="6" s="1"/>
  <c r="G895" i="6"/>
  <c r="M895" i="6" s="1"/>
  <c r="F895" i="6"/>
  <c r="L895" i="6" s="1"/>
  <c r="E895" i="6"/>
  <c r="K895" i="6" s="1"/>
  <c r="D895" i="6"/>
  <c r="J895" i="6" s="1"/>
  <c r="I894" i="6"/>
  <c r="O894" i="6" s="1"/>
  <c r="H894" i="6"/>
  <c r="N894" i="6" s="1"/>
  <c r="G894" i="6"/>
  <c r="M894" i="6" s="1"/>
  <c r="F894" i="6"/>
  <c r="L894" i="6" s="1"/>
  <c r="E894" i="6"/>
  <c r="K894" i="6" s="1"/>
  <c r="D894" i="6"/>
  <c r="J894" i="6" s="1"/>
  <c r="I893" i="6"/>
  <c r="O893" i="6" s="1"/>
  <c r="H893" i="6"/>
  <c r="N893" i="6" s="1"/>
  <c r="G893" i="6"/>
  <c r="M893" i="6" s="1"/>
  <c r="F893" i="6"/>
  <c r="L893" i="6" s="1"/>
  <c r="E893" i="6"/>
  <c r="K893" i="6" s="1"/>
  <c r="D893" i="6"/>
  <c r="J893" i="6" s="1"/>
  <c r="I892" i="6"/>
  <c r="O892" i="6" s="1"/>
  <c r="H892" i="6"/>
  <c r="N892" i="6" s="1"/>
  <c r="G892" i="6"/>
  <c r="M892" i="6" s="1"/>
  <c r="F892" i="6"/>
  <c r="L892" i="6" s="1"/>
  <c r="E892" i="6"/>
  <c r="K892" i="6" s="1"/>
  <c r="D892" i="6"/>
  <c r="J892" i="6" s="1"/>
  <c r="I891" i="6"/>
  <c r="O891" i="6" s="1"/>
  <c r="H891" i="6"/>
  <c r="N891" i="6" s="1"/>
  <c r="G891" i="6"/>
  <c r="M891" i="6" s="1"/>
  <c r="F891" i="6"/>
  <c r="L891" i="6" s="1"/>
  <c r="E891" i="6"/>
  <c r="K891" i="6" s="1"/>
  <c r="D891" i="6"/>
  <c r="J891" i="6" s="1"/>
  <c r="I890" i="6"/>
  <c r="O890" i="6" s="1"/>
  <c r="H890" i="6"/>
  <c r="N890" i="6" s="1"/>
  <c r="G890" i="6"/>
  <c r="M890" i="6" s="1"/>
  <c r="F890" i="6"/>
  <c r="L890" i="6" s="1"/>
  <c r="E890" i="6"/>
  <c r="K890" i="6" s="1"/>
  <c r="D890" i="6"/>
  <c r="J890" i="6" s="1"/>
  <c r="I889" i="6"/>
  <c r="O889" i="6" s="1"/>
  <c r="H889" i="6"/>
  <c r="N889" i="6" s="1"/>
  <c r="G889" i="6"/>
  <c r="M889" i="6" s="1"/>
  <c r="F889" i="6"/>
  <c r="L889" i="6" s="1"/>
  <c r="E889" i="6"/>
  <c r="K889" i="6" s="1"/>
  <c r="D889" i="6"/>
  <c r="J889" i="6" s="1"/>
  <c r="I888" i="6"/>
  <c r="O888" i="6" s="1"/>
  <c r="H888" i="6"/>
  <c r="N888" i="6" s="1"/>
  <c r="G888" i="6"/>
  <c r="M888" i="6" s="1"/>
  <c r="F888" i="6"/>
  <c r="L888" i="6" s="1"/>
  <c r="E888" i="6"/>
  <c r="K888" i="6" s="1"/>
  <c r="D888" i="6"/>
  <c r="J888" i="6" s="1"/>
  <c r="I887" i="6"/>
  <c r="O887" i="6" s="1"/>
  <c r="H887" i="6"/>
  <c r="N887" i="6" s="1"/>
  <c r="G887" i="6"/>
  <c r="M887" i="6" s="1"/>
  <c r="F887" i="6"/>
  <c r="L887" i="6" s="1"/>
  <c r="E887" i="6"/>
  <c r="K887" i="6" s="1"/>
  <c r="D887" i="6"/>
  <c r="J887" i="6" s="1"/>
  <c r="I886" i="6"/>
  <c r="O886" i="6" s="1"/>
  <c r="H886" i="6"/>
  <c r="N886" i="6" s="1"/>
  <c r="G886" i="6"/>
  <c r="M886" i="6" s="1"/>
  <c r="F886" i="6"/>
  <c r="L886" i="6" s="1"/>
  <c r="E886" i="6"/>
  <c r="K886" i="6" s="1"/>
  <c r="D886" i="6"/>
  <c r="J886" i="6" s="1"/>
  <c r="I885" i="6"/>
  <c r="O885" i="6" s="1"/>
  <c r="H885" i="6"/>
  <c r="N885" i="6" s="1"/>
  <c r="G885" i="6"/>
  <c r="M885" i="6" s="1"/>
  <c r="F885" i="6"/>
  <c r="L885" i="6" s="1"/>
  <c r="E885" i="6"/>
  <c r="K885" i="6" s="1"/>
  <c r="D885" i="6"/>
  <c r="J885" i="6" s="1"/>
  <c r="I884" i="6"/>
  <c r="O884" i="6" s="1"/>
  <c r="H884" i="6"/>
  <c r="N884" i="6" s="1"/>
  <c r="G884" i="6"/>
  <c r="M884" i="6" s="1"/>
  <c r="F884" i="6"/>
  <c r="L884" i="6" s="1"/>
  <c r="E884" i="6"/>
  <c r="K884" i="6" s="1"/>
  <c r="D884" i="6"/>
  <c r="J884" i="6" s="1"/>
  <c r="I883" i="6"/>
  <c r="O883" i="6" s="1"/>
  <c r="H883" i="6"/>
  <c r="N883" i="6" s="1"/>
  <c r="G883" i="6"/>
  <c r="M883" i="6" s="1"/>
  <c r="F883" i="6"/>
  <c r="L883" i="6" s="1"/>
  <c r="E883" i="6"/>
  <c r="K883" i="6" s="1"/>
  <c r="D883" i="6"/>
  <c r="J883" i="6" s="1"/>
  <c r="I882" i="6"/>
  <c r="O882" i="6" s="1"/>
  <c r="H882" i="6"/>
  <c r="N882" i="6" s="1"/>
  <c r="G882" i="6"/>
  <c r="M882" i="6" s="1"/>
  <c r="F882" i="6"/>
  <c r="L882" i="6" s="1"/>
  <c r="E882" i="6"/>
  <c r="K882" i="6" s="1"/>
  <c r="D882" i="6"/>
  <c r="J882" i="6" s="1"/>
  <c r="I881" i="6"/>
  <c r="O881" i="6" s="1"/>
  <c r="H881" i="6"/>
  <c r="N881" i="6" s="1"/>
  <c r="G881" i="6"/>
  <c r="M881" i="6" s="1"/>
  <c r="F881" i="6"/>
  <c r="L881" i="6" s="1"/>
  <c r="E881" i="6"/>
  <c r="K881" i="6" s="1"/>
  <c r="D881" i="6"/>
  <c r="J881" i="6" s="1"/>
  <c r="I880" i="6"/>
  <c r="O880" i="6" s="1"/>
  <c r="H880" i="6"/>
  <c r="N880" i="6" s="1"/>
  <c r="G880" i="6"/>
  <c r="M880" i="6" s="1"/>
  <c r="F880" i="6"/>
  <c r="L880" i="6" s="1"/>
  <c r="E880" i="6"/>
  <c r="K880" i="6" s="1"/>
  <c r="D880" i="6"/>
  <c r="J880" i="6" s="1"/>
  <c r="I879" i="6"/>
  <c r="O879" i="6" s="1"/>
  <c r="H879" i="6"/>
  <c r="N879" i="6" s="1"/>
  <c r="G879" i="6"/>
  <c r="M879" i="6" s="1"/>
  <c r="F879" i="6"/>
  <c r="L879" i="6" s="1"/>
  <c r="E879" i="6"/>
  <c r="K879" i="6" s="1"/>
  <c r="D879" i="6"/>
  <c r="J879" i="6" s="1"/>
  <c r="I878" i="6"/>
  <c r="O878" i="6" s="1"/>
  <c r="H878" i="6"/>
  <c r="N878" i="6" s="1"/>
  <c r="G878" i="6"/>
  <c r="M878" i="6" s="1"/>
  <c r="F878" i="6"/>
  <c r="L878" i="6" s="1"/>
  <c r="E878" i="6"/>
  <c r="K878" i="6" s="1"/>
  <c r="D878" i="6"/>
  <c r="J878" i="6" s="1"/>
  <c r="I877" i="6"/>
  <c r="O877" i="6" s="1"/>
  <c r="H877" i="6"/>
  <c r="N877" i="6" s="1"/>
  <c r="G877" i="6"/>
  <c r="M877" i="6" s="1"/>
  <c r="F877" i="6"/>
  <c r="L877" i="6" s="1"/>
  <c r="E877" i="6"/>
  <c r="K877" i="6" s="1"/>
  <c r="D877" i="6"/>
  <c r="J877" i="6" s="1"/>
  <c r="I876" i="6"/>
  <c r="O876" i="6" s="1"/>
  <c r="H876" i="6"/>
  <c r="N876" i="6" s="1"/>
  <c r="G876" i="6"/>
  <c r="M876" i="6" s="1"/>
  <c r="F876" i="6"/>
  <c r="L876" i="6" s="1"/>
  <c r="E876" i="6"/>
  <c r="K876" i="6" s="1"/>
  <c r="D876" i="6"/>
  <c r="J876" i="6" s="1"/>
  <c r="I875" i="6"/>
  <c r="O875" i="6" s="1"/>
  <c r="H875" i="6"/>
  <c r="N875" i="6" s="1"/>
  <c r="G875" i="6"/>
  <c r="M875" i="6" s="1"/>
  <c r="F875" i="6"/>
  <c r="L875" i="6" s="1"/>
  <c r="E875" i="6"/>
  <c r="K875" i="6" s="1"/>
  <c r="D875" i="6"/>
  <c r="J875" i="6" s="1"/>
  <c r="I874" i="6"/>
  <c r="O874" i="6" s="1"/>
  <c r="H874" i="6"/>
  <c r="N874" i="6" s="1"/>
  <c r="G874" i="6"/>
  <c r="M874" i="6" s="1"/>
  <c r="F874" i="6"/>
  <c r="L874" i="6" s="1"/>
  <c r="E874" i="6"/>
  <c r="K874" i="6" s="1"/>
  <c r="D874" i="6"/>
  <c r="J874" i="6" s="1"/>
  <c r="I873" i="6"/>
  <c r="O873" i="6" s="1"/>
  <c r="H873" i="6"/>
  <c r="N873" i="6" s="1"/>
  <c r="G873" i="6"/>
  <c r="M873" i="6" s="1"/>
  <c r="F873" i="6"/>
  <c r="L873" i="6" s="1"/>
  <c r="E873" i="6"/>
  <c r="K873" i="6" s="1"/>
  <c r="D873" i="6"/>
  <c r="J873" i="6" s="1"/>
  <c r="I872" i="6"/>
  <c r="O872" i="6" s="1"/>
  <c r="H872" i="6"/>
  <c r="N872" i="6" s="1"/>
  <c r="G872" i="6"/>
  <c r="M872" i="6" s="1"/>
  <c r="F872" i="6"/>
  <c r="L872" i="6" s="1"/>
  <c r="E872" i="6"/>
  <c r="K872" i="6" s="1"/>
  <c r="D872" i="6"/>
  <c r="J872" i="6" s="1"/>
  <c r="I871" i="6"/>
  <c r="O871" i="6" s="1"/>
  <c r="H871" i="6"/>
  <c r="N871" i="6" s="1"/>
  <c r="G871" i="6"/>
  <c r="M871" i="6" s="1"/>
  <c r="F871" i="6"/>
  <c r="L871" i="6" s="1"/>
  <c r="E871" i="6"/>
  <c r="K871" i="6" s="1"/>
  <c r="D871" i="6"/>
  <c r="J871" i="6" s="1"/>
  <c r="I870" i="6"/>
  <c r="O870" i="6" s="1"/>
  <c r="H870" i="6"/>
  <c r="N870" i="6" s="1"/>
  <c r="G870" i="6"/>
  <c r="M870" i="6" s="1"/>
  <c r="F870" i="6"/>
  <c r="L870" i="6" s="1"/>
  <c r="E870" i="6"/>
  <c r="K870" i="6" s="1"/>
  <c r="D870" i="6"/>
  <c r="J870" i="6" s="1"/>
  <c r="I869" i="6"/>
  <c r="O869" i="6" s="1"/>
  <c r="H869" i="6"/>
  <c r="N869" i="6" s="1"/>
  <c r="G869" i="6"/>
  <c r="M869" i="6" s="1"/>
  <c r="F869" i="6"/>
  <c r="L869" i="6" s="1"/>
  <c r="E869" i="6"/>
  <c r="K869" i="6" s="1"/>
  <c r="D869" i="6"/>
  <c r="J869" i="6" s="1"/>
  <c r="I868" i="6"/>
  <c r="O868" i="6" s="1"/>
  <c r="H868" i="6"/>
  <c r="N868" i="6" s="1"/>
  <c r="G868" i="6"/>
  <c r="M868" i="6" s="1"/>
  <c r="F868" i="6"/>
  <c r="E868" i="6"/>
  <c r="K868" i="6" s="1"/>
  <c r="D868" i="6"/>
  <c r="J868" i="6" s="1"/>
  <c r="I867" i="6"/>
  <c r="O867" i="6" s="1"/>
  <c r="H867" i="6"/>
  <c r="N867" i="6" s="1"/>
  <c r="G867" i="6"/>
  <c r="M867" i="6" s="1"/>
  <c r="F867" i="6"/>
  <c r="L867" i="6" s="1"/>
  <c r="E867" i="6"/>
  <c r="K867" i="6" s="1"/>
  <c r="D867" i="6"/>
  <c r="J867" i="6" s="1"/>
  <c r="I866" i="6"/>
  <c r="O866" i="6" s="1"/>
  <c r="H866" i="6"/>
  <c r="N866" i="6" s="1"/>
  <c r="G866" i="6"/>
  <c r="M866" i="6" s="1"/>
  <c r="F866" i="6"/>
  <c r="L866" i="6" s="1"/>
  <c r="E866" i="6"/>
  <c r="K866" i="6" s="1"/>
  <c r="D866" i="6"/>
  <c r="J866" i="6" s="1"/>
  <c r="I865" i="6"/>
  <c r="O865" i="6" s="1"/>
  <c r="H865" i="6"/>
  <c r="N865" i="6" s="1"/>
  <c r="G865" i="6"/>
  <c r="M865" i="6" s="1"/>
  <c r="F865" i="6"/>
  <c r="L865" i="6" s="1"/>
  <c r="E865" i="6"/>
  <c r="K865" i="6" s="1"/>
  <c r="D865" i="6"/>
  <c r="J865" i="6" s="1"/>
  <c r="I864" i="6"/>
  <c r="O864" i="6" s="1"/>
  <c r="H864" i="6"/>
  <c r="N864" i="6" s="1"/>
  <c r="G864" i="6"/>
  <c r="M864" i="6" s="1"/>
  <c r="F864" i="6"/>
  <c r="L864" i="6" s="1"/>
  <c r="E864" i="6"/>
  <c r="K864" i="6" s="1"/>
  <c r="D864" i="6"/>
  <c r="J864" i="6" s="1"/>
  <c r="I863" i="6"/>
  <c r="O863" i="6" s="1"/>
  <c r="H863" i="6"/>
  <c r="N863" i="6" s="1"/>
  <c r="G863" i="6"/>
  <c r="M863" i="6" s="1"/>
  <c r="F863" i="6"/>
  <c r="L863" i="6" s="1"/>
  <c r="E863" i="6"/>
  <c r="K863" i="6" s="1"/>
  <c r="D863" i="6"/>
  <c r="J863" i="6" s="1"/>
  <c r="I862" i="6"/>
  <c r="O862" i="6" s="1"/>
  <c r="H862" i="6"/>
  <c r="N862" i="6" s="1"/>
  <c r="G862" i="6"/>
  <c r="M862" i="6" s="1"/>
  <c r="F862" i="6"/>
  <c r="L862" i="6" s="1"/>
  <c r="E862" i="6"/>
  <c r="K862" i="6" s="1"/>
  <c r="D862" i="6"/>
  <c r="J862" i="6" s="1"/>
  <c r="I861" i="6"/>
  <c r="O861" i="6" s="1"/>
  <c r="H861" i="6"/>
  <c r="N861" i="6" s="1"/>
  <c r="G861" i="6"/>
  <c r="M861" i="6" s="1"/>
  <c r="F861" i="6"/>
  <c r="L861" i="6" s="1"/>
  <c r="E861" i="6"/>
  <c r="K861" i="6" s="1"/>
  <c r="D861" i="6"/>
  <c r="J861" i="6" s="1"/>
  <c r="I860" i="6"/>
  <c r="O860" i="6" s="1"/>
  <c r="H860" i="6"/>
  <c r="N860" i="6" s="1"/>
  <c r="G860" i="6"/>
  <c r="M860" i="6" s="1"/>
  <c r="F860" i="6"/>
  <c r="L860" i="6" s="1"/>
  <c r="E860" i="6"/>
  <c r="K860" i="6" s="1"/>
  <c r="D860" i="6"/>
  <c r="J860" i="6" s="1"/>
  <c r="I859" i="6"/>
  <c r="O859" i="6" s="1"/>
  <c r="H859" i="6"/>
  <c r="N859" i="6" s="1"/>
  <c r="G859" i="6"/>
  <c r="M859" i="6" s="1"/>
  <c r="F859" i="6"/>
  <c r="L859" i="6" s="1"/>
  <c r="E859" i="6"/>
  <c r="K859" i="6" s="1"/>
  <c r="D859" i="6"/>
  <c r="J859" i="6" s="1"/>
  <c r="I858" i="6"/>
  <c r="H858" i="6"/>
  <c r="G858" i="6"/>
  <c r="F858" i="6"/>
  <c r="E858" i="6"/>
  <c r="D858" i="6"/>
  <c r="I857" i="6"/>
  <c r="H857" i="6"/>
  <c r="N857" i="6" s="1"/>
  <c r="G857" i="6"/>
  <c r="M857" i="6" s="1"/>
  <c r="F857" i="6"/>
  <c r="E857" i="6"/>
  <c r="K857" i="6" s="1"/>
  <c r="D857" i="6"/>
  <c r="I856" i="6"/>
  <c r="H856" i="6"/>
  <c r="N856" i="6" s="1"/>
  <c r="G856" i="6"/>
  <c r="M856" i="6" s="1"/>
  <c r="F856" i="6"/>
  <c r="E856" i="6"/>
  <c r="K856" i="6" s="1"/>
  <c r="D856" i="6"/>
  <c r="I855" i="6"/>
  <c r="H855" i="6"/>
  <c r="N855" i="6" s="1"/>
  <c r="G855" i="6"/>
  <c r="M855" i="6" s="1"/>
  <c r="F855" i="6"/>
  <c r="E855" i="6"/>
  <c r="D855" i="6"/>
  <c r="I854" i="6"/>
  <c r="H854" i="6"/>
  <c r="G854" i="6"/>
  <c r="F854" i="6"/>
  <c r="E854" i="6"/>
  <c r="D854" i="6"/>
  <c r="I853" i="6"/>
  <c r="O853" i="6" s="1"/>
  <c r="H853" i="6"/>
  <c r="N853" i="6" s="1"/>
  <c r="G853" i="6"/>
  <c r="M853" i="6" s="1"/>
  <c r="F853" i="6"/>
  <c r="L853" i="6" s="1"/>
  <c r="E853" i="6"/>
  <c r="K853" i="6" s="1"/>
  <c r="D853" i="6"/>
  <c r="J853" i="6" s="1"/>
  <c r="I852" i="6"/>
  <c r="O852" i="6" s="1"/>
  <c r="H852" i="6"/>
  <c r="N852" i="6" s="1"/>
  <c r="G852" i="6"/>
  <c r="M852" i="6" s="1"/>
  <c r="F852" i="6"/>
  <c r="L852" i="6" s="1"/>
  <c r="E852" i="6"/>
  <c r="K852" i="6" s="1"/>
  <c r="D852" i="6"/>
  <c r="J852" i="6" s="1"/>
  <c r="I851" i="6"/>
  <c r="O851" i="6" s="1"/>
  <c r="H851" i="6"/>
  <c r="N851" i="6" s="1"/>
  <c r="G851" i="6"/>
  <c r="M851" i="6" s="1"/>
  <c r="F851" i="6"/>
  <c r="L851" i="6" s="1"/>
  <c r="E851" i="6"/>
  <c r="K851" i="6" s="1"/>
  <c r="D851" i="6"/>
  <c r="J851" i="6" s="1"/>
  <c r="I850" i="6"/>
  <c r="O850" i="6" s="1"/>
  <c r="H850" i="6"/>
  <c r="N850" i="6" s="1"/>
  <c r="G850" i="6"/>
  <c r="M850" i="6" s="1"/>
  <c r="F850" i="6"/>
  <c r="L850" i="6" s="1"/>
  <c r="E850" i="6"/>
  <c r="K850" i="6" s="1"/>
  <c r="D850" i="6"/>
  <c r="J850" i="6" s="1"/>
  <c r="I849" i="6"/>
  <c r="O849" i="6" s="1"/>
  <c r="H849" i="6"/>
  <c r="N849" i="6" s="1"/>
  <c r="G849" i="6"/>
  <c r="M849" i="6" s="1"/>
  <c r="F849" i="6"/>
  <c r="L849" i="6" s="1"/>
  <c r="E849" i="6"/>
  <c r="K849" i="6" s="1"/>
  <c r="D849" i="6"/>
  <c r="J849" i="6" s="1"/>
  <c r="I848" i="6"/>
  <c r="O848" i="6" s="1"/>
  <c r="H848" i="6"/>
  <c r="N848" i="6" s="1"/>
  <c r="G848" i="6"/>
  <c r="M848" i="6" s="1"/>
  <c r="F848" i="6"/>
  <c r="L848" i="6" s="1"/>
  <c r="E848" i="6"/>
  <c r="K848" i="6" s="1"/>
  <c r="D848" i="6"/>
  <c r="J848" i="6" s="1"/>
  <c r="I847" i="6"/>
  <c r="O847" i="6" s="1"/>
  <c r="H847" i="6"/>
  <c r="N847" i="6" s="1"/>
  <c r="G847" i="6"/>
  <c r="M847" i="6" s="1"/>
  <c r="F847" i="6"/>
  <c r="L847" i="6" s="1"/>
  <c r="E847" i="6"/>
  <c r="K847" i="6" s="1"/>
  <c r="D847" i="6"/>
  <c r="J847" i="6" s="1"/>
  <c r="I846" i="6"/>
  <c r="O846" i="6" s="1"/>
  <c r="H846" i="6"/>
  <c r="N846" i="6" s="1"/>
  <c r="G846" i="6"/>
  <c r="M846" i="6" s="1"/>
  <c r="F846" i="6"/>
  <c r="L846" i="6" s="1"/>
  <c r="E846" i="6"/>
  <c r="K846" i="6" s="1"/>
  <c r="D846" i="6"/>
  <c r="J846" i="6" s="1"/>
  <c r="I845" i="6"/>
  <c r="O845" i="6" s="1"/>
  <c r="H845" i="6"/>
  <c r="N845" i="6" s="1"/>
  <c r="G845" i="6"/>
  <c r="M845" i="6" s="1"/>
  <c r="F845" i="6"/>
  <c r="L845" i="6" s="1"/>
  <c r="E845" i="6"/>
  <c r="K845" i="6" s="1"/>
  <c r="D845" i="6"/>
  <c r="J845" i="6" s="1"/>
  <c r="I844" i="6"/>
  <c r="O844" i="6" s="1"/>
  <c r="H844" i="6"/>
  <c r="N844" i="6" s="1"/>
  <c r="G844" i="6"/>
  <c r="M844" i="6" s="1"/>
  <c r="F844" i="6"/>
  <c r="L844" i="6" s="1"/>
  <c r="E844" i="6"/>
  <c r="K844" i="6" s="1"/>
  <c r="D844" i="6"/>
  <c r="J844" i="6" s="1"/>
  <c r="I843" i="6"/>
  <c r="O843" i="6" s="1"/>
  <c r="H843" i="6"/>
  <c r="N843" i="6" s="1"/>
  <c r="G843" i="6"/>
  <c r="M843" i="6" s="1"/>
  <c r="F843" i="6"/>
  <c r="L843" i="6" s="1"/>
  <c r="E843" i="6"/>
  <c r="K843" i="6" s="1"/>
  <c r="D843" i="6"/>
  <c r="J843" i="6" s="1"/>
  <c r="I842" i="6"/>
  <c r="O842" i="6" s="1"/>
  <c r="H842" i="6"/>
  <c r="N842" i="6" s="1"/>
  <c r="G842" i="6"/>
  <c r="M842" i="6" s="1"/>
  <c r="F842" i="6"/>
  <c r="L842" i="6" s="1"/>
  <c r="E842" i="6"/>
  <c r="K842" i="6" s="1"/>
  <c r="D842" i="6"/>
  <c r="J842" i="6" s="1"/>
  <c r="I841" i="6"/>
  <c r="H841" i="6"/>
  <c r="N841" i="6" s="1"/>
  <c r="G841" i="6"/>
  <c r="M841" i="6" s="1"/>
  <c r="F841" i="6"/>
  <c r="L841" i="6" s="1"/>
  <c r="E841" i="6"/>
  <c r="K841" i="6" s="1"/>
  <c r="D841" i="6"/>
  <c r="J841" i="6" s="1"/>
  <c r="I840" i="6"/>
  <c r="O840" i="6" s="1"/>
  <c r="H840" i="6"/>
  <c r="N840" i="6" s="1"/>
  <c r="G840" i="6"/>
  <c r="M840" i="6" s="1"/>
  <c r="F840" i="6"/>
  <c r="L840" i="6" s="1"/>
  <c r="E840" i="6"/>
  <c r="K840" i="6" s="1"/>
  <c r="D840" i="6"/>
  <c r="J840" i="6" s="1"/>
  <c r="I839" i="6"/>
  <c r="O839" i="6" s="1"/>
  <c r="H839" i="6"/>
  <c r="N839" i="6" s="1"/>
  <c r="G839" i="6"/>
  <c r="M839" i="6" s="1"/>
  <c r="F839" i="6"/>
  <c r="L839" i="6" s="1"/>
  <c r="E839" i="6"/>
  <c r="K839" i="6" s="1"/>
  <c r="D839" i="6"/>
  <c r="J839" i="6" s="1"/>
  <c r="I838" i="6"/>
  <c r="O838" i="6" s="1"/>
  <c r="H838" i="6"/>
  <c r="N838" i="6" s="1"/>
  <c r="G838" i="6"/>
  <c r="M838" i="6" s="1"/>
  <c r="F838" i="6"/>
  <c r="L838" i="6" s="1"/>
  <c r="E838" i="6"/>
  <c r="K838" i="6" s="1"/>
  <c r="D838" i="6"/>
  <c r="J838" i="6" s="1"/>
  <c r="I837" i="6"/>
  <c r="O837" i="6" s="1"/>
  <c r="H837" i="6"/>
  <c r="N837" i="6" s="1"/>
  <c r="G837" i="6"/>
  <c r="M837" i="6" s="1"/>
  <c r="F837" i="6"/>
  <c r="L837" i="6" s="1"/>
  <c r="E837" i="6"/>
  <c r="K837" i="6" s="1"/>
  <c r="D837" i="6"/>
  <c r="J837" i="6" s="1"/>
  <c r="I836" i="6"/>
  <c r="O836" i="6" s="1"/>
  <c r="H836" i="6"/>
  <c r="N836" i="6" s="1"/>
  <c r="G836" i="6"/>
  <c r="M836" i="6" s="1"/>
  <c r="F836" i="6"/>
  <c r="L836" i="6" s="1"/>
  <c r="E836" i="6"/>
  <c r="K836" i="6" s="1"/>
  <c r="D836" i="6"/>
  <c r="J836" i="6" s="1"/>
  <c r="I835" i="6"/>
  <c r="O835" i="6" s="1"/>
  <c r="H835" i="6"/>
  <c r="N835" i="6" s="1"/>
  <c r="G835" i="6"/>
  <c r="M835" i="6" s="1"/>
  <c r="F835" i="6"/>
  <c r="L835" i="6" s="1"/>
  <c r="E835" i="6"/>
  <c r="K835" i="6" s="1"/>
  <c r="D835" i="6"/>
  <c r="J835" i="6" s="1"/>
  <c r="I834" i="6"/>
  <c r="O834" i="6" s="1"/>
  <c r="H834" i="6"/>
  <c r="N834" i="6" s="1"/>
  <c r="G834" i="6"/>
  <c r="M834" i="6" s="1"/>
  <c r="F834" i="6"/>
  <c r="L834" i="6" s="1"/>
  <c r="E834" i="6"/>
  <c r="K834" i="6" s="1"/>
  <c r="D834" i="6"/>
  <c r="J834" i="6" s="1"/>
  <c r="I833" i="6"/>
  <c r="O833" i="6" s="1"/>
  <c r="H833" i="6"/>
  <c r="N833" i="6" s="1"/>
  <c r="G833" i="6"/>
  <c r="M833" i="6" s="1"/>
  <c r="F833" i="6"/>
  <c r="L833" i="6" s="1"/>
  <c r="E833" i="6"/>
  <c r="K833" i="6" s="1"/>
  <c r="D833" i="6"/>
  <c r="J833" i="6" s="1"/>
  <c r="I832" i="6"/>
  <c r="O832" i="6" s="1"/>
  <c r="H832" i="6"/>
  <c r="N832" i="6" s="1"/>
  <c r="G832" i="6"/>
  <c r="M832" i="6" s="1"/>
  <c r="F832" i="6"/>
  <c r="L832" i="6" s="1"/>
  <c r="E832" i="6"/>
  <c r="K832" i="6" s="1"/>
  <c r="D832" i="6"/>
  <c r="J832" i="6" s="1"/>
  <c r="I831" i="6"/>
  <c r="O831" i="6" s="1"/>
  <c r="H831" i="6"/>
  <c r="N831" i="6" s="1"/>
  <c r="G831" i="6"/>
  <c r="M831" i="6" s="1"/>
  <c r="F831" i="6"/>
  <c r="L831" i="6" s="1"/>
  <c r="E831" i="6"/>
  <c r="K831" i="6" s="1"/>
  <c r="D831" i="6"/>
  <c r="J831" i="6" s="1"/>
  <c r="I830" i="6"/>
  <c r="O830" i="6" s="1"/>
  <c r="H830" i="6"/>
  <c r="N830" i="6" s="1"/>
  <c r="G830" i="6"/>
  <c r="M830" i="6" s="1"/>
  <c r="F830" i="6"/>
  <c r="L830" i="6" s="1"/>
  <c r="E830" i="6"/>
  <c r="K830" i="6" s="1"/>
  <c r="D830" i="6"/>
  <c r="J830" i="6" s="1"/>
  <c r="I829" i="6"/>
  <c r="O829" i="6" s="1"/>
  <c r="H829" i="6"/>
  <c r="N829" i="6" s="1"/>
  <c r="G829" i="6"/>
  <c r="M829" i="6" s="1"/>
  <c r="F829" i="6"/>
  <c r="L829" i="6" s="1"/>
  <c r="E829" i="6"/>
  <c r="K829" i="6" s="1"/>
  <c r="D829" i="6"/>
  <c r="J829" i="6" s="1"/>
  <c r="I828" i="6"/>
  <c r="O828" i="6" s="1"/>
  <c r="H828" i="6"/>
  <c r="N828" i="6" s="1"/>
  <c r="G828" i="6"/>
  <c r="M828" i="6" s="1"/>
  <c r="F828" i="6"/>
  <c r="L828" i="6" s="1"/>
  <c r="E828" i="6"/>
  <c r="K828" i="6" s="1"/>
  <c r="D828" i="6"/>
  <c r="J828" i="6" s="1"/>
  <c r="I827" i="6"/>
  <c r="O827" i="6" s="1"/>
  <c r="H827" i="6"/>
  <c r="N827" i="6" s="1"/>
  <c r="G827" i="6"/>
  <c r="M827" i="6" s="1"/>
  <c r="F827" i="6"/>
  <c r="L827" i="6" s="1"/>
  <c r="E827" i="6"/>
  <c r="K827" i="6" s="1"/>
  <c r="D827" i="6"/>
  <c r="J827" i="6" s="1"/>
  <c r="I826" i="6"/>
  <c r="O826" i="6" s="1"/>
  <c r="H826" i="6"/>
  <c r="N826" i="6" s="1"/>
  <c r="G826" i="6"/>
  <c r="M826" i="6" s="1"/>
  <c r="F826" i="6"/>
  <c r="L826" i="6" s="1"/>
  <c r="E826" i="6"/>
  <c r="K826" i="6" s="1"/>
  <c r="D826" i="6"/>
  <c r="J826" i="6" s="1"/>
  <c r="I825" i="6"/>
  <c r="O825" i="6" s="1"/>
  <c r="H825" i="6"/>
  <c r="N825" i="6" s="1"/>
  <c r="G825" i="6"/>
  <c r="M825" i="6" s="1"/>
  <c r="F825" i="6"/>
  <c r="L825" i="6" s="1"/>
  <c r="E825" i="6"/>
  <c r="K825" i="6" s="1"/>
  <c r="D825" i="6"/>
  <c r="J825" i="6" s="1"/>
  <c r="I824" i="6"/>
  <c r="O824" i="6" s="1"/>
  <c r="H824" i="6"/>
  <c r="N824" i="6" s="1"/>
  <c r="G824" i="6"/>
  <c r="M824" i="6" s="1"/>
  <c r="F824" i="6"/>
  <c r="L824" i="6" s="1"/>
  <c r="E824" i="6"/>
  <c r="K824" i="6" s="1"/>
  <c r="D824" i="6"/>
  <c r="J824" i="6" s="1"/>
  <c r="I823" i="6"/>
  <c r="O823" i="6" s="1"/>
  <c r="H823" i="6"/>
  <c r="N823" i="6" s="1"/>
  <c r="G823" i="6"/>
  <c r="M823" i="6" s="1"/>
  <c r="F823" i="6"/>
  <c r="L823" i="6" s="1"/>
  <c r="E823" i="6"/>
  <c r="K823" i="6" s="1"/>
  <c r="D823" i="6"/>
  <c r="J823" i="6" s="1"/>
  <c r="I822" i="6"/>
  <c r="O822" i="6" s="1"/>
  <c r="H822" i="6"/>
  <c r="N822" i="6" s="1"/>
  <c r="G822" i="6"/>
  <c r="M822" i="6" s="1"/>
  <c r="F822" i="6"/>
  <c r="L822" i="6" s="1"/>
  <c r="E822" i="6"/>
  <c r="K822" i="6" s="1"/>
  <c r="D822" i="6"/>
  <c r="J822" i="6" s="1"/>
  <c r="I821" i="6"/>
  <c r="O821" i="6" s="1"/>
  <c r="H821" i="6"/>
  <c r="N821" i="6" s="1"/>
  <c r="G821" i="6"/>
  <c r="M821" i="6" s="1"/>
  <c r="F821" i="6"/>
  <c r="L821" i="6" s="1"/>
  <c r="E821" i="6"/>
  <c r="K821" i="6" s="1"/>
  <c r="D821" i="6"/>
  <c r="J821" i="6" s="1"/>
  <c r="I820" i="6"/>
  <c r="O820" i="6" s="1"/>
  <c r="H820" i="6"/>
  <c r="N820" i="6" s="1"/>
  <c r="G820" i="6"/>
  <c r="M820" i="6" s="1"/>
  <c r="F820" i="6"/>
  <c r="L820" i="6" s="1"/>
  <c r="E820" i="6"/>
  <c r="K820" i="6" s="1"/>
  <c r="D820" i="6"/>
  <c r="J820" i="6" s="1"/>
  <c r="I819" i="6"/>
  <c r="O819" i="6" s="1"/>
  <c r="H819" i="6"/>
  <c r="N819" i="6" s="1"/>
  <c r="G819" i="6"/>
  <c r="M819" i="6" s="1"/>
  <c r="F819" i="6"/>
  <c r="L819" i="6" s="1"/>
  <c r="E819" i="6"/>
  <c r="K819" i="6" s="1"/>
  <c r="D819" i="6"/>
  <c r="J819" i="6" s="1"/>
  <c r="I818" i="6"/>
  <c r="O818" i="6" s="1"/>
  <c r="H818" i="6"/>
  <c r="N818" i="6" s="1"/>
  <c r="G818" i="6"/>
  <c r="M818" i="6" s="1"/>
  <c r="F818" i="6"/>
  <c r="L818" i="6" s="1"/>
  <c r="E818" i="6"/>
  <c r="K818" i="6" s="1"/>
  <c r="D818" i="6"/>
  <c r="J818" i="6" s="1"/>
  <c r="I817" i="6"/>
  <c r="O817" i="6" s="1"/>
  <c r="H817" i="6"/>
  <c r="N817" i="6" s="1"/>
  <c r="G817" i="6"/>
  <c r="M817" i="6" s="1"/>
  <c r="F817" i="6"/>
  <c r="L817" i="6" s="1"/>
  <c r="E817" i="6"/>
  <c r="K817" i="6" s="1"/>
  <c r="D817" i="6"/>
  <c r="J817" i="6" s="1"/>
  <c r="I816" i="6"/>
  <c r="O816" i="6" s="1"/>
  <c r="H816" i="6"/>
  <c r="N816" i="6" s="1"/>
  <c r="G816" i="6"/>
  <c r="M816" i="6" s="1"/>
  <c r="F816" i="6"/>
  <c r="L816" i="6" s="1"/>
  <c r="E816" i="6"/>
  <c r="K816" i="6" s="1"/>
  <c r="D816" i="6"/>
  <c r="J816" i="6" s="1"/>
  <c r="I815" i="6"/>
  <c r="O815" i="6" s="1"/>
  <c r="H815" i="6"/>
  <c r="N815" i="6" s="1"/>
  <c r="G815" i="6"/>
  <c r="M815" i="6" s="1"/>
  <c r="F815" i="6"/>
  <c r="L815" i="6" s="1"/>
  <c r="E815" i="6"/>
  <c r="K815" i="6" s="1"/>
  <c r="D815" i="6"/>
  <c r="J815" i="6" s="1"/>
  <c r="I814" i="6"/>
  <c r="O814" i="6" s="1"/>
  <c r="H814" i="6"/>
  <c r="N814" i="6" s="1"/>
  <c r="G814" i="6"/>
  <c r="M814" i="6" s="1"/>
  <c r="F814" i="6"/>
  <c r="L814" i="6" s="1"/>
  <c r="E814" i="6"/>
  <c r="K814" i="6" s="1"/>
  <c r="D814" i="6"/>
  <c r="J814" i="6" s="1"/>
  <c r="I813" i="6"/>
  <c r="O813" i="6" s="1"/>
  <c r="H813" i="6"/>
  <c r="N813" i="6" s="1"/>
  <c r="G813" i="6"/>
  <c r="M813" i="6" s="1"/>
  <c r="F813" i="6"/>
  <c r="L813" i="6" s="1"/>
  <c r="E813" i="6"/>
  <c r="K813" i="6" s="1"/>
  <c r="D813" i="6"/>
  <c r="J813" i="6" s="1"/>
  <c r="I812" i="6"/>
  <c r="O812" i="6" s="1"/>
  <c r="H812" i="6"/>
  <c r="N812" i="6" s="1"/>
  <c r="G812" i="6"/>
  <c r="M812" i="6" s="1"/>
  <c r="F812" i="6"/>
  <c r="L812" i="6" s="1"/>
  <c r="E812" i="6"/>
  <c r="K812" i="6" s="1"/>
  <c r="D812" i="6"/>
  <c r="J812" i="6" s="1"/>
  <c r="I811" i="6"/>
  <c r="O811" i="6" s="1"/>
  <c r="H811" i="6"/>
  <c r="N811" i="6" s="1"/>
  <c r="G811" i="6"/>
  <c r="M811" i="6" s="1"/>
  <c r="F811" i="6"/>
  <c r="L811" i="6" s="1"/>
  <c r="E811" i="6"/>
  <c r="K811" i="6" s="1"/>
  <c r="D811" i="6"/>
  <c r="J811" i="6" s="1"/>
  <c r="I810" i="6"/>
  <c r="O810" i="6" s="1"/>
  <c r="H810" i="6"/>
  <c r="N810" i="6" s="1"/>
  <c r="G810" i="6"/>
  <c r="M810" i="6" s="1"/>
  <c r="F810" i="6"/>
  <c r="L810" i="6" s="1"/>
  <c r="E810" i="6"/>
  <c r="K810" i="6" s="1"/>
  <c r="D810" i="6"/>
  <c r="J810" i="6" s="1"/>
  <c r="I809" i="6"/>
  <c r="O809" i="6" s="1"/>
  <c r="H809" i="6"/>
  <c r="N809" i="6" s="1"/>
  <c r="G809" i="6"/>
  <c r="M809" i="6" s="1"/>
  <c r="F809" i="6"/>
  <c r="L809" i="6" s="1"/>
  <c r="E809" i="6"/>
  <c r="K809" i="6" s="1"/>
  <c r="D809" i="6"/>
  <c r="J809" i="6" s="1"/>
  <c r="I808" i="6"/>
  <c r="H808" i="6"/>
  <c r="G808" i="6"/>
  <c r="F808" i="6"/>
  <c r="E808" i="6"/>
  <c r="D808" i="6"/>
  <c r="I807" i="6"/>
  <c r="H807" i="6"/>
  <c r="N807" i="6" s="1"/>
  <c r="G807" i="6"/>
  <c r="M807" i="6" s="1"/>
  <c r="F807" i="6"/>
  <c r="E807" i="6"/>
  <c r="K807" i="6" s="1"/>
  <c r="D807" i="6"/>
  <c r="I806" i="6"/>
  <c r="H806" i="6"/>
  <c r="N806" i="6" s="1"/>
  <c r="G806" i="6"/>
  <c r="M806" i="6" s="1"/>
  <c r="F806" i="6"/>
  <c r="E806" i="6"/>
  <c r="K806" i="6" s="1"/>
  <c r="D806" i="6"/>
  <c r="I805" i="6"/>
  <c r="H805" i="6"/>
  <c r="G805" i="6"/>
  <c r="M805" i="6" s="1"/>
  <c r="F805" i="6"/>
  <c r="E805" i="6"/>
  <c r="K805" i="6" s="1"/>
  <c r="D805" i="6"/>
  <c r="I804" i="6"/>
  <c r="H804" i="6"/>
  <c r="G804" i="6"/>
  <c r="F804" i="6"/>
  <c r="E804" i="6"/>
  <c r="D804" i="6"/>
  <c r="I803" i="6"/>
  <c r="O803" i="6" s="1"/>
  <c r="H803" i="6"/>
  <c r="N803" i="6" s="1"/>
  <c r="G803" i="6"/>
  <c r="M803" i="6" s="1"/>
  <c r="F803" i="6"/>
  <c r="L803" i="6" s="1"/>
  <c r="E803" i="6"/>
  <c r="K803" i="6" s="1"/>
  <c r="D803" i="6"/>
  <c r="J803" i="6" s="1"/>
  <c r="I802" i="6"/>
  <c r="O802" i="6" s="1"/>
  <c r="H802" i="6"/>
  <c r="N802" i="6" s="1"/>
  <c r="G802" i="6"/>
  <c r="M802" i="6" s="1"/>
  <c r="F802" i="6"/>
  <c r="L802" i="6" s="1"/>
  <c r="E802" i="6"/>
  <c r="K802" i="6" s="1"/>
  <c r="D802" i="6"/>
  <c r="J802" i="6" s="1"/>
  <c r="I801" i="6"/>
  <c r="O801" i="6" s="1"/>
  <c r="H801" i="6"/>
  <c r="N801" i="6" s="1"/>
  <c r="G801" i="6"/>
  <c r="M801" i="6" s="1"/>
  <c r="F801" i="6"/>
  <c r="L801" i="6" s="1"/>
  <c r="E801" i="6"/>
  <c r="K801" i="6" s="1"/>
  <c r="D801" i="6"/>
  <c r="J801" i="6" s="1"/>
  <c r="I800" i="6"/>
  <c r="O800" i="6" s="1"/>
  <c r="H800" i="6"/>
  <c r="N800" i="6" s="1"/>
  <c r="G800" i="6"/>
  <c r="M800" i="6" s="1"/>
  <c r="F800" i="6"/>
  <c r="L800" i="6" s="1"/>
  <c r="E800" i="6"/>
  <c r="K800" i="6" s="1"/>
  <c r="D800" i="6"/>
  <c r="J800" i="6" s="1"/>
  <c r="I799" i="6"/>
  <c r="O799" i="6" s="1"/>
  <c r="H799" i="6"/>
  <c r="N799" i="6" s="1"/>
  <c r="G799" i="6"/>
  <c r="M799" i="6" s="1"/>
  <c r="F799" i="6"/>
  <c r="L799" i="6" s="1"/>
  <c r="E799" i="6"/>
  <c r="K799" i="6" s="1"/>
  <c r="D799" i="6"/>
  <c r="J799" i="6" s="1"/>
  <c r="I798" i="6"/>
  <c r="O798" i="6" s="1"/>
  <c r="H798" i="6"/>
  <c r="N798" i="6" s="1"/>
  <c r="G798" i="6"/>
  <c r="M798" i="6" s="1"/>
  <c r="F798" i="6"/>
  <c r="L798" i="6" s="1"/>
  <c r="E798" i="6"/>
  <c r="K798" i="6" s="1"/>
  <c r="D798" i="6"/>
  <c r="J798" i="6" s="1"/>
  <c r="I797" i="6"/>
  <c r="O797" i="6" s="1"/>
  <c r="H797" i="6"/>
  <c r="N797" i="6" s="1"/>
  <c r="G797" i="6"/>
  <c r="M797" i="6" s="1"/>
  <c r="F797" i="6"/>
  <c r="L797" i="6" s="1"/>
  <c r="E797" i="6"/>
  <c r="K797" i="6" s="1"/>
  <c r="D797" i="6"/>
  <c r="J797" i="6" s="1"/>
  <c r="I796" i="6"/>
  <c r="O796" i="6" s="1"/>
  <c r="H796" i="6"/>
  <c r="N796" i="6" s="1"/>
  <c r="G796" i="6"/>
  <c r="M796" i="6" s="1"/>
  <c r="F796" i="6"/>
  <c r="L796" i="6" s="1"/>
  <c r="E796" i="6"/>
  <c r="K796" i="6" s="1"/>
  <c r="D796" i="6"/>
  <c r="J796" i="6" s="1"/>
  <c r="I795" i="6"/>
  <c r="O795" i="6" s="1"/>
  <c r="H795" i="6"/>
  <c r="N795" i="6" s="1"/>
  <c r="G795" i="6"/>
  <c r="M795" i="6" s="1"/>
  <c r="F795" i="6"/>
  <c r="L795" i="6" s="1"/>
  <c r="E795" i="6"/>
  <c r="K795" i="6" s="1"/>
  <c r="D795" i="6"/>
  <c r="J795" i="6" s="1"/>
  <c r="I794" i="6"/>
  <c r="O794" i="6" s="1"/>
  <c r="H794" i="6"/>
  <c r="N794" i="6" s="1"/>
  <c r="G794" i="6"/>
  <c r="M794" i="6" s="1"/>
  <c r="F794" i="6"/>
  <c r="L794" i="6" s="1"/>
  <c r="E794" i="6"/>
  <c r="K794" i="6" s="1"/>
  <c r="D794" i="6"/>
  <c r="J794" i="6" s="1"/>
  <c r="I793" i="6"/>
  <c r="O793" i="6" s="1"/>
  <c r="H793" i="6"/>
  <c r="N793" i="6" s="1"/>
  <c r="G793" i="6"/>
  <c r="M793" i="6" s="1"/>
  <c r="F793" i="6"/>
  <c r="L793" i="6" s="1"/>
  <c r="E793" i="6"/>
  <c r="K793" i="6" s="1"/>
  <c r="D793" i="6"/>
  <c r="J793" i="6" s="1"/>
  <c r="I792" i="6"/>
  <c r="O792" i="6" s="1"/>
  <c r="H792" i="6"/>
  <c r="N792" i="6" s="1"/>
  <c r="G792" i="6"/>
  <c r="M792" i="6" s="1"/>
  <c r="F792" i="6"/>
  <c r="L792" i="6" s="1"/>
  <c r="E792" i="6"/>
  <c r="K792" i="6" s="1"/>
  <c r="D792" i="6"/>
  <c r="J792" i="6" s="1"/>
  <c r="I791" i="6"/>
  <c r="O791" i="6" s="1"/>
  <c r="H791" i="6"/>
  <c r="N791" i="6" s="1"/>
  <c r="G791" i="6"/>
  <c r="M791" i="6" s="1"/>
  <c r="F791" i="6"/>
  <c r="L791" i="6" s="1"/>
  <c r="E791" i="6"/>
  <c r="K791" i="6" s="1"/>
  <c r="D791" i="6"/>
  <c r="J791" i="6" s="1"/>
  <c r="I790" i="6"/>
  <c r="O790" i="6" s="1"/>
  <c r="H790" i="6"/>
  <c r="N790" i="6" s="1"/>
  <c r="G790" i="6"/>
  <c r="M790" i="6" s="1"/>
  <c r="F790" i="6"/>
  <c r="L790" i="6" s="1"/>
  <c r="E790" i="6"/>
  <c r="K790" i="6" s="1"/>
  <c r="D790" i="6"/>
  <c r="J790" i="6" s="1"/>
  <c r="I789" i="6"/>
  <c r="O789" i="6" s="1"/>
  <c r="H789" i="6"/>
  <c r="N789" i="6" s="1"/>
  <c r="G789" i="6"/>
  <c r="M789" i="6" s="1"/>
  <c r="F789" i="6"/>
  <c r="L789" i="6" s="1"/>
  <c r="E789" i="6"/>
  <c r="K789" i="6" s="1"/>
  <c r="D789" i="6"/>
  <c r="J789" i="6" s="1"/>
  <c r="I788" i="6"/>
  <c r="O788" i="6" s="1"/>
  <c r="H788" i="6"/>
  <c r="N788" i="6" s="1"/>
  <c r="G788" i="6"/>
  <c r="M788" i="6" s="1"/>
  <c r="F788" i="6"/>
  <c r="L788" i="6" s="1"/>
  <c r="E788" i="6"/>
  <c r="K788" i="6" s="1"/>
  <c r="D788" i="6"/>
  <c r="J788" i="6" s="1"/>
  <c r="I787" i="6"/>
  <c r="O787" i="6" s="1"/>
  <c r="H787" i="6"/>
  <c r="N787" i="6" s="1"/>
  <c r="G787" i="6"/>
  <c r="M787" i="6" s="1"/>
  <c r="F787" i="6"/>
  <c r="L787" i="6" s="1"/>
  <c r="E787" i="6"/>
  <c r="K787" i="6" s="1"/>
  <c r="D787" i="6"/>
  <c r="J787" i="6" s="1"/>
  <c r="I786" i="6"/>
  <c r="O786" i="6" s="1"/>
  <c r="H786" i="6"/>
  <c r="N786" i="6" s="1"/>
  <c r="G786" i="6"/>
  <c r="M786" i="6" s="1"/>
  <c r="F786" i="6"/>
  <c r="L786" i="6" s="1"/>
  <c r="E786" i="6"/>
  <c r="K786" i="6" s="1"/>
  <c r="D786" i="6"/>
  <c r="J786" i="6" s="1"/>
  <c r="I785" i="6"/>
  <c r="O785" i="6" s="1"/>
  <c r="H785" i="6"/>
  <c r="N785" i="6" s="1"/>
  <c r="G785" i="6"/>
  <c r="M785" i="6" s="1"/>
  <c r="F785" i="6"/>
  <c r="L785" i="6" s="1"/>
  <c r="E785" i="6"/>
  <c r="K785" i="6" s="1"/>
  <c r="D785" i="6"/>
  <c r="J785" i="6" s="1"/>
  <c r="I784" i="6"/>
  <c r="O784" i="6" s="1"/>
  <c r="H784" i="6"/>
  <c r="N784" i="6" s="1"/>
  <c r="G784" i="6"/>
  <c r="M784" i="6" s="1"/>
  <c r="F784" i="6"/>
  <c r="L784" i="6" s="1"/>
  <c r="E784" i="6"/>
  <c r="K784" i="6" s="1"/>
  <c r="D784" i="6"/>
  <c r="J784" i="6" s="1"/>
  <c r="I783" i="6"/>
  <c r="O783" i="6" s="1"/>
  <c r="H783" i="6"/>
  <c r="N783" i="6" s="1"/>
  <c r="G783" i="6"/>
  <c r="M783" i="6" s="1"/>
  <c r="F783" i="6"/>
  <c r="L783" i="6" s="1"/>
  <c r="E783" i="6"/>
  <c r="K783" i="6" s="1"/>
  <c r="D783" i="6"/>
  <c r="J783" i="6" s="1"/>
  <c r="I782" i="6"/>
  <c r="O782" i="6" s="1"/>
  <c r="H782" i="6"/>
  <c r="N782" i="6" s="1"/>
  <c r="G782" i="6"/>
  <c r="M782" i="6" s="1"/>
  <c r="F782" i="6"/>
  <c r="L782" i="6" s="1"/>
  <c r="E782" i="6"/>
  <c r="K782" i="6" s="1"/>
  <c r="D782" i="6"/>
  <c r="J782" i="6" s="1"/>
  <c r="I781" i="6"/>
  <c r="O781" i="6" s="1"/>
  <c r="H781" i="6"/>
  <c r="N781" i="6" s="1"/>
  <c r="G781" i="6"/>
  <c r="M781" i="6" s="1"/>
  <c r="F781" i="6"/>
  <c r="L781" i="6" s="1"/>
  <c r="E781" i="6"/>
  <c r="K781" i="6" s="1"/>
  <c r="D781" i="6"/>
  <c r="J781" i="6" s="1"/>
  <c r="I780" i="6"/>
  <c r="O780" i="6" s="1"/>
  <c r="H780" i="6"/>
  <c r="N780" i="6" s="1"/>
  <c r="G780" i="6"/>
  <c r="M780" i="6" s="1"/>
  <c r="F780" i="6"/>
  <c r="L780" i="6" s="1"/>
  <c r="E780" i="6"/>
  <c r="K780" i="6" s="1"/>
  <c r="D780" i="6"/>
  <c r="J780" i="6" s="1"/>
  <c r="I779" i="6"/>
  <c r="O779" i="6" s="1"/>
  <c r="H779" i="6"/>
  <c r="N779" i="6" s="1"/>
  <c r="G779" i="6"/>
  <c r="M779" i="6" s="1"/>
  <c r="F779" i="6"/>
  <c r="L779" i="6" s="1"/>
  <c r="E779" i="6"/>
  <c r="K779" i="6" s="1"/>
  <c r="D779" i="6"/>
  <c r="J779" i="6" s="1"/>
  <c r="I778" i="6"/>
  <c r="O778" i="6" s="1"/>
  <c r="H778" i="6"/>
  <c r="N778" i="6" s="1"/>
  <c r="G778" i="6"/>
  <c r="M778" i="6" s="1"/>
  <c r="F778" i="6"/>
  <c r="L778" i="6" s="1"/>
  <c r="E778" i="6"/>
  <c r="K778" i="6" s="1"/>
  <c r="D778" i="6"/>
  <c r="J778" i="6" s="1"/>
  <c r="I777" i="6"/>
  <c r="O777" i="6" s="1"/>
  <c r="H777" i="6"/>
  <c r="N777" i="6" s="1"/>
  <c r="G777" i="6"/>
  <c r="M777" i="6" s="1"/>
  <c r="F777" i="6"/>
  <c r="L777" i="6" s="1"/>
  <c r="E777" i="6"/>
  <c r="K777" i="6" s="1"/>
  <c r="D777" i="6"/>
  <c r="J777" i="6" s="1"/>
  <c r="I776" i="6"/>
  <c r="O776" i="6" s="1"/>
  <c r="H776" i="6"/>
  <c r="N776" i="6" s="1"/>
  <c r="G776" i="6"/>
  <c r="M776" i="6" s="1"/>
  <c r="F776" i="6"/>
  <c r="L776" i="6" s="1"/>
  <c r="E776" i="6"/>
  <c r="K776" i="6" s="1"/>
  <c r="D776" i="6"/>
  <c r="J776" i="6" s="1"/>
  <c r="I775" i="6"/>
  <c r="O775" i="6" s="1"/>
  <c r="H775" i="6"/>
  <c r="N775" i="6" s="1"/>
  <c r="G775" i="6"/>
  <c r="M775" i="6" s="1"/>
  <c r="F775" i="6"/>
  <c r="L775" i="6" s="1"/>
  <c r="E775" i="6"/>
  <c r="K775" i="6" s="1"/>
  <c r="D775" i="6"/>
  <c r="J775" i="6" s="1"/>
  <c r="I774" i="6"/>
  <c r="O774" i="6" s="1"/>
  <c r="H774" i="6"/>
  <c r="N774" i="6" s="1"/>
  <c r="G774" i="6"/>
  <c r="M774" i="6" s="1"/>
  <c r="F774" i="6"/>
  <c r="L774" i="6" s="1"/>
  <c r="E774" i="6"/>
  <c r="K774" i="6" s="1"/>
  <c r="D774" i="6"/>
  <c r="J774" i="6" s="1"/>
  <c r="I773" i="6"/>
  <c r="O773" i="6" s="1"/>
  <c r="H773" i="6"/>
  <c r="N773" i="6" s="1"/>
  <c r="G773" i="6"/>
  <c r="M773" i="6" s="1"/>
  <c r="F773" i="6"/>
  <c r="L773" i="6" s="1"/>
  <c r="E773" i="6"/>
  <c r="K773" i="6" s="1"/>
  <c r="D773" i="6"/>
  <c r="J773" i="6" s="1"/>
  <c r="I772" i="6"/>
  <c r="O772" i="6" s="1"/>
  <c r="H772" i="6"/>
  <c r="N772" i="6" s="1"/>
  <c r="G772" i="6"/>
  <c r="M772" i="6" s="1"/>
  <c r="F772" i="6"/>
  <c r="L772" i="6" s="1"/>
  <c r="E772" i="6"/>
  <c r="K772" i="6" s="1"/>
  <c r="D772" i="6"/>
  <c r="J772" i="6" s="1"/>
  <c r="I771" i="6"/>
  <c r="O771" i="6" s="1"/>
  <c r="H771" i="6"/>
  <c r="N771" i="6" s="1"/>
  <c r="G771" i="6"/>
  <c r="M771" i="6" s="1"/>
  <c r="F771" i="6"/>
  <c r="L771" i="6" s="1"/>
  <c r="E771" i="6"/>
  <c r="K771" i="6" s="1"/>
  <c r="D771" i="6"/>
  <c r="J771" i="6" s="1"/>
  <c r="I770" i="6"/>
  <c r="O770" i="6" s="1"/>
  <c r="H770" i="6"/>
  <c r="N770" i="6" s="1"/>
  <c r="G770" i="6"/>
  <c r="M770" i="6" s="1"/>
  <c r="F770" i="6"/>
  <c r="L770" i="6" s="1"/>
  <c r="E770" i="6"/>
  <c r="K770" i="6" s="1"/>
  <c r="D770" i="6"/>
  <c r="J770" i="6" s="1"/>
  <c r="I769" i="6"/>
  <c r="O769" i="6" s="1"/>
  <c r="H769" i="6"/>
  <c r="N769" i="6" s="1"/>
  <c r="G769" i="6"/>
  <c r="M769" i="6" s="1"/>
  <c r="F769" i="6"/>
  <c r="L769" i="6" s="1"/>
  <c r="E769" i="6"/>
  <c r="K769" i="6" s="1"/>
  <c r="D769" i="6"/>
  <c r="J769" i="6" s="1"/>
  <c r="I768" i="6"/>
  <c r="O768" i="6" s="1"/>
  <c r="H768" i="6"/>
  <c r="N768" i="6" s="1"/>
  <c r="G768" i="6"/>
  <c r="M768" i="6" s="1"/>
  <c r="F768" i="6"/>
  <c r="L768" i="6" s="1"/>
  <c r="E768" i="6"/>
  <c r="K768" i="6" s="1"/>
  <c r="D768" i="6"/>
  <c r="J768" i="6" s="1"/>
  <c r="I767" i="6"/>
  <c r="O767" i="6" s="1"/>
  <c r="H767" i="6"/>
  <c r="N767" i="6" s="1"/>
  <c r="G767" i="6"/>
  <c r="M767" i="6" s="1"/>
  <c r="F767" i="6"/>
  <c r="L767" i="6" s="1"/>
  <c r="E767" i="6"/>
  <c r="K767" i="6" s="1"/>
  <c r="D767" i="6"/>
  <c r="J767" i="6" s="1"/>
  <c r="I766" i="6"/>
  <c r="O766" i="6" s="1"/>
  <c r="H766" i="6"/>
  <c r="N766" i="6" s="1"/>
  <c r="G766" i="6"/>
  <c r="M766" i="6" s="1"/>
  <c r="F766" i="6"/>
  <c r="L766" i="6" s="1"/>
  <c r="E766" i="6"/>
  <c r="K766" i="6" s="1"/>
  <c r="D766" i="6"/>
  <c r="J766" i="6" s="1"/>
  <c r="I765" i="6"/>
  <c r="O765" i="6" s="1"/>
  <c r="H765" i="6"/>
  <c r="N765" i="6" s="1"/>
  <c r="G765" i="6"/>
  <c r="M765" i="6" s="1"/>
  <c r="F765" i="6"/>
  <c r="L765" i="6" s="1"/>
  <c r="E765" i="6"/>
  <c r="K765" i="6" s="1"/>
  <c r="D765" i="6"/>
  <c r="J765" i="6" s="1"/>
  <c r="I764" i="6"/>
  <c r="O764" i="6" s="1"/>
  <c r="H764" i="6"/>
  <c r="N764" i="6" s="1"/>
  <c r="G764" i="6"/>
  <c r="M764" i="6" s="1"/>
  <c r="F764" i="6"/>
  <c r="L764" i="6" s="1"/>
  <c r="E764" i="6"/>
  <c r="K764" i="6" s="1"/>
  <c r="D764" i="6"/>
  <c r="J764" i="6" s="1"/>
  <c r="I763" i="6"/>
  <c r="O763" i="6" s="1"/>
  <c r="H763" i="6"/>
  <c r="N763" i="6" s="1"/>
  <c r="G763" i="6"/>
  <c r="M763" i="6" s="1"/>
  <c r="F763" i="6"/>
  <c r="L763" i="6" s="1"/>
  <c r="E763" i="6"/>
  <c r="K763" i="6" s="1"/>
  <c r="D763" i="6"/>
  <c r="J763" i="6" s="1"/>
  <c r="I762" i="6"/>
  <c r="O762" i="6" s="1"/>
  <c r="H762" i="6"/>
  <c r="N762" i="6" s="1"/>
  <c r="G762" i="6"/>
  <c r="M762" i="6" s="1"/>
  <c r="F762" i="6"/>
  <c r="L762" i="6" s="1"/>
  <c r="E762" i="6"/>
  <c r="K762" i="6" s="1"/>
  <c r="D762" i="6"/>
  <c r="J762" i="6" s="1"/>
  <c r="I761" i="6"/>
  <c r="O761" i="6" s="1"/>
  <c r="H761" i="6"/>
  <c r="N761" i="6" s="1"/>
  <c r="G761" i="6"/>
  <c r="M761" i="6" s="1"/>
  <c r="F761" i="6"/>
  <c r="L761" i="6" s="1"/>
  <c r="E761" i="6"/>
  <c r="K761" i="6" s="1"/>
  <c r="D761" i="6"/>
  <c r="J761" i="6" s="1"/>
  <c r="I760" i="6"/>
  <c r="O760" i="6" s="1"/>
  <c r="H760" i="6"/>
  <c r="N760" i="6" s="1"/>
  <c r="G760" i="6"/>
  <c r="M760" i="6" s="1"/>
  <c r="F760" i="6"/>
  <c r="L760" i="6" s="1"/>
  <c r="E760" i="6"/>
  <c r="K760" i="6" s="1"/>
  <c r="D760" i="6"/>
  <c r="J760" i="6" s="1"/>
  <c r="I759" i="6"/>
  <c r="O759" i="6" s="1"/>
  <c r="H759" i="6"/>
  <c r="N759" i="6" s="1"/>
  <c r="G759" i="6"/>
  <c r="M759" i="6" s="1"/>
  <c r="F759" i="6"/>
  <c r="L759" i="6" s="1"/>
  <c r="E759" i="6"/>
  <c r="K759" i="6" s="1"/>
  <c r="D759" i="6"/>
  <c r="J759" i="6" s="1"/>
  <c r="I758" i="6"/>
  <c r="H758" i="6"/>
  <c r="G758" i="6"/>
  <c r="F758" i="6"/>
  <c r="E758" i="6"/>
  <c r="D758" i="6"/>
  <c r="I757" i="6"/>
  <c r="H757" i="6"/>
  <c r="N757" i="6" s="1"/>
  <c r="G757" i="6"/>
  <c r="M757" i="6" s="1"/>
  <c r="F757" i="6"/>
  <c r="E757" i="6"/>
  <c r="K757" i="6" s="1"/>
  <c r="D757" i="6"/>
  <c r="I756" i="6"/>
  <c r="H756" i="6"/>
  <c r="N756" i="6" s="1"/>
  <c r="G756" i="6"/>
  <c r="M756" i="6" s="1"/>
  <c r="F756" i="6"/>
  <c r="E756" i="6"/>
  <c r="K756" i="6" s="1"/>
  <c r="D756" i="6"/>
  <c r="I755" i="6"/>
  <c r="H755" i="6"/>
  <c r="G755" i="6"/>
  <c r="M755" i="6" s="1"/>
  <c r="F755" i="6"/>
  <c r="E755" i="6"/>
  <c r="K755" i="6" s="1"/>
  <c r="D755" i="6"/>
  <c r="I754" i="6"/>
  <c r="H754" i="6"/>
  <c r="G754" i="6"/>
  <c r="F754" i="6"/>
  <c r="E754" i="6"/>
  <c r="D754" i="6"/>
  <c r="I753" i="6"/>
  <c r="O753" i="6" s="1"/>
  <c r="H753" i="6"/>
  <c r="N753" i="6" s="1"/>
  <c r="G753" i="6"/>
  <c r="M753" i="6" s="1"/>
  <c r="F753" i="6"/>
  <c r="L753" i="6" s="1"/>
  <c r="E753" i="6"/>
  <c r="K753" i="6" s="1"/>
  <c r="D753" i="6"/>
  <c r="J753" i="6" s="1"/>
  <c r="I752" i="6"/>
  <c r="O752" i="6" s="1"/>
  <c r="H752" i="6"/>
  <c r="N752" i="6" s="1"/>
  <c r="G752" i="6"/>
  <c r="M752" i="6" s="1"/>
  <c r="F752" i="6"/>
  <c r="L752" i="6" s="1"/>
  <c r="E752" i="6"/>
  <c r="K752" i="6" s="1"/>
  <c r="D752" i="6"/>
  <c r="J752" i="6" s="1"/>
  <c r="I751" i="6"/>
  <c r="O751" i="6" s="1"/>
  <c r="H751" i="6"/>
  <c r="N751" i="6" s="1"/>
  <c r="G751" i="6"/>
  <c r="M751" i="6" s="1"/>
  <c r="F751" i="6"/>
  <c r="L751" i="6" s="1"/>
  <c r="E751" i="6"/>
  <c r="K751" i="6" s="1"/>
  <c r="D751" i="6"/>
  <c r="J751" i="6" s="1"/>
  <c r="I750" i="6"/>
  <c r="O750" i="6" s="1"/>
  <c r="H750" i="6"/>
  <c r="N750" i="6" s="1"/>
  <c r="G750" i="6"/>
  <c r="M750" i="6" s="1"/>
  <c r="F750" i="6"/>
  <c r="L750" i="6" s="1"/>
  <c r="E750" i="6"/>
  <c r="K750" i="6" s="1"/>
  <c r="D750" i="6"/>
  <c r="J750" i="6" s="1"/>
  <c r="I749" i="6"/>
  <c r="O749" i="6" s="1"/>
  <c r="H749" i="6"/>
  <c r="N749" i="6" s="1"/>
  <c r="G749" i="6"/>
  <c r="M749" i="6" s="1"/>
  <c r="F749" i="6"/>
  <c r="L749" i="6" s="1"/>
  <c r="E749" i="6"/>
  <c r="K749" i="6" s="1"/>
  <c r="D749" i="6"/>
  <c r="J749" i="6" s="1"/>
  <c r="I748" i="6"/>
  <c r="O748" i="6" s="1"/>
  <c r="H748" i="6"/>
  <c r="N748" i="6" s="1"/>
  <c r="G748" i="6"/>
  <c r="M748" i="6" s="1"/>
  <c r="F748" i="6"/>
  <c r="L748" i="6" s="1"/>
  <c r="E748" i="6"/>
  <c r="K748" i="6" s="1"/>
  <c r="D748" i="6"/>
  <c r="J748" i="6" s="1"/>
  <c r="I747" i="6"/>
  <c r="O747" i="6" s="1"/>
  <c r="H747" i="6"/>
  <c r="N747" i="6" s="1"/>
  <c r="G747" i="6"/>
  <c r="M747" i="6" s="1"/>
  <c r="F747" i="6"/>
  <c r="L747" i="6" s="1"/>
  <c r="E747" i="6"/>
  <c r="K747" i="6" s="1"/>
  <c r="D747" i="6"/>
  <c r="J747" i="6" s="1"/>
  <c r="I746" i="6"/>
  <c r="O746" i="6" s="1"/>
  <c r="H746" i="6"/>
  <c r="N746" i="6" s="1"/>
  <c r="G746" i="6"/>
  <c r="M746" i="6" s="1"/>
  <c r="F746" i="6"/>
  <c r="L746" i="6" s="1"/>
  <c r="E746" i="6"/>
  <c r="K746" i="6" s="1"/>
  <c r="D746" i="6"/>
  <c r="J746" i="6" s="1"/>
  <c r="I745" i="6"/>
  <c r="O745" i="6" s="1"/>
  <c r="H745" i="6"/>
  <c r="N745" i="6" s="1"/>
  <c r="G745" i="6"/>
  <c r="M745" i="6" s="1"/>
  <c r="F745" i="6"/>
  <c r="L745" i="6" s="1"/>
  <c r="E745" i="6"/>
  <c r="K745" i="6" s="1"/>
  <c r="D745" i="6"/>
  <c r="J745" i="6" s="1"/>
  <c r="I744" i="6"/>
  <c r="O744" i="6" s="1"/>
  <c r="H744" i="6"/>
  <c r="N744" i="6" s="1"/>
  <c r="G744" i="6"/>
  <c r="M744" i="6" s="1"/>
  <c r="F744" i="6"/>
  <c r="L744" i="6" s="1"/>
  <c r="E744" i="6"/>
  <c r="K744" i="6" s="1"/>
  <c r="D744" i="6"/>
  <c r="J744" i="6" s="1"/>
  <c r="I743" i="6"/>
  <c r="O743" i="6" s="1"/>
  <c r="H743" i="6"/>
  <c r="N743" i="6" s="1"/>
  <c r="G743" i="6"/>
  <c r="M743" i="6" s="1"/>
  <c r="F743" i="6"/>
  <c r="L743" i="6" s="1"/>
  <c r="E743" i="6"/>
  <c r="K743" i="6" s="1"/>
  <c r="D743" i="6"/>
  <c r="J743" i="6" s="1"/>
  <c r="I742" i="6"/>
  <c r="O742" i="6" s="1"/>
  <c r="H742" i="6"/>
  <c r="N742" i="6" s="1"/>
  <c r="G742" i="6"/>
  <c r="M742" i="6" s="1"/>
  <c r="F742" i="6"/>
  <c r="L742" i="6" s="1"/>
  <c r="E742" i="6"/>
  <c r="K742" i="6" s="1"/>
  <c r="D742" i="6"/>
  <c r="J742" i="6" s="1"/>
  <c r="I741" i="6"/>
  <c r="O741" i="6" s="1"/>
  <c r="H741" i="6"/>
  <c r="N741" i="6" s="1"/>
  <c r="G741" i="6"/>
  <c r="M741" i="6" s="1"/>
  <c r="F741" i="6"/>
  <c r="L741" i="6" s="1"/>
  <c r="E741" i="6"/>
  <c r="K741" i="6" s="1"/>
  <c r="D741" i="6"/>
  <c r="J741" i="6" s="1"/>
  <c r="I740" i="6"/>
  <c r="O740" i="6" s="1"/>
  <c r="H740" i="6"/>
  <c r="N740" i="6" s="1"/>
  <c r="G740" i="6"/>
  <c r="M740" i="6" s="1"/>
  <c r="F740" i="6"/>
  <c r="L740" i="6" s="1"/>
  <c r="E740" i="6"/>
  <c r="K740" i="6" s="1"/>
  <c r="D740" i="6"/>
  <c r="J740" i="6" s="1"/>
  <c r="I739" i="6"/>
  <c r="O739" i="6" s="1"/>
  <c r="H739" i="6"/>
  <c r="N739" i="6" s="1"/>
  <c r="G739" i="6"/>
  <c r="M739" i="6" s="1"/>
  <c r="F739" i="6"/>
  <c r="L739" i="6" s="1"/>
  <c r="E739" i="6"/>
  <c r="K739" i="6" s="1"/>
  <c r="D739" i="6"/>
  <c r="J739" i="6" s="1"/>
  <c r="I738" i="6"/>
  <c r="O738" i="6" s="1"/>
  <c r="H738" i="6"/>
  <c r="N738" i="6" s="1"/>
  <c r="G738" i="6"/>
  <c r="M738" i="6" s="1"/>
  <c r="F738" i="6"/>
  <c r="L738" i="6" s="1"/>
  <c r="E738" i="6"/>
  <c r="K738" i="6" s="1"/>
  <c r="D738" i="6"/>
  <c r="J738" i="6" s="1"/>
  <c r="I737" i="6"/>
  <c r="O737" i="6" s="1"/>
  <c r="H737" i="6"/>
  <c r="N737" i="6" s="1"/>
  <c r="G737" i="6"/>
  <c r="M737" i="6" s="1"/>
  <c r="F737" i="6"/>
  <c r="L737" i="6" s="1"/>
  <c r="E737" i="6"/>
  <c r="K737" i="6" s="1"/>
  <c r="D737" i="6"/>
  <c r="J737" i="6" s="1"/>
  <c r="I736" i="6"/>
  <c r="O736" i="6" s="1"/>
  <c r="H736" i="6"/>
  <c r="N736" i="6" s="1"/>
  <c r="G736" i="6"/>
  <c r="M736" i="6" s="1"/>
  <c r="F736" i="6"/>
  <c r="L736" i="6" s="1"/>
  <c r="E736" i="6"/>
  <c r="K736" i="6" s="1"/>
  <c r="D736" i="6"/>
  <c r="J736" i="6" s="1"/>
  <c r="I735" i="6"/>
  <c r="O735" i="6" s="1"/>
  <c r="H735" i="6"/>
  <c r="N735" i="6" s="1"/>
  <c r="G735" i="6"/>
  <c r="M735" i="6" s="1"/>
  <c r="F735" i="6"/>
  <c r="L735" i="6" s="1"/>
  <c r="E735" i="6"/>
  <c r="K735" i="6" s="1"/>
  <c r="D735" i="6"/>
  <c r="J735" i="6" s="1"/>
  <c r="I734" i="6"/>
  <c r="O734" i="6" s="1"/>
  <c r="H734" i="6"/>
  <c r="N734" i="6" s="1"/>
  <c r="G734" i="6"/>
  <c r="M734" i="6" s="1"/>
  <c r="F734" i="6"/>
  <c r="L734" i="6" s="1"/>
  <c r="E734" i="6"/>
  <c r="K734" i="6" s="1"/>
  <c r="D734" i="6"/>
  <c r="J734" i="6" s="1"/>
  <c r="I733" i="6"/>
  <c r="O733" i="6" s="1"/>
  <c r="H733" i="6"/>
  <c r="N733" i="6" s="1"/>
  <c r="G733" i="6"/>
  <c r="M733" i="6" s="1"/>
  <c r="F733" i="6"/>
  <c r="L733" i="6" s="1"/>
  <c r="E733" i="6"/>
  <c r="K733" i="6" s="1"/>
  <c r="D733" i="6"/>
  <c r="J733" i="6" s="1"/>
  <c r="I732" i="6"/>
  <c r="O732" i="6" s="1"/>
  <c r="H732" i="6"/>
  <c r="N732" i="6" s="1"/>
  <c r="G732" i="6"/>
  <c r="M732" i="6" s="1"/>
  <c r="F732" i="6"/>
  <c r="L732" i="6" s="1"/>
  <c r="E732" i="6"/>
  <c r="K732" i="6" s="1"/>
  <c r="D732" i="6"/>
  <c r="J732" i="6" s="1"/>
  <c r="I731" i="6"/>
  <c r="O731" i="6" s="1"/>
  <c r="H731" i="6"/>
  <c r="N731" i="6" s="1"/>
  <c r="G731" i="6"/>
  <c r="M731" i="6" s="1"/>
  <c r="F731" i="6"/>
  <c r="L731" i="6" s="1"/>
  <c r="E731" i="6"/>
  <c r="K731" i="6" s="1"/>
  <c r="D731" i="6"/>
  <c r="J731" i="6" s="1"/>
  <c r="I730" i="6"/>
  <c r="O730" i="6" s="1"/>
  <c r="H730" i="6"/>
  <c r="N730" i="6" s="1"/>
  <c r="G730" i="6"/>
  <c r="M730" i="6" s="1"/>
  <c r="F730" i="6"/>
  <c r="L730" i="6" s="1"/>
  <c r="E730" i="6"/>
  <c r="K730" i="6" s="1"/>
  <c r="D730" i="6"/>
  <c r="J730" i="6" s="1"/>
  <c r="I729" i="6"/>
  <c r="O729" i="6" s="1"/>
  <c r="H729" i="6"/>
  <c r="N729" i="6" s="1"/>
  <c r="G729" i="6"/>
  <c r="M729" i="6" s="1"/>
  <c r="F729" i="6"/>
  <c r="L729" i="6" s="1"/>
  <c r="E729" i="6"/>
  <c r="K729" i="6" s="1"/>
  <c r="D729" i="6"/>
  <c r="J729" i="6" s="1"/>
  <c r="I728" i="6"/>
  <c r="O728" i="6" s="1"/>
  <c r="H728" i="6"/>
  <c r="N728" i="6" s="1"/>
  <c r="G728" i="6"/>
  <c r="M728" i="6" s="1"/>
  <c r="F728" i="6"/>
  <c r="L728" i="6" s="1"/>
  <c r="E728" i="6"/>
  <c r="K728" i="6" s="1"/>
  <c r="D728" i="6"/>
  <c r="J728" i="6" s="1"/>
  <c r="I727" i="6"/>
  <c r="O727" i="6" s="1"/>
  <c r="H727" i="6"/>
  <c r="N727" i="6" s="1"/>
  <c r="G727" i="6"/>
  <c r="M727" i="6" s="1"/>
  <c r="F727" i="6"/>
  <c r="L727" i="6" s="1"/>
  <c r="E727" i="6"/>
  <c r="K727" i="6" s="1"/>
  <c r="D727" i="6"/>
  <c r="J727" i="6" s="1"/>
  <c r="I726" i="6"/>
  <c r="O726" i="6" s="1"/>
  <c r="H726" i="6"/>
  <c r="N726" i="6" s="1"/>
  <c r="G726" i="6"/>
  <c r="M726" i="6" s="1"/>
  <c r="F726" i="6"/>
  <c r="L726" i="6" s="1"/>
  <c r="E726" i="6"/>
  <c r="K726" i="6" s="1"/>
  <c r="D726" i="6"/>
  <c r="J726" i="6" s="1"/>
  <c r="I725" i="6"/>
  <c r="O725" i="6" s="1"/>
  <c r="H725" i="6"/>
  <c r="N725" i="6" s="1"/>
  <c r="G725" i="6"/>
  <c r="M725" i="6" s="1"/>
  <c r="F725" i="6"/>
  <c r="L725" i="6" s="1"/>
  <c r="E725" i="6"/>
  <c r="K725" i="6" s="1"/>
  <c r="D725" i="6"/>
  <c r="J725" i="6" s="1"/>
  <c r="I724" i="6"/>
  <c r="O724" i="6" s="1"/>
  <c r="H724" i="6"/>
  <c r="N724" i="6" s="1"/>
  <c r="G724" i="6"/>
  <c r="M724" i="6" s="1"/>
  <c r="F724" i="6"/>
  <c r="L724" i="6" s="1"/>
  <c r="E724" i="6"/>
  <c r="K724" i="6" s="1"/>
  <c r="D724" i="6"/>
  <c r="J724" i="6" s="1"/>
  <c r="I723" i="6"/>
  <c r="O723" i="6" s="1"/>
  <c r="H723" i="6"/>
  <c r="N723" i="6" s="1"/>
  <c r="G723" i="6"/>
  <c r="M723" i="6" s="1"/>
  <c r="F723" i="6"/>
  <c r="L723" i="6" s="1"/>
  <c r="E723" i="6"/>
  <c r="K723" i="6" s="1"/>
  <c r="D723" i="6"/>
  <c r="J723" i="6" s="1"/>
  <c r="I722" i="6"/>
  <c r="O722" i="6" s="1"/>
  <c r="H722" i="6"/>
  <c r="N722" i="6" s="1"/>
  <c r="G722" i="6"/>
  <c r="M722" i="6" s="1"/>
  <c r="F722" i="6"/>
  <c r="L722" i="6" s="1"/>
  <c r="E722" i="6"/>
  <c r="K722" i="6" s="1"/>
  <c r="D722" i="6"/>
  <c r="J722" i="6" s="1"/>
  <c r="I721" i="6"/>
  <c r="O721" i="6" s="1"/>
  <c r="H721" i="6"/>
  <c r="N721" i="6" s="1"/>
  <c r="G721" i="6"/>
  <c r="M721" i="6" s="1"/>
  <c r="F721" i="6"/>
  <c r="L721" i="6" s="1"/>
  <c r="E721" i="6"/>
  <c r="K721" i="6" s="1"/>
  <c r="D721" i="6"/>
  <c r="J721" i="6" s="1"/>
  <c r="I720" i="6"/>
  <c r="O720" i="6" s="1"/>
  <c r="H720" i="6"/>
  <c r="N720" i="6" s="1"/>
  <c r="G720" i="6"/>
  <c r="M720" i="6" s="1"/>
  <c r="F720" i="6"/>
  <c r="L720" i="6" s="1"/>
  <c r="E720" i="6"/>
  <c r="K720" i="6" s="1"/>
  <c r="D720" i="6"/>
  <c r="J720" i="6" s="1"/>
  <c r="I719" i="6"/>
  <c r="O719" i="6" s="1"/>
  <c r="H719" i="6"/>
  <c r="N719" i="6" s="1"/>
  <c r="G719" i="6"/>
  <c r="M719" i="6" s="1"/>
  <c r="F719" i="6"/>
  <c r="L719" i="6" s="1"/>
  <c r="E719" i="6"/>
  <c r="K719" i="6" s="1"/>
  <c r="D719" i="6"/>
  <c r="J719" i="6" s="1"/>
  <c r="I718" i="6"/>
  <c r="O718" i="6" s="1"/>
  <c r="H718" i="6"/>
  <c r="N718" i="6" s="1"/>
  <c r="G718" i="6"/>
  <c r="M718" i="6" s="1"/>
  <c r="F718" i="6"/>
  <c r="L718" i="6" s="1"/>
  <c r="E718" i="6"/>
  <c r="K718" i="6" s="1"/>
  <c r="D718" i="6"/>
  <c r="J718" i="6" s="1"/>
  <c r="I717" i="6"/>
  <c r="O717" i="6" s="1"/>
  <c r="H717" i="6"/>
  <c r="N717" i="6" s="1"/>
  <c r="G717" i="6"/>
  <c r="M717" i="6" s="1"/>
  <c r="F717" i="6"/>
  <c r="L717" i="6" s="1"/>
  <c r="E717" i="6"/>
  <c r="K717" i="6" s="1"/>
  <c r="D717" i="6"/>
  <c r="J717" i="6" s="1"/>
  <c r="I716" i="6"/>
  <c r="O716" i="6" s="1"/>
  <c r="H716" i="6"/>
  <c r="N716" i="6" s="1"/>
  <c r="G716" i="6"/>
  <c r="M716" i="6" s="1"/>
  <c r="F716" i="6"/>
  <c r="L716" i="6" s="1"/>
  <c r="E716" i="6"/>
  <c r="K716" i="6" s="1"/>
  <c r="D716" i="6"/>
  <c r="J716" i="6" s="1"/>
  <c r="I715" i="6"/>
  <c r="O715" i="6" s="1"/>
  <c r="H715" i="6"/>
  <c r="N715" i="6" s="1"/>
  <c r="G715" i="6"/>
  <c r="M715" i="6" s="1"/>
  <c r="F715" i="6"/>
  <c r="L715" i="6" s="1"/>
  <c r="E715" i="6"/>
  <c r="K715" i="6" s="1"/>
  <c r="D715" i="6"/>
  <c r="J715" i="6" s="1"/>
  <c r="I714" i="6"/>
  <c r="O714" i="6" s="1"/>
  <c r="H714" i="6"/>
  <c r="N714" i="6" s="1"/>
  <c r="G714" i="6"/>
  <c r="M714" i="6" s="1"/>
  <c r="F714" i="6"/>
  <c r="L714" i="6" s="1"/>
  <c r="E714" i="6"/>
  <c r="K714" i="6" s="1"/>
  <c r="D714" i="6"/>
  <c r="J714" i="6" s="1"/>
  <c r="I713" i="6"/>
  <c r="O713" i="6" s="1"/>
  <c r="H713" i="6"/>
  <c r="N713" i="6" s="1"/>
  <c r="G713" i="6"/>
  <c r="M713" i="6" s="1"/>
  <c r="F713" i="6"/>
  <c r="L713" i="6" s="1"/>
  <c r="E713" i="6"/>
  <c r="K713" i="6" s="1"/>
  <c r="D713" i="6"/>
  <c r="J713" i="6" s="1"/>
  <c r="I712" i="6"/>
  <c r="O712" i="6" s="1"/>
  <c r="H712" i="6"/>
  <c r="N712" i="6" s="1"/>
  <c r="G712" i="6"/>
  <c r="M712" i="6" s="1"/>
  <c r="F712" i="6"/>
  <c r="L712" i="6" s="1"/>
  <c r="E712" i="6"/>
  <c r="K712" i="6" s="1"/>
  <c r="D712" i="6"/>
  <c r="J712" i="6" s="1"/>
  <c r="I711" i="6"/>
  <c r="H711" i="6"/>
  <c r="N711" i="6" s="1"/>
  <c r="G711" i="6"/>
  <c r="M711" i="6" s="1"/>
  <c r="F711" i="6"/>
  <c r="L711" i="6" s="1"/>
  <c r="E711" i="6"/>
  <c r="K711" i="6" s="1"/>
  <c r="D711" i="6"/>
  <c r="J711" i="6" s="1"/>
  <c r="I710" i="6"/>
  <c r="O710" i="6" s="1"/>
  <c r="H710" i="6"/>
  <c r="N710" i="6" s="1"/>
  <c r="G710" i="6"/>
  <c r="M710" i="6" s="1"/>
  <c r="F710" i="6"/>
  <c r="L710" i="6" s="1"/>
  <c r="E710" i="6"/>
  <c r="K710" i="6" s="1"/>
  <c r="D710" i="6"/>
  <c r="J710" i="6" s="1"/>
  <c r="I709" i="6"/>
  <c r="O709" i="6" s="1"/>
  <c r="H709" i="6"/>
  <c r="N709" i="6" s="1"/>
  <c r="G709" i="6"/>
  <c r="M709" i="6" s="1"/>
  <c r="F709" i="6"/>
  <c r="L709" i="6" s="1"/>
  <c r="E709" i="6"/>
  <c r="K709" i="6" s="1"/>
  <c r="D709" i="6"/>
  <c r="J709" i="6" s="1"/>
  <c r="I708" i="6"/>
  <c r="H708" i="6"/>
  <c r="G708" i="6"/>
  <c r="F708" i="6"/>
  <c r="E708" i="6"/>
  <c r="D708" i="6"/>
  <c r="I707" i="6"/>
  <c r="H707" i="6"/>
  <c r="N707" i="6" s="1"/>
  <c r="G707" i="6"/>
  <c r="M707" i="6" s="1"/>
  <c r="F707" i="6"/>
  <c r="E707" i="6"/>
  <c r="K707" i="6" s="1"/>
  <c r="D707" i="6"/>
  <c r="I706" i="6"/>
  <c r="H706" i="6"/>
  <c r="N706" i="6" s="1"/>
  <c r="G706" i="6"/>
  <c r="M706" i="6" s="1"/>
  <c r="F706" i="6"/>
  <c r="E706" i="6"/>
  <c r="K706" i="6" s="1"/>
  <c r="D706" i="6"/>
  <c r="I705" i="6"/>
  <c r="H705" i="6"/>
  <c r="N705" i="6" s="1"/>
  <c r="G705" i="6"/>
  <c r="M705" i="6" s="1"/>
  <c r="F705" i="6"/>
  <c r="E705" i="6"/>
  <c r="K705" i="6" s="1"/>
  <c r="D705" i="6"/>
  <c r="I704" i="6"/>
  <c r="H704" i="6"/>
  <c r="G704" i="6"/>
  <c r="F704" i="6"/>
  <c r="E704" i="6"/>
  <c r="D704" i="6"/>
  <c r="I703" i="6"/>
  <c r="O703" i="6" s="1"/>
  <c r="H703" i="6"/>
  <c r="N703" i="6" s="1"/>
  <c r="G703" i="6"/>
  <c r="M703" i="6" s="1"/>
  <c r="F703" i="6"/>
  <c r="L703" i="6" s="1"/>
  <c r="E703" i="6"/>
  <c r="K703" i="6" s="1"/>
  <c r="D703" i="6"/>
  <c r="J703" i="6" s="1"/>
  <c r="I702" i="6"/>
  <c r="O702" i="6" s="1"/>
  <c r="H702" i="6"/>
  <c r="N702" i="6" s="1"/>
  <c r="G702" i="6"/>
  <c r="M702" i="6" s="1"/>
  <c r="F702" i="6"/>
  <c r="L702" i="6" s="1"/>
  <c r="E702" i="6"/>
  <c r="K702" i="6" s="1"/>
  <c r="D702" i="6"/>
  <c r="J702" i="6" s="1"/>
  <c r="I701" i="6"/>
  <c r="O701" i="6" s="1"/>
  <c r="H701" i="6"/>
  <c r="N701" i="6" s="1"/>
  <c r="G701" i="6"/>
  <c r="M701" i="6" s="1"/>
  <c r="F701" i="6"/>
  <c r="L701" i="6" s="1"/>
  <c r="E701" i="6"/>
  <c r="K701" i="6" s="1"/>
  <c r="D701" i="6"/>
  <c r="J701" i="6" s="1"/>
  <c r="I700" i="6"/>
  <c r="O700" i="6" s="1"/>
  <c r="H700" i="6"/>
  <c r="N700" i="6" s="1"/>
  <c r="G700" i="6"/>
  <c r="M700" i="6" s="1"/>
  <c r="F700" i="6"/>
  <c r="L700" i="6" s="1"/>
  <c r="E700" i="6"/>
  <c r="K700" i="6" s="1"/>
  <c r="D700" i="6"/>
  <c r="J700" i="6" s="1"/>
  <c r="I699" i="6"/>
  <c r="O699" i="6" s="1"/>
  <c r="H699" i="6"/>
  <c r="N699" i="6" s="1"/>
  <c r="G699" i="6"/>
  <c r="M699" i="6" s="1"/>
  <c r="F699" i="6"/>
  <c r="L699" i="6" s="1"/>
  <c r="E699" i="6"/>
  <c r="K699" i="6" s="1"/>
  <c r="D699" i="6"/>
  <c r="J699" i="6" s="1"/>
  <c r="I698" i="6"/>
  <c r="O698" i="6" s="1"/>
  <c r="H698" i="6"/>
  <c r="N698" i="6" s="1"/>
  <c r="G698" i="6"/>
  <c r="M698" i="6" s="1"/>
  <c r="F698" i="6"/>
  <c r="L698" i="6" s="1"/>
  <c r="E698" i="6"/>
  <c r="K698" i="6" s="1"/>
  <c r="D698" i="6"/>
  <c r="J698" i="6" s="1"/>
  <c r="I697" i="6"/>
  <c r="O697" i="6" s="1"/>
  <c r="H697" i="6"/>
  <c r="N697" i="6" s="1"/>
  <c r="G697" i="6"/>
  <c r="M697" i="6" s="1"/>
  <c r="F697" i="6"/>
  <c r="L697" i="6" s="1"/>
  <c r="E697" i="6"/>
  <c r="K697" i="6" s="1"/>
  <c r="D697" i="6"/>
  <c r="J697" i="6" s="1"/>
  <c r="I696" i="6"/>
  <c r="O696" i="6" s="1"/>
  <c r="H696" i="6"/>
  <c r="N696" i="6" s="1"/>
  <c r="G696" i="6"/>
  <c r="M696" i="6" s="1"/>
  <c r="F696" i="6"/>
  <c r="L696" i="6" s="1"/>
  <c r="E696" i="6"/>
  <c r="K696" i="6" s="1"/>
  <c r="D696" i="6"/>
  <c r="J696" i="6" s="1"/>
  <c r="I695" i="6"/>
  <c r="O695" i="6" s="1"/>
  <c r="H695" i="6"/>
  <c r="N695" i="6" s="1"/>
  <c r="G695" i="6"/>
  <c r="M695" i="6" s="1"/>
  <c r="F695" i="6"/>
  <c r="L695" i="6" s="1"/>
  <c r="E695" i="6"/>
  <c r="K695" i="6" s="1"/>
  <c r="D695" i="6"/>
  <c r="J695" i="6" s="1"/>
  <c r="I694" i="6"/>
  <c r="O694" i="6" s="1"/>
  <c r="H694" i="6"/>
  <c r="N694" i="6" s="1"/>
  <c r="G694" i="6"/>
  <c r="M694" i="6" s="1"/>
  <c r="F694" i="6"/>
  <c r="L694" i="6" s="1"/>
  <c r="E694" i="6"/>
  <c r="K694" i="6" s="1"/>
  <c r="D694" i="6"/>
  <c r="J694" i="6" s="1"/>
  <c r="I693" i="6"/>
  <c r="O693" i="6" s="1"/>
  <c r="H693" i="6"/>
  <c r="N693" i="6" s="1"/>
  <c r="G693" i="6"/>
  <c r="M693" i="6" s="1"/>
  <c r="F693" i="6"/>
  <c r="L693" i="6" s="1"/>
  <c r="E693" i="6"/>
  <c r="K693" i="6" s="1"/>
  <c r="D693" i="6"/>
  <c r="J693" i="6" s="1"/>
  <c r="I692" i="6"/>
  <c r="O692" i="6" s="1"/>
  <c r="H692" i="6"/>
  <c r="N692" i="6" s="1"/>
  <c r="G692" i="6"/>
  <c r="M692" i="6" s="1"/>
  <c r="F692" i="6"/>
  <c r="L692" i="6" s="1"/>
  <c r="E692" i="6"/>
  <c r="K692" i="6" s="1"/>
  <c r="D692" i="6"/>
  <c r="J692" i="6" s="1"/>
  <c r="I691" i="6"/>
  <c r="O691" i="6" s="1"/>
  <c r="H691" i="6"/>
  <c r="N691" i="6" s="1"/>
  <c r="G691" i="6"/>
  <c r="M691" i="6" s="1"/>
  <c r="F691" i="6"/>
  <c r="L691" i="6" s="1"/>
  <c r="E691" i="6"/>
  <c r="K691" i="6" s="1"/>
  <c r="D691" i="6"/>
  <c r="J691" i="6" s="1"/>
  <c r="I690" i="6"/>
  <c r="O690" i="6" s="1"/>
  <c r="H690" i="6"/>
  <c r="N690" i="6" s="1"/>
  <c r="G690" i="6"/>
  <c r="M690" i="6" s="1"/>
  <c r="F690" i="6"/>
  <c r="L690" i="6" s="1"/>
  <c r="E690" i="6"/>
  <c r="K690" i="6" s="1"/>
  <c r="D690" i="6"/>
  <c r="J690" i="6" s="1"/>
  <c r="I689" i="6"/>
  <c r="O689" i="6" s="1"/>
  <c r="H689" i="6"/>
  <c r="N689" i="6" s="1"/>
  <c r="G689" i="6"/>
  <c r="M689" i="6" s="1"/>
  <c r="F689" i="6"/>
  <c r="L689" i="6" s="1"/>
  <c r="E689" i="6"/>
  <c r="K689" i="6" s="1"/>
  <c r="D689" i="6"/>
  <c r="J689" i="6" s="1"/>
  <c r="I688" i="6"/>
  <c r="O688" i="6" s="1"/>
  <c r="H688" i="6"/>
  <c r="N688" i="6" s="1"/>
  <c r="G688" i="6"/>
  <c r="M688" i="6" s="1"/>
  <c r="F688" i="6"/>
  <c r="L688" i="6" s="1"/>
  <c r="E688" i="6"/>
  <c r="K688" i="6" s="1"/>
  <c r="D688" i="6"/>
  <c r="J688" i="6" s="1"/>
  <c r="I687" i="6"/>
  <c r="O687" i="6" s="1"/>
  <c r="H687" i="6"/>
  <c r="N687" i="6" s="1"/>
  <c r="G687" i="6"/>
  <c r="M687" i="6" s="1"/>
  <c r="F687" i="6"/>
  <c r="L687" i="6" s="1"/>
  <c r="E687" i="6"/>
  <c r="K687" i="6" s="1"/>
  <c r="D687" i="6"/>
  <c r="J687" i="6" s="1"/>
  <c r="I686" i="6"/>
  <c r="O686" i="6" s="1"/>
  <c r="H686" i="6"/>
  <c r="N686" i="6" s="1"/>
  <c r="G686" i="6"/>
  <c r="M686" i="6" s="1"/>
  <c r="F686" i="6"/>
  <c r="L686" i="6" s="1"/>
  <c r="E686" i="6"/>
  <c r="K686" i="6" s="1"/>
  <c r="D686" i="6"/>
  <c r="J686" i="6" s="1"/>
  <c r="I685" i="6"/>
  <c r="O685" i="6" s="1"/>
  <c r="H685" i="6"/>
  <c r="N685" i="6" s="1"/>
  <c r="G685" i="6"/>
  <c r="M685" i="6" s="1"/>
  <c r="F685" i="6"/>
  <c r="L685" i="6" s="1"/>
  <c r="E685" i="6"/>
  <c r="K685" i="6" s="1"/>
  <c r="D685" i="6"/>
  <c r="J685" i="6" s="1"/>
  <c r="I684" i="6"/>
  <c r="O684" i="6" s="1"/>
  <c r="H684" i="6"/>
  <c r="N684" i="6" s="1"/>
  <c r="G684" i="6"/>
  <c r="M684" i="6" s="1"/>
  <c r="F684" i="6"/>
  <c r="L684" i="6" s="1"/>
  <c r="E684" i="6"/>
  <c r="K684" i="6" s="1"/>
  <c r="D684" i="6"/>
  <c r="J684" i="6" s="1"/>
  <c r="I683" i="6"/>
  <c r="O683" i="6" s="1"/>
  <c r="H683" i="6"/>
  <c r="N683" i="6" s="1"/>
  <c r="G683" i="6"/>
  <c r="M683" i="6" s="1"/>
  <c r="F683" i="6"/>
  <c r="L683" i="6" s="1"/>
  <c r="E683" i="6"/>
  <c r="K683" i="6" s="1"/>
  <c r="D683" i="6"/>
  <c r="J683" i="6" s="1"/>
  <c r="I682" i="6"/>
  <c r="O682" i="6" s="1"/>
  <c r="H682" i="6"/>
  <c r="N682" i="6" s="1"/>
  <c r="G682" i="6"/>
  <c r="M682" i="6" s="1"/>
  <c r="F682" i="6"/>
  <c r="L682" i="6" s="1"/>
  <c r="E682" i="6"/>
  <c r="K682" i="6" s="1"/>
  <c r="D682" i="6"/>
  <c r="J682" i="6" s="1"/>
  <c r="I681" i="6"/>
  <c r="O681" i="6" s="1"/>
  <c r="H681" i="6"/>
  <c r="N681" i="6" s="1"/>
  <c r="G681" i="6"/>
  <c r="M681" i="6" s="1"/>
  <c r="F681" i="6"/>
  <c r="L681" i="6" s="1"/>
  <c r="E681" i="6"/>
  <c r="K681" i="6" s="1"/>
  <c r="D681" i="6"/>
  <c r="J681" i="6" s="1"/>
  <c r="I680" i="6"/>
  <c r="O680" i="6" s="1"/>
  <c r="H680" i="6"/>
  <c r="N680" i="6" s="1"/>
  <c r="G680" i="6"/>
  <c r="M680" i="6" s="1"/>
  <c r="F680" i="6"/>
  <c r="L680" i="6" s="1"/>
  <c r="E680" i="6"/>
  <c r="K680" i="6" s="1"/>
  <c r="D680" i="6"/>
  <c r="J680" i="6" s="1"/>
  <c r="I679" i="6"/>
  <c r="O679" i="6" s="1"/>
  <c r="H679" i="6"/>
  <c r="N679" i="6" s="1"/>
  <c r="G679" i="6"/>
  <c r="M679" i="6" s="1"/>
  <c r="F679" i="6"/>
  <c r="L679" i="6" s="1"/>
  <c r="E679" i="6"/>
  <c r="K679" i="6" s="1"/>
  <c r="D679" i="6"/>
  <c r="J679" i="6" s="1"/>
  <c r="I678" i="6"/>
  <c r="O678" i="6" s="1"/>
  <c r="H678" i="6"/>
  <c r="N678" i="6" s="1"/>
  <c r="G678" i="6"/>
  <c r="M678" i="6" s="1"/>
  <c r="F678" i="6"/>
  <c r="L678" i="6" s="1"/>
  <c r="E678" i="6"/>
  <c r="K678" i="6" s="1"/>
  <c r="D678" i="6"/>
  <c r="J678" i="6" s="1"/>
  <c r="I677" i="6"/>
  <c r="O677" i="6" s="1"/>
  <c r="H677" i="6"/>
  <c r="N677" i="6" s="1"/>
  <c r="G677" i="6"/>
  <c r="M677" i="6" s="1"/>
  <c r="F677" i="6"/>
  <c r="L677" i="6" s="1"/>
  <c r="E677" i="6"/>
  <c r="K677" i="6" s="1"/>
  <c r="D677" i="6"/>
  <c r="J677" i="6" s="1"/>
  <c r="I676" i="6"/>
  <c r="O676" i="6" s="1"/>
  <c r="H676" i="6"/>
  <c r="N676" i="6" s="1"/>
  <c r="G676" i="6"/>
  <c r="M676" i="6" s="1"/>
  <c r="F676" i="6"/>
  <c r="L676" i="6" s="1"/>
  <c r="E676" i="6"/>
  <c r="K676" i="6" s="1"/>
  <c r="D676" i="6"/>
  <c r="J676" i="6" s="1"/>
  <c r="I675" i="6"/>
  <c r="O675" i="6" s="1"/>
  <c r="H675" i="6"/>
  <c r="N675" i="6" s="1"/>
  <c r="G675" i="6"/>
  <c r="M675" i="6" s="1"/>
  <c r="F675" i="6"/>
  <c r="L675" i="6" s="1"/>
  <c r="E675" i="6"/>
  <c r="K675" i="6" s="1"/>
  <c r="D675" i="6"/>
  <c r="J675" i="6" s="1"/>
  <c r="I674" i="6"/>
  <c r="O674" i="6" s="1"/>
  <c r="H674" i="6"/>
  <c r="N674" i="6" s="1"/>
  <c r="G674" i="6"/>
  <c r="M674" i="6" s="1"/>
  <c r="F674" i="6"/>
  <c r="L674" i="6" s="1"/>
  <c r="E674" i="6"/>
  <c r="K674" i="6" s="1"/>
  <c r="D674" i="6"/>
  <c r="J674" i="6" s="1"/>
  <c r="I673" i="6"/>
  <c r="O673" i="6" s="1"/>
  <c r="H673" i="6"/>
  <c r="N673" i="6" s="1"/>
  <c r="G673" i="6"/>
  <c r="M673" i="6" s="1"/>
  <c r="F673" i="6"/>
  <c r="L673" i="6" s="1"/>
  <c r="E673" i="6"/>
  <c r="K673" i="6" s="1"/>
  <c r="D673" i="6"/>
  <c r="J673" i="6" s="1"/>
  <c r="I672" i="6"/>
  <c r="O672" i="6" s="1"/>
  <c r="H672" i="6"/>
  <c r="N672" i="6" s="1"/>
  <c r="G672" i="6"/>
  <c r="M672" i="6" s="1"/>
  <c r="F672" i="6"/>
  <c r="L672" i="6" s="1"/>
  <c r="E672" i="6"/>
  <c r="K672" i="6" s="1"/>
  <c r="D672" i="6"/>
  <c r="J672" i="6" s="1"/>
  <c r="I671" i="6"/>
  <c r="O671" i="6" s="1"/>
  <c r="H671" i="6"/>
  <c r="N671" i="6" s="1"/>
  <c r="G671" i="6"/>
  <c r="M671" i="6" s="1"/>
  <c r="F671" i="6"/>
  <c r="L671" i="6" s="1"/>
  <c r="E671" i="6"/>
  <c r="K671" i="6" s="1"/>
  <c r="D671" i="6"/>
  <c r="J671" i="6" s="1"/>
  <c r="I670" i="6"/>
  <c r="O670" i="6" s="1"/>
  <c r="H670" i="6"/>
  <c r="N670" i="6" s="1"/>
  <c r="G670" i="6"/>
  <c r="M670" i="6" s="1"/>
  <c r="F670" i="6"/>
  <c r="L670" i="6" s="1"/>
  <c r="E670" i="6"/>
  <c r="K670" i="6" s="1"/>
  <c r="D670" i="6"/>
  <c r="J670" i="6" s="1"/>
  <c r="I669" i="6"/>
  <c r="O669" i="6" s="1"/>
  <c r="H669" i="6"/>
  <c r="N669" i="6" s="1"/>
  <c r="G669" i="6"/>
  <c r="M669" i="6" s="1"/>
  <c r="F669" i="6"/>
  <c r="L669" i="6" s="1"/>
  <c r="E669" i="6"/>
  <c r="K669" i="6" s="1"/>
  <c r="D669" i="6"/>
  <c r="J669" i="6" s="1"/>
  <c r="I668" i="6"/>
  <c r="O668" i="6" s="1"/>
  <c r="H668" i="6"/>
  <c r="N668" i="6" s="1"/>
  <c r="G668" i="6"/>
  <c r="M668" i="6" s="1"/>
  <c r="F668" i="6"/>
  <c r="L668" i="6" s="1"/>
  <c r="E668" i="6"/>
  <c r="K668" i="6" s="1"/>
  <c r="D668" i="6"/>
  <c r="J668" i="6" s="1"/>
  <c r="I667" i="6"/>
  <c r="O667" i="6" s="1"/>
  <c r="H667" i="6"/>
  <c r="N667" i="6" s="1"/>
  <c r="G667" i="6"/>
  <c r="M667" i="6" s="1"/>
  <c r="F667" i="6"/>
  <c r="L667" i="6" s="1"/>
  <c r="E667" i="6"/>
  <c r="K667" i="6" s="1"/>
  <c r="D667" i="6"/>
  <c r="J667" i="6" s="1"/>
  <c r="I666" i="6"/>
  <c r="O666" i="6" s="1"/>
  <c r="H666" i="6"/>
  <c r="N666" i="6" s="1"/>
  <c r="G666" i="6"/>
  <c r="M666" i="6" s="1"/>
  <c r="F666" i="6"/>
  <c r="L666" i="6" s="1"/>
  <c r="E666" i="6"/>
  <c r="K666" i="6" s="1"/>
  <c r="D666" i="6"/>
  <c r="J666" i="6" s="1"/>
  <c r="I665" i="6"/>
  <c r="O665" i="6" s="1"/>
  <c r="H665" i="6"/>
  <c r="N665" i="6" s="1"/>
  <c r="G665" i="6"/>
  <c r="M665" i="6" s="1"/>
  <c r="F665" i="6"/>
  <c r="L665" i="6" s="1"/>
  <c r="E665" i="6"/>
  <c r="K665" i="6" s="1"/>
  <c r="D665" i="6"/>
  <c r="J665" i="6" s="1"/>
  <c r="I664" i="6"/>
  <c r="O664" i="6" s="1"/>
  <c r="H664" i="6"/>
  <c r="N664" i="6" s="1"/>
  <c r="G664" i="6"/>
  <c r="M664" i="6" s="1"/>
  <c r="F664" i="6"/>
  <c r="L664" i="6" s="1"/>
  <c r="E664" i="6"/>
  <c r="K664" i="6" s="1"/>
  <c r="D664" i="6"/>
  <c r="J664" i="6" s="1"/>
  <c r="I663" i="6"/>
  <c r="O663" i="6" s="1"/>
  <c r="H663" i="6"/>
  <c r="N663" i="6" s="1"/>
  <c r="G663" i="6"/>
  <c r="M663" i="6" s="1"/>
  <c r="F663" i="6"/>
  <c r="L663" i="6" s="1"/>
  <c r="E663" i="6"/>
  <c r="K663" i="6" s="1"/>
  <c r="D663" i="6"/>
  <c r="J663" i="6" s="1"/>
  <c r="I662" i="6"/>
  <c r="O662" i="6" s="1"/>
  <c r="H662" i="6"/>
  <c r="N662" i="6" s="1"/>
  <c r="G662" i="6"/>
  <c r="M662" i="6" s="1"/>
  <c r="F662" i="6"/>
  <c r="L662" i="6" s="1"/>
  <c r="E662" i="6"/>
  <c r="K662" i="6" s="1"/>
  <c r="D662" i="6"/>
  <c r="J662" i="6" s="1"/>
  <c r="I661" i="6"/>
  <c r="O661" i="6" s="1"/>
  <c r="H661" i="6"/>
  <c r="N661" i="6" s="1"/>
  <c r="G661" i="6"/>
  <c r="M661" i="6" s="1"/>
  <c r="F661" i="6"/>
  <c r="L661" i="6" s="1"/>
  <c r="E661" i="6"/>
  <c r="K661" i="6" s="1"/>
  <c r="D661" i="6"/>
  <c r="J661" i="6" s="1"/>
  <c r="I660" i="6"/>
  <c r="O660" i="6" s="1"/>
  <c r="H660" i="6"/>
  <c r="N660" i="6" s="1"/>
  <c r="G660" i="6"/>
  <c r="M660" i="6" s="1"/>
  <c r="F660" i="6"/>
  <c r="L660" i="6" s="1"/>
  <c r="E660" i="6"/>
  <c r="K660" i="6" s="1"/>
  <c r="D660" i="6"/>
  <c r="J660" i="6" s="1"/>
  <c r="I659" i="6"/>
  <c r="O659" i="6" s="1"/>
  <c r="H659" i="6"/>
  <c r="N659" i="6" s="1"/>
  <c r="G659" i="6"/>
  <c r="M659" i="6" s="1"/>
  <c r="F659" i="6"/>
  <c r="L659" i="6" s="1"/>
  <c r="E659" i="6"/>
  <c r="K659" i="6" s="1"/>
  <c r="D659" i="6"/>
  <c r="J659" i="6" s="1"/>
  <c r="I658" i="6"/>
  <c r="H658" i="6"/>
  <c r="G658" i="6"/>
  <c r="F658" i="6"/>
  <c r="E658" i="6"/>
  <c r="D658" i="6"/>
  <c r="I657" i="6"/>
  <c r="H657" i="6"/>
  <c r="N657" i="6" s="1"/>
  <c r="G657" i="6"/>
  <c r="M657" i="6" s="1"/>
  <c r="F657" i="6"/>
  <c r="E657" i="6"/>
  <c r="K657" i="6" s="1"/>
  <c r="D657" i="6"/>
  <c r="I656" i="6"/>
  <c r="H656" i="6"/>
  <c r="N656" i="6" s="1"/>
  <c r="G656" i="6"/>
  <c r="M656" i="6" s="1"/>
  <c r="F656" i="6"/>
  <c r="E656" i="6"/>
  <c r="K656" i="6" s="1"/>
  <c r="D656" i="6"/>
  <c r="I655" i="6"/>
  <c r="H655" i="6"/>
  <c r="N655" i="6" s="1"/>
  <c r="G655" i="6"/>
  <c r="M655" i="6" s="1"/>
  <c r="F655" i="6"/>
  <c r="E655" i="6"/>
  <c r="K655" i="6" s="1"/>
  <c r="D655" i="6"/>
  <c r="I654" i="6"/>
  <c r="H654" i="6"/>
  <c r="G654" i="6"/>
  <c r="F654" i="6"/>
  <c r="E654" i="6"/>
  <c r="D654" i="6"/>
  <c r="I653" i="6"/>
  <c r="O653" i="6" s="1"/>
  <c r="H653" i="6"/>
  <c r="N653" i="6" s="1"/>
  <c r="G653" i="6"/>
  <c r="M653" i="6" s="1"/>
  <c r="F653" i="6"/>
  <c r="L653" i="6" s="1"/>
  <c r="E653" i="6"/>
  <c r="K653" i="6" s="1"/>
  <c r="D653" i="6"/>
  <c r="J653" i="6" s="1"/>
  <c r="I652" i="6"/>
  <c r="O652" i="6" s="1"/>
  <c r="H652" i="6"/>
  <c r="N652" i="6" s="1"/>
  <c r="G652" i="6"/>
  <c r="M652" i="6" s="1"/>
  <c r="F652" i="6"/>
  <c r="L652" i="6" s="1"/>
  <c r="E652" i="6"/>
  <c r="K652" i="6" s="1"/>
  <c r="D652" i="6"/>
  <c r="J652" i="6" s="1"/>
  <c r="I651" i="6"/>
  <c r="O651" i="6" s="1"/>
  <c r="H651" i="6"/>
  <c r="N651" i="6" s="1"/>
  <c r="G651" i="6"/>
  <c r="M651" i="6" s="1"/>
  <c r="F651" i="6"/>
  <c r="L651" i="6" s="1"/>
  <c r="E651" i="6"/>
  <c r="K651" i="6" s="1"/>
  <c r="D651" i="6"/>
  <c r="J651" i="6" s="1"/>
  <c r="I650" i="6"/>
  <c r="O650" i="6" s="1"/>
  <c r="H650" i="6"/>
  <c r="N650" i="6" s="1"/>
  <c r="G650" i="6"/>
  <c r="M650" i="6" s="1"/>
  <c r="F650" i="6"/>
  <c r="L650" i="6" s="1"/>
  <c r="E650" i="6"/>
  <c r="K650" i="6" s="1"/>
  <c r="D650" i="6"/>
  <c r="J650" i="6" s="1"/>
  <c r="I649" i="6"/>
  <c r="O649" i="6" s="1"/>
  <c r="H649" i="6"/>
  <c r="N649" i="6" s="1"/>
  <c r="G649" i="6"/>
  <c r="M649" i="6" s="1"/>
  <c r="F649" i="6"/>
  <c r="L649" i="6" s="1"/>
  <c r="E649" i="6"/>
  <c r="K649" i="6" s="1"/>
  <c r="D649" i="6"/>
  <c r="J649" i="6" s="1"/>
  <c r="I648" i="6"/>
  <c r="O648" i="6" s="1"/>
  <c r="H648" i="6"/>
  <c r="N648" i="6" s="1"/>
  <c r="G648" i="6"/>
  <c r="M648" i="6" s="1"/>
  <c r="F648" i="6"/>
  <c r="L648" i="6" s="1"/>
  <c r="E648" i="6"/>
  <c r="K648" i="6" s="1"/>
  <c r="D648" i="6"/>
  <c r="J648" i="6" s="1"/>
  <c r="I647" i="6"/>
  <c r="O647" i="6" s="1"/>
  <c r="H647" i="6"/>
  <c r="N647" i="6" s="1"/>
  <c r="G647" i="6"/>
  <c r="M647" i="6" s="1"/>
  <c r="F647" i="6"/>
  <c r="L647" i="6" s="1"/>
  <c r="E647" i="6"/>
  <c r="K647" i="6" s="1"/>
  <c r="D647" i="6"/>
  <c r="J647" i="6" s="1"/>
  <c r="I646" i="6"/>
  <c r="O646" i="6" s="1"/>
  <c r="H646" i="6"/>
  <c r="N646" i="6" s="1"/>
  <c r="G646" i="6"/>
  <c r="M646" i="6" s="1"/>
  <c r="F646" i="6"/>
  <c r="L646" i="6" s="1"/>
  <c r="E646" i="6"/>
  <c r="K646" i="6" s="1"/>
  <c r="D646" i="6"/>
  <c r="J646" i="6" s="1"/>
  <c r="I645" i="6"/>
  <c r="O645" i="6" s="1"/>
  <c r="H645" i="6"/>
  <c r="N645" i="6" s="1"/>
  <c r="G645" i="6"/>
  <c r="M645" i="6" s="1"/>
  <c r="F645" i="6"/>
  <c r="L645" i="6" s="1"/>
  <c r="E645" i="6"/>
  <c r="K645" i="6" s="1"/>
  <c r="D645" i="6"/>
  <c r="J645" i="6" s="1"/>
  <c r="I644" i="6"/>
  <c r="O644" i="6" s="1"/>
  <c r="H644" i="6"/>
  <c r="N644" i="6" s="1"/>
  <c r="G644" i="6"/>
  <c r="M644" i="6" s="1"/>
  <c r="F644" i="6"/>
  <c r="L644" i="6" s="1"/>
  <c r="E644" i="6"/>
  <c r="K644" i="6" s="1"/>
  <c r="D644" i="6"/>
  <c r="J644" i="6" s="1"/>
  <c r="I643" i="6"/>
  <c r="O643" i="6" s="1"/>
  <c r="H643" i="6"/>
  <c r="N643" i="6" s="1"/>
  <c r="G643" i="6"/>
  <c r="M643" i="6" s="1"/>
  <c r="F643" i="6"/>
  <c r="L643" i="6" s="1"/>
  <c r="E643" i="6"/>
  <c r="K643" i="6" s="1"/>
  <c r="D643" i="6"/>
  <c r="J643" i="6" s="1"/>
  <c r="I642" i="6"/>
  <c r="O642" i="6" s="1"/>
  <c r="H642" i="6"/>
  <c r="N642" i="6" s="1"/>
  <c r="G642" i="6"/>
  <c r="M642" i="6" s="1"/>
  <c r="F642" i="6"/>
  <c r="L642" i="6" s="1"/>
  <c r="E642" i="6"/>
  <c r="K642" i="6" s="1"/>
  <c r="D642" i="6"/>
  <c r="J642" i="6" s="1"/>
  <c r="I641" i="6"/>
  <c r="O641" i="6" s="1"/>
  <c r="H641" i="6"/>
  <c r="N641" i="6" s="1"/>
  <c r="G641" i="6"/>
  <c r="M641" i="6" s="1"/>
  <c r="F641" i="6"/>
  <c r="L641" i="6" s="1"/>
  <c r="E641" i="6"/>
  <c r="K641" i="6" s="1"/>
  <c r="D641" i="6"/>
  <c r="J641" i="6" s="1"/>
  <c r="I640" i="6"/>
  <c r="O640" i="6" s="1"/>
  <c r="H640" i="6"/>
  <c r="N640" i="6" s="1"/>
  <c r="G640" i="6"/>
  <c r="M640" i="6" s="1"/>
  <c r="F640" i="6"/>
  <c r="L640" i="6" s="1"/>
  <c r="E640" i="6"/>
  <c r="K640" i="6" s="1"/>
  <c r="D640" i="6"/>
  <c r="J640" i="6" s="1"/>
  <c r="I639" i="6"/>
  <c r="O639" i="6" s="1"/>
  <c r="H639" i="6"/>
  <c r="N639" i="6" s="1"/>
  <c r="G639" i="6"/>
  <c r="M639" i="6" s="1"/>
  <c r="F639" i="6"/>
  <c r="L639" i="6" s="1"/>
  <c r="E639" i="6"/>
  <c r="K639" i="6" s="1"/>
  <c r="D639" i="6"/>
  <c r="J639" i="6" s="1"/>
  <c r="I638" i="6"/>
  <c r="O638" i="6" s="1"/>
  <c r="H638" i="6"/>
  <c r="N638" i="6" s="1"/>
  <c r="G638" i="6"/>
  <c r="M638" i="6" s="1"/>
  <c r="F638" i="6"/>
  <c r="L638" i="6" s="1"/>
  <c r="E638" i="6"/>
  <c r="K638" i="6" s="1"/>
  <c r="D638" i="6"/>
  <c r="J638" i="6" s="1"/>
  <c r="I637" i="6"/>
  <c r="O637" i="6" s="1"/>
  <c r="H637" i="6"/>
  <c r="N637" i="6" s="1"/>
  <c r="G637" i="6"/>
  <c r="M637" i="6" s="1"/>
  <c r="F637" i="6"/>
  <c r="L637" i="6" s="1"/>
  <c r="E637" i="6"/>
  <c r="K637" i="6" s="1"/>
  <c r="D637" i="6"/>
  <c r="J637" i="6" s="1"/>
  <c r="I636" i="6"/>
  <c r="O636" i="6" s="1"/>
  <c r="H636" i="6"/>
  <c r="N636" i="6" s="1"/>
  <c r="G636" i="6"/>
  <c r="M636" i="6" s="1"/>
  <c r="F636" i="6"/>
  <c r="L636" i="6" s="1"/>
  <c r="E636" i="6"/>
  <c r="K636" i="6" s="1"/>
  <c r="D636" i="6"/>
  <c r="J636" i="6" s="1"/>
  <c r="I635" i="6"/>
  <c r="O635" i="6" s="1"/>
  <c r="H635" i="6"/>
  <c r="N635" i="6" s="1"/>
  <c r="G635" i="6"/>
  <c r="M635" i="6" s="1"/>
  <c r="F635" i="6"/>
  <c r="L635" i="6" s="1"/>
  <c r="E635" i="6"/>
  <c r="K635" i="6" s="1"/>
  <c r="D635" i="6"/>
  <c r="J635" i="6" s="1"/>
  <c r="I634" i="6"/>
  <c r="O634" i="6" s="1"/>
  <c r="H634" i="6"/>
  <c r="N634" i="6" s="1"/>
  <c r="G634" i="6"/>
  <c r="M634" i="6" s="1"/>
  <c r="F634" i="6"/>
  <c r="L634" i="6" s="1"/>
  <c r="E634" i="6"/>
  <c r="K634" i="6" s="1"/>
  <c r="D634" i="6"/>
  <c r="J634" i="6" s="1"/>
  <c r="I633" i="6"/>
  <c r="O633" i="6" s="1"/>
  <c r="H633" i="6"/>
  <c r="N633" i="6" s="1"/>
  <c r="G633" i="6"/>
  <c r="M633" i="6" s="1"/>
  <c r="F633" i="6"/>
  <c r="L633" i="6" s="1"/>
  <c r="E633" i="6"/>
  <c r="K633" i="6" s="1"/>
  <c r="D633" i="6"/>
  <c r="J633" i="6" s="1"/>
  <c r="I632" i="6"/>
  <c r="O632" i="6" s="1"/>
  <c r="H632" i="6"/>
  <c r="N632" i="6" s="1"/>
  <c r="G632" i="6"/>
  <c r="M632" i="6" s="1"/>
  <c r="F632" i="6"/>
  <c r="L632" i="6" s="1"/>
  <c r="E632" i="6"/>
  <c r="K632" i="6" s="1"/>
  <c r="D632" i="6"/>
  <c r="J632" i="6" s="1"/>
  <c r="I631" i="6"/>
  <c r="O631" i="6" s="1"/>
  <c r="H631" i="6"/>
  <c r="N631" i="6" s="1"/>
  <c r="G631" i="6"/>
  <c r="M631" i="6" s="1"/>
  <c r="F631" i="6"/>
  <c r="L631" i="6" s="1"/>
  <c r="E631" i="6"/>
  <c r="K631" i="6" s="1"/>
  <c r="D631" i="6"/>
  <c r="J631" i="6" s="1"/>
  <c r="I630" i="6"/>
  <c r="O630" i="6" s="1"/>
  <c r="H630" i="6"/>
  <c r="N630" i="6" s="1"/>
  <c r="G630" i="6"/>
  <c r="M630" i="6" s="1"/>
  <c r="F630" i="6"/>
  <c r="L630" i="6" s="1"/>
  <c r="E630" i="6"/>
  <c r="K630" i="6" s="1"/>
  <c r="D630" i="6"/>
  <c r="J630" i="6" s="1"/>
  <c r="I629" i="6"/>
  <c r="O629" i="6" s="1"/>
  <c r="H629" i="6"/>
  <c r="N629" i="6" s="1"/>
  <c r="G629" i="6"/>
  <c r="M629" i="6" s="1"/>
  <c r="F629" i="6"/>
  <c r="L629" i="6" s="1"/>
  <c r="E629" i="6"/>
  <c r="K629" i="6" s="1"/>
  <c r="D629" i="6"/>
  <c r="J629" i="6" s="1"/>
  <c r="I628" i="6"/>
  <c r="O628" i="6" s="1"/>
  <c r="H628" i="6"/>
  <c r="N628" i="6" s="1"/>
  <c r="G628" i="6"/>
  <c r="M628" i="6" s="1"/>
  <c r="F628" i="6"/>
  <c r="L628" i="6" s="1"/>
  <c r="E628" i="6"/>
  <c r="K628" i="6" s="1"/>
  <c r="D628" i="6"/>
  <c r="J628" i="6" s="1"/>
  <c r="I627" i="6"/>
  <c r="O627" i="6" s="1"/>
  <c r="H627" i="6"/>
  <c r="N627" i="6" s="1"/>
  <c r="G627" i="6"/>
  <c r="M627" i="6" s="1"/>
  <c r="F627" i="6"/>
  <c r="L627" i="6" s="1"/>
  <c r="E627" i="6"/>
  <c r="K627" i="6" s="1"/>
  <c r="D627" i="6"/>
  <c r="J627" i="6" s="1"/>
  <c r="I626" i="6"/>
  <c r="O626" i="6" s="1"/>
  <c r="H626" i="6"/>
  <c r="N626" i="6" s="1"/>
  <c r="G626" i="6"/>
  <c r="M626" i="6" s="1"/>
  <c r="F626" i="6"/>
  <c r="L626" i="6" s="1"/>
  <c r="E626" i="6"/>
  <c r="K626" i="6" s="1"/>
  <c r="D626" i="6"/>
  <c r="J626" i="6" s="1"/>
  <c r="I625" i="6"/>
  <c r="O625" i="6" s="1"/>
  <c r="H625" i="6"/>
  <c r="N625" i="6" s="1"/>
  <c r="G625" i="6"/>
  <c r="M625" i="6" s="1"/>
  <c r="F625" i="6"/>
  <c r="L625" i="6" s="1"/>
  <c r="E625" i="6"/>
  <c r="K625" i="6" s="1"/>
  <c r="D625" i="6"/>
  <c r="J625" i="6" s="1"/>
  <c r="I624" i="6"/>
  <c r="O624" i="6" s="1"/>
  <c r="H624" i="6"/>
  <c r="N624" i="6" s="1"/>
  <c r="G624" i="6"/>
  <c r="M624" i="6" s="1"/>
  <c r="F624" i="6"/>
  <c r="L624" i="6" s="1"/>
  <c r="E624" i="6"/>
  <c r="K624" i="6" s="1"/>
  <c r="D624" i="6"/>
  <c r="J624" i="6" s="1"/>
  <c r="I623" i="6"/>
  <c r="O623" i="6" s="1"/>
  <c r="H623" i="6"/>
  <c r="N623" i="6" s="1"/>
  <c r="G623" i="6"/>
  <c r="M623" i="6" s="1"/>
  <c r="F623" i="6"/>
  <c r="L623" i="6" s="1"/>
  <c r="E623" i="6"/>
  <c r="K623" i="6" s="1"/>
  <c r="D623" i="6"/>
  <c r="J623" i="6" s="1"/>
  <c r="I622" i="6"/>
  <c r="O622" i="6" s="1"/>
  <c r="H622" i="6"/>
  <c r="N622" i="6" s="1"/>
  <c r="G622" i="6"/>
  <c r="M622" i="6" s="1"/>
  <c r="F622" i="6"/>
  <c r="L622" i="6" s="1"/>
  <c r="E622" i="6"/>
  <c r="K622" i="6" s="1"/>
  <c r="D622" i="6"/>
  <c r="J622" i="6" s="1"/>
  <c r="I621" i="6"/>
  <c r="O621" i="6" s="1"/>
  <c r="H621" i="6"/>
  <c r="N621" i="6" s="1"/>
  <c r="G621" i="6"/>
  <c r="M621" i="6" s="1"/>
  <c r="F621" i="6"/>
  <c r="L621" i="6" s="1"/>
  <c r="E621" i="6"/>
  <c r="K621" i="6" s="1"/>
  <c r="D621" i="6"/>
  <c r="J621" i="6" s="1"/>
  <c r="I620" i="6"/>
  <c r="O620" i="6" s="1"/>
  <c r="H620" i="6"/>
  <c r="N620" i="6" s="1"/>
  <c r="G620" i="6"/>
  <c r="M620" i="6" s="1"/>
  <c r="F620" i="6"/>
  <c r="L620" i="6" s="1"/>
  <c r="E620" i="6"/>
  <c r="K620" i="6" s="1"/>
  <c r="D620" i="6"/>
  <c r="J620" i="6" s="1"/>
  <c r="I619" i="6"/>
  <c r="O619" i="6" s="1"/>
  <c r="H619" i="6"/>
  <c r="N619" i="6" s="1"/>
  <c r="G619" i="6"/>
  <c r="M619" i="6" s="1"/>
  <c r="F619" i="6"/>
  <c r="L619" i="6" s="1"/>
  <c r="E619" i="6"/>
  <c r="K619" i="6" s="1"/>
  <c r="D619" i="6"/>
  <c r="J619" i="6" s="1"/>
  <c r="I618" i="6"/>
  <c r="O618" i="6" s="1"/>
  <c r="H618" i="6"/>
  <c r="N618" i="6" s="1"/>
  <c r="G618" i="6"/>
  <c r="M618" i="6" s="1"/>
  <c r="F618" i="6"/>
  <c r="L618" i="6" s="1"/>
  <c r="E618" i="6"/>
  <c r="K618" i="6" s="1"/>
  <c r="D618" i="6"/>
  <c r="J618" i="6" s="1"/>
  <c r="I617" i="6"/>
  <c r="O617" i="6" s="1"/>
  <c r="H617" i="6"/>
  <c r="N617" i="6" s="1"/>
  <c r="G617" i="6"/>
  <c r="M617" i="6" s="1"/>
  <c r="F617" i="6"/>
  <c r="L617" i="6" s="1"/>
  <c r="E617" i="6"/>
  <c r="K617" i="6" s="1"/>
  <c r="D617" i="6"/>
  <c r="J617" i="6" s="1"/>
  <c r="I616" i="6"/>
  <c r="O616" i="6" s="1"/>
  <c r="H616" i="6"/>
  <c r="N616" i="6" s="1"/>
  <c r="G616" i="6"/>
  <c r="M616" i="6" s="1"/>
  <c r="F616" i="6"/>
  <c r="L616" i="6" s="1"/>
  <c r="E616" i="6"/>
  <c r="K616" i="6" s="1"/>
  <c r="D616" i="6"/>
  <c r="J616" i="6" s="1"/>
  <c r="I615" i="6"/>
  <c r="O615" i="6" s="1"/>
  <c r="H615" i="6"/>
  <c r="N615" i="6" s="1"/>
  <c r="G615" i="6"/>
  <c r="M615" i="6" s="1"/>
  <c r="F615" i="6"/>
  <c r="L615" i="6" s="1"/>
  <c r="E615" i="6"/>
  <c r="K615" i="6" s="1"/>
  <c r="D615" i="6"/>
  <c r="J615" i="6" s="1"/>
  <c r="I614" i="6"/>
  <c r="O614" i="6" s="1"/>
  <c r="H614" i="6"/>
  <c r="N614" i="6" s="1"/>
  <c r="G614" i="6"/>
  <c r="M614" i="6" s="1"/>
  <c r="F614" i="6"/>
  <c r="L614" i="6" s="1"/>
  <c r="E614" i="6"/>
  <c r="K614" i="6" s="1"/>
  <c r="D614" i="6"/>
  <c r="J614" i="6" s="1"/>
  <c r="I613" i="6"/>
  <c r="O613" i="6" s="1"/>
  <c r="H613" i="6"/>
  <c r="N613" i="6" s="1"/>
  <c r="G613" i="6"/>
  <c r="M613" i="6" s="1"/>
  <c r="F613" i="6"/>
  <c r="L613" i="6" s="1"/>
  <c r="E613" i="6"/>
  <c r="K613" i="6" s="1"/>
  <c r="D613" i="6"/>
  <c r="J613" i="6" s="1"/>
  <c r="I612" i="6"/>
  <c r="O612" i="6" s="1"/>
  <c r="H612" i="6"/>
  <c r="N612" i="6" s="1"/>
  <c r="G612" i="6"/>
  <c r="M612" i="6" s="1"/>
  <c r="F612" i="6"/>
  <c r="L612" i="6" s="1"/>
  <c r="E612" i="6"/>
  <c r="K612" i="6" s="1"/>
  <c r="D612" i="6"/>
  <c r="J612" i="6" s="1"/>
  <c r="I611" i="6"/>
  <c r="O611" i="6" s="1"/>
  <c r="H611" i="6"/>
  <c r="N611" i="6" s="1"/>
  <c r="G611" i="6"/>
  <c r="M611" i="6" s="1"/>
  <c r="F611" i="6"/>
  <c r="L611" i="6" s="1"/>
  <c r="E611" i="6"/>
  <c r="K611" i="6" s="1"/>
  <c r="D611" i="6"/>
  <c r="J611" i="6" s="1"/>
  <c r="I610" i="6"/>
  <c r="O610" i="6" s="1"/>
  <c r="H610" i="6"/>
  <c r="N610" i="6" s="1"/>
  <c r="G610" i="6"/>
  <c r="M610" i="6" s="1"/>
  <c r="F610" i="6"/>
  <c r="L610" i="6" s="1"/>
  <c r="E610" i="6"/>
  <c r="K610" i="6" s="1"/>
  <c r="D610" i="6"/>
  <c r="J610" i="6" s="1"/>
  <c r="I609" i="6"/>
  <c r="O609" i="6" s="1"/>
  <c r="H609" i="6"/>
  <c r="N609" i="6" s="1"/>
  <c r="G609" i="6"/>
  <c r="M609" i="6" s="1"/>
  <c r="F609" i="6"/>
  <c r="L609" i="6" s="1"/>
  <c r="E609" i="6"/>
  <c r="K609" i="6" s="1"/>
  <c r="D609" i="6"/>
  <c r="J609" i="6" s="1"/>
  <c r="I608" i="6"/>
  <c r="H608" i="6"/>
  <c r="G608" i="6"/>
  <c r="F608" i="6"/>
  <c r="E608" i="6"/>
  <c r="D608" i="6"/>
  <c r="I607" i="6"/>
  <c r="H607" i="6"/>
  <c r="N607" i="6" s="1"/>
  <c r="G607" i="6"/>
  <c r="M607" i="6" s="1"/>
  <c r="F607" i="6"/>
  <c r="E607" i="6"/>
  <c r="K607" i="6" s="1"/>
  <c r="D607" i="6"/>
  <c r="I606" i="6"/>
  <c r="H606" i="6"/>
  <c r="N606" i="6" s="1"/>
  <c r="G606" i="6"/>
  <c r="M606" i="6" s="1"/>
  <c r="F606" i="6"/>
  <c r="E606" i="6"/>
  <c r="K606" i="6" s="1"/>
  <c r="D606" i="6"/>
  <c r="I605" i="6"/>
  <c r="H605" i="6"/>
  <c r="N605" i="6" s="1"/>
  <c r="G605" i="6"/>
  <c r="M605" i="6" s="1"/>
  <c r="F605" i="6"/>
  <c r="E605" i="6"/>
  <c r="D605" i="6"/>
  <c r="I604" i="6"/>
  <c r="H604" i="6"/>
  <c r="G604" i="6"/>
  <c r="F604" i="6"/>
  <c r="E604" i="6"/>
  <c r="D604" i="6"/>
  <c r="I603" i="6"/>
  <c r="O603" i="6" s="1"/>
  <c r="H603" i="6"/>
  <c r="N603" i="6" s="1"/>
  <c r="G603" i="6"/>
  <c r="M603" i="6" s="1"/>
  <c r="F603" i="6"/>
  <c r="L603" i="6" s="1"/>
  <c r="E603" i="6"/>
  <c r="K603" i="6" s="1"/>
  <c r="D603" i="6"/>
  <c r="J603" i="6" s="1"/>
  <c r="I602" i="6"/>
  <c r="O602" i="6" s="1"/>
  <c r="H602" i="6"/>
  <c r="N602" i="6" s="1"/>
  <c r="G602" i="6"/>
  <c r="M602" i="6" s="1"/>
  <c r="F602" i="6"/>
  <c r="L602" i="6" s="1"/>
  <c r="E602" i="6"/>
  <c r="K602" i="6" s="1"/>
  <c r="D602" i="6"/>
  <c r="J602" i="6" s="1"/>
  <c r="I601" i="6"/>
  <c r="O601" i="6" s="1"/>
  <c r="H601" i="6"/>
  <c r="N601" i="6" s="1"/>
  <c r="G601" i="6"/>
  <c r="M601" i="6" s="1"/>
  <c r="F601" i="6"/>
  <c r="L601" i="6" s="1"/>
  <c r="E601" i="6"/>
  <c r="K601" i="6" s="1"/>
  <c r="D601" i="6"/>
  <c r="J601" i="6" s="1"/>
  <c r="I600" i="6"/>
  <c r="O600" i="6" s="1"/>
  <c r="H600" i="6"/>
  <c r="N600" i="6" s="1"/>
  <c r="G600" i="6"/>
  <c r="M600" i="6" s="1"/>
  <c r="F600" i="6"/>
  <c r="L600" i="6" s="1"/>
  <c r="E600" i="6"/>
  <c r="K600" i="6" s="1"/>
  <c r="D600" i="6"/>
  <c r="J600" i="6" s="1"/>
  <c r="I599" i="6"/>
  <c r="O599" i="6" s="1"/>
  <c r="H599" i="6"/>
  <c r="N599" i="6" s="1"/>
  <c r="G599" i="6"/>
  <c r="M599" i="6" s="1"/>
  <c r="F599" i="6"/>
  <c r="L599" i="6" s="1"/>
  <c r="E599" i="6"/>
  <c r="K599" i="6" s="1"/>
  <c r="D599" i="6"/>
  <c r="J599" i="6" s="1"/>
  <c r="I598" i="6"/>
  <c r="O598" i="6" s="1"/>
  <c r="H598" i="6"/>
  <c r="N598" i="6" s="1"/>
  <c r="G598" i="6"/>
  <c r="M598" i="6" s="1"/>
  <c r="F598" i="6"/>
  <c r="L598" i="6" s="1"/>
  <c r="E598" i="6"/>
  <c r="K598" i="6" s="1"/>
  <c r="D598" i="6"/>
  <c r="J598" i="6" s="1"/>
  <c r="I597" i="6"/>
  <c r="O597" i="6" s="1"/>
  <c r="H597" i="6"/>
  <c r="N597" i="6" s="1"/>
  <c r="G597" i="6"/>
  <c r="M597" i="6" s="1"/>
  <c r="F597" i="6"/>
  <c r="L597" i="6" s="1"/>
  <c r="E597" i="6"/>
  <c r="K597" i="6" s="1"/>
  <c r="D597" i="6"/>
  <c r="J597" i="6" s="1"/>
  <c r="I596" i="6"/>
  <c r="O596" i="6" s="1"/>
  <c r="H596" i="6"/>
  <c r="N596" i="6" s="1"/>
  <c r="G596" i="6"/>
  <c r="M596" i="6" s="1"/>
  <c r="F596" i="6"/>
  <c r="L596" i="6" s="1"/>
  <c r="E596" i="6"/>
  <c r="K596" i="6" s="1"/>
  <c r="D596" i="6"/>
  <c r="J596" i="6" s="1"/>
  <c r="I595" i="6"/>
  <c r="O595" i="6" s="1"/>
  <c r="H595" i="6"/>
  <c r="N595" i="6" s="1"/>
  <c r="G595" i="6"/>
  <c r="M595" i="6" s="1"/>
  <c r="F595" i="6"/>
  <c r="L595" i="6" s="1"/>
  <c r="E595" i="6"/>
  <c r="K595" i="6" s="1"/>
  <c r="D595" i="6"/>
  <c r="J595" i="6" s="1"/>
  <c r="I594" i="6"/>
  <c r="O594" i="6" s="1"/>
  <c r="H594" i="6"/>
  <c r="N594" i="6" s="1"/>
  <c r="G594" i="6"/>
  <c r="M594" i="6" s="1"/>
  <c r="F594" i="6"/>
  <c r="L594" i="6" s="1"/>
  <c r="E594" i="6"/>
  <c r="K594" i="6" s="1"/>
  <c r="D594" i="6"/>
  <c r="J594" i="6" s="1"/>
  <c r="I593" i="6"/>
  <c r="O593" i="6" s="1"/>
  <c r="H593" i="6"/>
  <c r="N593" i="6" s="1"/>
  <c r="G593" i="6"/>
  <c r="M593" i="6" s="1"/>
  <c r="F593" i="6"/>
  <c r="L593" i="6" s="1"/>
  <c r="E593" i="6"/>
  <c r="K593" i="6" s="1"/>
  <c r="D593" i="6"/>
  <c r="J593" i="6" s="1"/>
  <c r="I592" i="6"/>
  <c r="O592" i="6" s="1"/>
  <c r="H592" i="6"/>
  <c r="N592" i="6" s="1"/>
  <c r="G592" i="6"/>
  <c r="M592" i="6" s="1"/>
  <c r="F592" i="6"/>
  <c r="L592" i="6" s="1"/>
  <c r="E592" i="6"/>
  <c r="K592" i="6" s="1"/>
  <c r="D592" i="6"/>
  <c r="J592" i="6" s="1"/>
  <c r="I591" i="6"/>
  <c r="O591" i="6" s="1"/>
  <c r="H591" i="6"/>
  <c r="N591" i="6" s="1"/>
  <c r="G591" i="6"/>
  <c r="M591" i="6" s="1"/>
  <c r="F591" i="6"/>
  <c r="L591" i="6" s="1"/>
  <c r="E591" i="6"/>
  <c r="K591" i="6" s="1"/>
  <c r="D591" i="6"/>
  <c r="J591" i="6" s="1"/>
  <c r="I590" i="6"/>
  <c r="O590" i="6" s="1"/>
  <c r="H590" i="6"/>
  <c r="N590" i="6" s="1"/>
  <c r="G590" i="6"/>
  <c r="M590" i="6" s="1"/>
  <c r="F590" i="6"/>
  <c r="L590" i="6" s="1"/>
  <c r="E590" i="6"/>
  <c r="K590" i="6" s="1"/>
  <c r="D590" i="6"/>
  <c r="J590" i="6" s="1"/>
  <c r="I589" i="6"/>
  <c r="O589" i="6" s="1"/>
  <c r="H589" i="6"/>
  <c r="N589" i="6" s="1"/>
  <c r="G589" i="6"/>
  <c r="M589" i="6" s="1"/>
  <c r="F589" i="6"/>
  <c r="L589" i="6" s="1"/>
  <c r="E589" i="6"/>
  <c r="K589" i="6" s="1"/>
  <c r="D589" i="6"/>
  <c r="J589" i="6" s="1"/>
  <c r="I588" i="6"/>
  <c r="O588" i="6" s="1"/>
  <c r="H588" i="6"/>
  <c r="N588" i="6" s="1"/>
  <c r="G588" i="6"/>
  <c r="M588" i="6" s="1"/>
  <c r="F588" i="6"/>
  <c r="L588" i="6" s="1"/>
  <c r="E588" i="6"/>
  <c r="K588" i="6" s="1"/>
  <c r="D588" i="6"/>
  <c r="J588" i="6" s="1"/>
  <c r="I587" i="6"/>
  <c r="O587" i="6" s="1"/>
  <c r="H587" i="6"/>
  <c r="N587" i="6" s="1"/>
  <c r="G587" i="6"/>
  <c r="M587" i="6" s="1"/>
  <c r="F587" i="6"/>
  <c r="L587" i="6" s="1"/>
  <c r="E587" i="6"/>
  <c r="K587" i="6" s="1"/>
  <c r="D587" i="6"/>
  <c r="J587" i="6" s="1"/>
  <c r="I586" i="6"/>
  <c r="O586" i="6" s="1"/>
  <c r="H586" i="6"/>
  <c r="N586" i="6" s="1"/>
  <c r="G586" i="6"/>
  <c r="M586" i="6" s="1"/>
  <c r="F586" i="6"/>
  <c r="L586" i="6" s="1"/>
  <c r="E586" i="6"/>
  <c r="K586" i="6" s="1"/>
  <c r="D586" i="6"/>
  <c r="J586" i="6" s="1"/>
  <c r="I585" i="6"/>
  <c r="O585" i="6" s="1"/>
  <c r="H585" i="6"/>
  <c r="N585" i="6" s="1"/>
  <c r="G585" i="6"/>
  <c r="M585" i="6" s="1"/>
  <c r="F585" i="6"/>
  <c r="L585" i="6" s="1"/>
  <c r="E585" i="6"/>
  <c r="K585" i="6" s="1"/>
  <c r="D585" i="6"/>
  <c r="J585" i="6" s="1"/>
  <c r="I584" i="6"/>
  <c r="O584" i="6" s="1"/>
  <c r="H584" i="6"/>
  <c r="N584" i="6" s="1"/>
  <c r="G584" i="6"/>
  <c r="M584" i="6" s="1"/>
  <c r="F584" i="6"/>
  <c r="L584" i="6" s="1"/>
  <c r="E584" i="6"/>
  <c r="K584" i="6" s="1"/>
  <c r="D584" i="6"/>
  <c r="J584" i="6" s="1"/>
  <c r="I583" i="6"/>
  <c r="O583" i="6" s="1"/>
  <c r="H583" i="6"/>
  <c r="N583" i="6" s="1"/>
  <c r="G583" i="6"/>
  <c r="M583" i="6" s="1"/>
  <c r="F583" i="6"/>
  <c r="L583" i="6" s="1"/>
  <c r="E583" i="6"/>
  <c r="K583" i="6" s="1"/>
  <c r="D583" i="6"/>
  <c r="J583" i="6" s="1"/>
  <c r="I582" i="6"/>
  <c r="O582" i="6" s="1"/>
  <c r="H582" i="6"/>
  <c r="N582" i="6" s="1"/>
  <c r="G582" i="6"/>
  <c r="M582" i="6" s="1"/>
  <c r="F582" i="6"/>
  <c r="L582" i="6" s="1"/>
  <c r="E582" i="6"/>
  <c r="K582" i="6" s="1"/>
  <c r="D582" i="6"/>
  <c r="J582" i="6" s="1"/>
  <c r="I581" i="6"/>
  <c r="O581" i="6" s="1"/>
  <c r="H581" i="6"/>
  <c r="N581" i="6" s="1"/>
  <c r="G581" i="6"/>
  <c r="M581" i="6" s="1"/>
  <c r="F581" i="6"/>
  <c r="L581" i="6" s="1"/>
  <c r="E581" i="6"/>
  <c r="K581" i="6" s="1"/>
  <c r="D581" i="6"/>
  <c r="J581" i="6" s="1"/>
  <c r="I580" i="6"/>
  <c r="O580" i="6" s="1"/>
  <c r="H580" i="6"/>
  <c r="N580" i="6" s="1"/>
  <c r="G580" i="6"/>
  <c r="M580" i="6" s="1"/>
  <c r="F580" i="6"/>
  <c r="L580" i="6" s="1"/>
  <c r="E580" i="6"/>
  <c r="K580" i="6" s="1"/>
  <c r="D580" i="6"/>
  <c r="J580" i="6" s="1"/>
  <c r="I579" i="6"/>
  <c r="O579" i="6" s="1"/>
  <c r="H579" i="6"/>
  <c r="N579" i="6" s="1"/>
  <c r="G579" i="6"/>
  <c r="M579" i="6" s="1"/>
  <c r="F579" i="6"/>
  <c r="L579" i="6" s="1"/>
  <c r="E579" i="6"/>
  <c r="K579" i="6" s="1"/>
  <c r="D579" i="6"/>
  <c r="J579" i="6" s="1"/>
  <c r="I578" i="6"/>
  <c r="O578" i="6" s="1"/>
  <c r="H578" i="6"/>
  <c r="N578" i="6" s="1"/>
  <c r="G578" i="6"/>
  <c r="M578" i="6" s="1"/>
  <c r="F578" i="6"/>
  <c r="L578" i="6" s="1"/>
  <c r="E578" i="6"/>
  <c r="K578" i="6" s="1"/>
  <c r="D578" i="6"/>
  <c r="J578" i="6" s="1"/>
  <c r="I577" i="6"/>
  <c r="O577" i="6" s="1"/>
  <c r="H577" i="6"/>
  <c r="N577" i="6" s="1"/>
  <c r="G577" i="6"/>
  <c r="M577" i="6" s="1"/>
  <c r="F577" i="6"/>
  <c r="L577" i="6" s="1"/>
  <c r="E577" i="6"/>
  <c r="K577" i="6" s="1"/>
  <c r="D577" i="6"/>
  <c r="J577" i="6" s="1"/>
  <c r="I576" i="6"/>
  <c r="O576" i="6" s="1"/>
  <c r="H576" i="6"/>
  <c r="N576" i="6" s="1"/>
  <c r="G576" i="6"/>
  <c r="M576" i="6" s="1"/>
  <c r="F576" i="6"/>
  <c r="L576" i="6" s="1"/>
  <c r="E576" i="6"/>
  <c r="K576" i="6" s="1"/>
  <c r="D576" i="6"/>
  <c r="J576" i="6" s="1"/>
  <c r="I575" i="6"/>
  <c r="O575" i="6" s="1"/>
  <c r="H575" i="6"/>
  <c r="N575" i="6" s="1"/>
  <c r="G575" i="6"/>
  <c r="M575" i="6" s="1"/>
  <c r="F575" i="6"/>
  <c r="L575" i="6" s="1"/>
  <c r="E575" i="6"/>
  <c r="K575" i="6" s="1"/>
  <c r="D575" i="6"/>
  <c r="J575" i="6" s="1"/>
  <c r="I574" i="6"/>
  <c r="O574" i="6" s="1"/>
  <c r="H574" i="6"/>
  <c r="N574" i="6" s="1"/>
  <c r="G574" i="6"/>
  <c r="M574" i="6" s="1"/>
  <c r="F574" i="6"/>
  <c r="L574" i="6" s="1"/>
  <c r="E574" i="6"/>
  <c r="K574" i="6" s="1"/>
  <c r="D574" i="6"/>
  <c r="J574" i="6" s="1"/>
  <c r="I573" i="6"/>
  <c r="O573" i="6" s="1"/>
  <c r="H573" i="6"/>
  <c r="N573" i="6" s="1"/>
  <c r="G573" i="6"/>
  <c r="M573" i="6" s="1"/>
  <c r="F573" i="6"/>
  <c r="L573" i="6" s="1"/>
  <c r="E573" i="6"/>
  <c r="K573" i="6" s="1"/>
  <c r="D573" i="6"/>
  <c r="J573" i="6" s="1"/>
  <c r="I572" i="6"/>
  <c r="O572" i="6" s="1"/>
  <c r="H572" i="6"/>
  <c r="N572" i="6" s="1"/>
  <c r="G572" i="6"/>
  <c r="M572" i="6" s="1"/>
  <c r="F572" i="6"/>
  <c r="L572" i="6" s="1"/>
  <c r="E572" i="6"/>
  <c r="K572" i="6" s="1"/>
  <c r="D572" i="6"/>
  <c r="J572" i="6" s="1"/>
  <c r="I571" i="6"/>
  <c r="O571" i="6" s="1"/>
  <c r="H571" i="6"/>
  <c r="N571" i="6" s="1"/>
  <c r="G571" i="6"/>
  <c r="M571" i="6" s="1"/>
  <c r="F571" i="6"/>
  <c r="L571" i="6" s="1"/>
  <c r="E571" i="6"/>
  <c r="K571" i="6" s="1"/>
  <c r="D571" i="6"/>
  <c r="J571" i="6" s="1"/>
  <c r="I570" i="6"/>
  <c r="O570" i="6" s="1"/>
  <c r="H570" i="6"/>
  <c r="N570" i="6" s="1"/>
  <c r="G570" i="6"/>
  <c r="M570" i="6" s="1"/>
  <c r="F570" i="6"/>
  <c r="L570" i="6" s="1"/>
  <c r="E570" i="6"/>
  <c r="K570" i="6" s="1"/>
  <c r="D570" i="6"/>
  <c r="J570" i="6" s="1"/>
  <c r="I569" i="6"/>
  <c r="O569" i="6" s="1"/>
  <c r="H569" i="6"/>
  <c r="N569" i="6" s="1"/>
  <c r="G569" i="6"/>
  <c r="M569" i="6" s="1"/>
  <c r="F569" i="6"/>
  <c r="L569" i="6" s="1"/>
  <c r="E569" i="6"/>
  <c r="K569" i="6" s="1"/>
  <c r="D569" i="6"/>
  <c r="J569" i="6" s="1"/>
  <c r="I568" i="6"/>
  <c r="O568" i="6" s="1"/>
  <c r="H568" i="6"/>
  <c r="N568" i="6" s="1"/>
  <c r="G568" i="6"/>
  <c r="M568" i="6" s="1"/>
  <c r="F568" i="6"/>
  <c r="L568" i="6" s="1"/>
  <c r="E568" i="6"/>
  <c r="K568" i="6" s="1"/>
  <c r="D568" i="6"/>
  <c r="J568" i="6" s="1"/>
  <c r="I567" i="6"/>
  <c r="O567" i="6" s="1"/>
  <c r="H567" i="6"/>
  <c r="N567" i="6" s="1"/>
  <c r="G567" i="6"/>
  <c r="M567" i="6" s="1"/>
  <c r="F567" i="6"/>
  <c r="L567" i="6" s="1"/>
  <c r="E567" i="6"/>
  <c r="K567" i="6" s="1"/>
  <c r="D567" i="6"/>
  <c r="J567" i="6" s="1"/>
  <c r="I566" i="6"/>
  <c r="O566" i="6" s="1"/>
  <c r="H566" i="6"/>
  <c r="N566" i="6" s="1"/>
  <c r="G566" i="6"/>
  <c r="M566" i="6" s="1"/>
  <c r="F566" i="6"/>
  <c r="L566" i="6" s="1"/>
  <c r="E566" i="6"/>
  <c r="K566" i="6" s="1"/>
  <c r="D566" i="6"/>
  <c r="J566" i="6" s="1"/>
  <c r="I565" i="6"/>
  <c r="O565" i="6" s="1"/>
  <c r="H565" i="6"/>
  <c r="N565" i="6" s="1"/>
  <c r="G565" i="6"/>
  <c r="M565" i="6" s="1"/>
  <c r="F565" i="6"/>
  <c r="L565" i="6" s="1"/>
  <c r="E565" i="6"/>
  <c r="K565" i="6" s="1"/>
  <c r="D565" i="6"/>
  <c r="J565" i="6" s="1"/>
  <c r="I564" i="6"/>
  <c r="O564" i="6" s="1"/>
  <c r="H564" i="6"/>
  <c r="N564" i="6" s="1"/>
  <c r="G564" i="6"/>
  <c r="M564" i="6" s="1"/>
  <c r="F564" i="6"/>
  <c r="L564" i="6" s="1"/>
  <c r="E564" i="6"/>
  <c r="K564" i="6" s="1"/>
  <c r="D564" i="6"/>
  <c r="J564" i="6" s="1"/>
  <c r="I563" i="6"/>
  <c r="O563" i="6" s="1"/>
  <c r="H563" i="6"/>
  <c r="N563" i="6" s="1"/>
  <c r="G563" i="6"/>
  <c r="M563" i="6" s="1"/>
  <c r="F563" i="6"/>
  <c r="L563" i="6" s="1"/>
  <c r="E563" i="6"/>
  <c r="K563" i="6" s="1"/>
  <c r="D563" i="6"/>
  <c r="J563" i="6" s="1"/>
  <c r="I562" i="6"/>
  <c r="O562" i="6" s="1"/>
  <c r="H562" i="6"/>
  <c r="N562" i="6" s="1"/>
  <c r="G562" i="6"/>
  <c r="M562" i="6" s="1"/>
  <c r="F562" i="6"/>
  <c r="L562" i="6" s="1"/>
  <c r="E562" i="6"/>
  <c r="K562" i="6" s="1"/>
  <c r="D562" i="6"/>
  <c r="J562" i="6" s="1"/>
  <c r="I561" i="6"/>
  <c r="O561" i="6" s="1"/>
  <c r="H561" i="6"/>
  <c r="N561" i="6" s="1"/>
  <c r="G561" i="6"/>
  <c r="M561" i="6" s="1"/>
  <c r="F561" i="6"/>
  <c r="L561" i="6" s="1"/>
  <c r="E561" i="6"/>
  <c r="K561" i="6" s="1"/>
  <c r="D561" i="6"/>
  <c r="J561" i="6" s="1"/>
  <c r="I560" i="6"/>
  <c r="O560" i="6" s="1"/>
  <c r="H560" i="6"/>
  <c r="N560" i="6" s="1"/>
  <c r="G560" i="6"/>
  <c r="M560" i="6" s="1"/>
  <c r="F560" i="6"/>
  <c r="L560" i="6" s="1"/>
  <c r="E560" i="6"/>
  <c r="K560" i="6" s="1"/>
  <c r="D560" i="6"/>
  <c r="J560" i="6" s="1"/>
  <c r="I559" i="6"/>
  <c r="O559" i="6" s="1"/>
  <c r="H559" i="6"/>
  <c r="N559" i="6" s="1"/>
  <c r="G559" i="6"/>
  <c r="M559" i="6" s="1"/>
  <c r="F559" i="6"/>
  <c r="L559" i="6" s="1"/>
  <c r="E559" i="6"/>
  <c r="K559" i="6" s="1"/>
  <c r="D559" i="6"/>
  <c r="J559" i="6" s="1"/>
  <c r="I558" i="6"/>
  <c r="H558" i="6"/>
  <c r="G558" i="6"/>
  <c r="F558" i="6"/>
  <c r="E558" i="6"/>
  <c r="D558" i="6"/>
  <c r="I557" i="6"/>
  <c r="H557" i="6"/>
  <c r="N557" i="6" s="1"/>
  <c r="G557" i="6"/>
  <c r="M557" i="6" s="1"/>
  <c r="F557" i="6"/>
  <c r="E557" i="6"/>
  <c r="K557" i="6" s="1"/>
  <c r="D557" i="6"/>
  <c r="I556" i="6"/>
  <c r="H556" i="6"/>
  <c r="N556" i="6" s="1"/>
  <c r="G556" i="6"/>
  <c r="F556" i="6"/>
  <c r="E556" i="6"/>
  <c r="K556" i="6" s="1"/>
  <c r="D556" i="6"/>
  <c r="I555" i="6"/>
  <c r="H555" i="6"/>
  <c r="N555" i="6" s="1"/>
  <c r="G555" i="6"/>
  <c r="M555" i="6" s="1"/>
  <c r="F555" i="6"/>
  <c r="E555" i="6"/>
  <c r="K555" i="6" s="1"/>
  <c r="D555" i="6"/>
  <c r="I554" i="6"/>
  <c r="H554" i="6"/>
  <c r="G554" i="6"/>
  <c r="F554" i="6"/>
  <c r="E554" i="6"/>
  <c r="D554" i="6"/>
  <c r="I553" i="6"/>
  <c r="O553" i="6" s="1"/>
  <c r="H553" i="6"/>
  <c r="N553" i="6" s="1"/>
  <c r="G553" i="6"/>
  <c r="M553" i="6" s="1"/>
  <c r="F553" i="6"/>
  <c r="L553" i="6" s="1"/>
  <c r="E553" i="6"/>
  <c r="K553" i="6" s="1"/>
  <c r="D553" i="6"/>
  <c r="J553" i="6" s="1"/>
  <c r="I552" i="6"/>
  <c r="O552" i="6" s="1"/>
  <c r="H552" i="6"/>
  <c r="N552" i="6" s="1"/>
  <c r="G552" i="6"/>
  <c r="M552" i="6" s="1"/>
  <c r="F552" i="6"/>
  <c r="L552" i="6" s="1"/>
  <c r="E552" i="6"/>
  <c r="K552" i="6" s="1"/>
  <c r="D552" i="6"/>
  <c r="J552" i="6" s="1"/>
  <c r="I551" i="6"/>
  <c r="O551" i="6" s="1"/>
  <c r="H551" i="6"/>
  <c r="N551" i="6" s="1"/>
  <c r="G551" i="6"/>
  <c r="M551" i="6" s="1"/>
  <c r="F551" i="6"/>
  <c r="L551" i="6" s="1"/>
  <c r="E551" i="6"/>
  <c r="K551" i="6" s="1"/>
  <c r="D551" i="6"/>
  <c r="J551" i="6" s="1"/>
  <c r="I550" i="6"/>
  <c r="O550" i="6" s="1"/>
  <c r="H550" i="6"/>
  <c r="N550" i="6" s="1"/>
  <c r="G550" i="6"/>
  <c r="M550" i="6" s="1"/>
  <c r="F550" i="6"/>
  <c r="L550" i="6" s="1"/>
  <c r="E550" i="6"/>
  <c r="K550" i="6" s="1"/>
  <c r="D550" i="6"/>
  <c r="J550" i="6" s="1"/>
  <c r="I549" i="6"/>
  <c r="O549" i="6" s="1"/>
  <c r="H549" i="6"/>
  <c r="N549" i="6" s="1"/>
  <c r="G549" i="6"/>
  <c r="M549" i="6" s="1"/>
  <c r="F549" i="6"/>
  <c r="L549" i="6" s="1"/>
  <c r="E549" i="6"/>
  <c r="K549" i="6" s="1"/>
  <c r="D549" i="6"/>
  <c r="J549" i="6" s="1"/>
  <c r="I548" i="6"/>
  <c r="O548" i="6" s="1"/>
  <c r="H548" i="6"/>
  <c r="N548" i="6" s="1"/>
  <c r="G548" i="6"/>
  <c r="M548" i="6" s="1"/>
  <c r="F548" i="6"/>
  <c r="L548" i="6" s="1"/>
  <c r="E548" i="6"/>
  <c r="K548" i="6" s="1"/>
  <c r="D548" i="6"/>
  <c r="J548" i="6" s="1"/>
  <c r="I547" i="6"/>
  <c r="O547" i="6" s="1"/>
  <c r="H547" i="6"/>
  <c r="N547" i="6" s="1"/>
  <c r="G547" i="6"/>
  <c r="M547" i="6" s="1"/>
  <c r="F547" i="6"/>
  <c r="L547" i="6" s="1"/>
  <c r="E547" i="6"/>
  <c r="K547" i="6" s="1"/>
  <c r="D547" i="6"/>
  <c r="J547" i="6" s="1"/>
  <c r="I546" i="6"/>
  <c r="O546" i="6" s="1"/>
  <c r="H546" i="6"/>
  <c r="N546" i="6" s="1"/>
  <c r="G546" i="6"/>
  <c r="M546" i="6" s="1"/>
  <c r="F546" i="6"/>
  <c r="L546" i="6" s="1"/>
  <c r="E546" i="6"/>
  <c r="K546" i="6" s="1"/>
  <c r="D546" i="6"/>
  <c r="J546" i="6" s="1"/>
  <c r="I545" i="6"/>
  <c r="O545" i="6" s="1"/>
  <c r="H545" i="6"/>
  <c r="N545" i="6" s="1"/>
  <c r="G545" i="6"/>
  <c r="M545" i="6" s="1"/>
  <c r="F545" i="6"/>
  <c r="L545" i="6" s="1"/>
  <c r="E545" i="6"/>
  <c r="K545" i="6" s="1"/>
  <c r="D545" i="6"/>
  <c r="J545" i="6" s="1"/>
  <c r="I544" i="6"/>
  <c r="O544" i="6" s="1"/>
  <c r="H544" i="6"/>
  <c r="N544" i="6" s="1"/>
  <c r="G544" i="6"/>
  <c r="M544" i="6" s="1"/>
  <c r="F544" i="6"/>
  <c r="L544" i="6" s="1"/>
  <c r="E544" i="6"/>
  <c r="K544" i="6" s="1"/>
  <c r="D544" i="6"/>
  <c r="J544" i="6" s="1"/>
  <c r="I543" i="6"/>
  <c r="O543" i="6" s="1"/>
  <c r="H543" i="6"/>
  <c r="N543" i="6" s="1"/>
  <c r="G543" i="6"/>
  <c r="M543" i="6" s="1"/>
  <c r="F543" i="6"/>
  <c r="L543" i="6" s="1"/>
  <c r="E543" i="6"/>
  <c r="K543" i="6" s="1"/>
  <c r="D543" i="6"/>
  <c r="J543" i="6" s="1"/>
  <c r="I542" i="6"/>
  <c r="O542" i="6" s="1"/>
  <c r="H542" i="6"/>
  <c r="N542" i="6" s="1"/>
  <c r="G542" i="6"/>
  <c r="M542" i="6" s="1"/>
  <c r="F542" i="6"/>
  <c r="L542" i="6" s="1"/>
  <c r="E542" i="6"/>
  <c r="K542" i="6" s="1"/>
  <c r="D542" i="6"/>
  <c r="J542" i="6" s="1"/>
  <c r="I541" i="6"/>
  <c r="O541" i="6" s="1"/>
  <c r="H541" i="6"/>
  <c r="N541" i="6" s="1"/>
  <c r="G541" i="6"/>
  <c r="M541" i="6" s="1"/>
  <c r="F541" i="6"/>
  <c r="L541" i="6" s="1"/>
  <c r="E541" i="6"/>
  <c r="K541" i="6" s="1"/>
  <c r="D541" i="6"/>
  <c r="J541" i="6" s="1"/>
  <c r="I540" i="6"/>
  <c r="O540" i="6" s="1"/>
  <c r="H540" i="6"/>
  <c r="N540" i="6" s="1"/>
  <c r="G540" i="6"/>
  <c r="M540" i="6" s="1"/>
  <c r="F540" i="6"/>
  <c r="L540" i="6" s="1"/>
  <c r="E540" i="6"/>
  <c r="K540" i="6" s="1"/>
  <c r="D540" i="6"/>
  <c r="J540" i="6" s="1"/>
  <c r="I539" i="6"/>
  <c r="O539" i="6" s="1"/>
  <c r="H539" i="6"/>
  <c r="N539" i="6" s="1"/>
  <c r="G539" i="6"/>
  <c r="M539" i="6" s="1"/>
  <c r="F539" i="6"/>
  <c r="L539" i="6" s="1"/>
  <c r="E539" i="6"/>
  <c r="K539" i="6" s="1"/>
  <c r="D539" i="6"/>
  <c r="J539" i="6" s="1"/>
  <c r="I538" i="6"/>
  <c r="O538" i="6" s="1"/>
  <c r="H538" i="6"/>
  <c r="N538" i="6" s="1"/>
  <c r="G538" i="6"/>
  <c r="M538" i="6" s="1"/>
  <c r="F538" i="6"/>
  <c r="L538" i="6" s="1"/>
  <c r="E538" i="6"/>
  <c r="K538" i="6" s="1"/>
  <c r="D538" i="6"/>
  <c r="J538" i="6" s="1"/>
  <c r="I537" i="6"/>
  <c r="O537" i="6" s="1"/>
  <c r="H537" i="6"/>
  <c r="N537" i="6" s="1"/>
  <c r="G537" i="6"/>
  <c r="M537" i="6" s="1"/>
  <c r="F537" i="6"/>
  <c r="L537" i="6" s="1"/>
  <c r="E537" i="6"/>
  <c r="K537" i="6" s="1"/>
  <c r="D537" i="6"/>
  <c r="J537" i="6" s="1"/>
  <c r="I536" i="6"/>
  <c r="O536" i="6" s="1"/>
  <c r="H536" i="6"/>
  <c r="N536" i="6" s="1"/>
  <c r="G536" i="6"/>
  <c r="M536" i="6" s="1"/>
  <c r="F536" i="6"/>
  <c r="L536" i="6" s="1"/>
  <c r="E536" i="6"/>
  <c r="K536" i="6" s="1"/>
  <c r="D536" i="6"/>
  <c r="J536" i="6" s="1"/>
  <c r="I535" i="6"/>
  <c r="O535" i="6" s="1"/>
  <c r="H535" i="6"/>
  <c r="N535" i="6" s="1"/>
  <c r="G535" i="6"/>
  <c r="M535" i="6" s="1"/>
  <c r="F535" i="6"/>
  <c r="L535" i="6" s="1"/>
  <c r="E535" i="6"/>
  <c r="K535" i="6" s="1"/>
  <c r="D535" i="6"/>
  <c r="J535" i="6" s="1"/>
  <c r="I534" i="6"/>
  <c r="O534" i="6" s="1"/>
  <c r="H534" i="6"/>
  <c r="N534" i="6" s="1"/>
  <c r="G534" i="6"/>
  <c r="M534" i="6" s="1"/>
  <c r="F534" i="6"/>
  <c r="L534" i="6" s="1"/>
  <c r="E534" i="6"/>
  <c r="K534" i="6" s="1"/>
  <c r="D534" i="6"/>
  <c r="J534" i="6" s="1"/>
  <c r="I533" i="6"/>
  <c r="O533" i="6" s="1"/>
  <c r="H533" i="6"/>
  <c r="N533" i="6" s="1"/>
  <c r="G533" i="6"/>
  <c r="M533" i="6" s="1"/>
  <c r="F533" i="6"/>
  <c r="L533" i="6" s="1"/>
  <c r="E533" i="6"/>
  <c r="K533" i="6" s="1"/>
  <c r="D533" i="6"/>
  <c r="J533" i="6" s="1"/>
  <c r="I532" i="6"/>
  <c r="O532" i="6" s="1"/>
  <c r="H532" i="6"/>
  <c r="N532" i="6" s="1"/>
  <c r="G532" i="6"/>
  <c r="M532" i="6" s="1"/>
  <c r="F532" i="6"/>
  <c r="L532" i="6" s="1"/>
  <c r="E532" i="6"/>
  <c r="K532" i="6" s="1"/>
  <c r="D532" i="6"/>
  <c r="J532" i="6" s="1"/>
  <c r="I531" i="6"/>
  <c r="O531" i="6" s="1"/>
  <c r="H531" i="6"/>
  <c r="N531" i="6" s="1"/>
  <c r="G531" i="6"/>
  <c r="M531" i="6" s="1"/>
  <c r="F531" i="6"/>
  <c r="L531" i="6" s="1"/>
  <c r="E531" i="6"/>
  <c r="K531" i="6" s="1"/>
  <c r="D531" i="6"/>
  <c r="J531" i="6" s="1"/>
  <c r="I530" i="6"/>
  <c r="O530" i="6" s="1"/>
  <c r="H530" i="6"/>
  <c r="N530" i="6" s="1"/>
  <c r="G530" i="6"/>
  <c r="M530" i="6" s="1"/>
  <c r="F530" i="6"/>
  <c r="L530" i="6" s="1"/>
  <c r="E530" i="6"/>
  <c r="K530" i="6" s="1"/>
  <c r="D530" i="6"/>
  <c r="J530" i="6" s="1"/>
  <c r="I529" i="6"/>
  <c r="O529" i="6" s="1"/>
  <c r="H529" i="6"/>
  <c r="N529" i="6" s="1"/>
  <c r="G529" i="6"/>
  <c r="M529" i="6" s="1"/>
  <c r="F529" i="6"/>
  <c r="L529" i="6" s="1"/>
  <c r="E529" i="6"/>
  <c r="K529" i="6" s="1"/>
  <c r="D529" i="6"/>
  <c r="J529" i="6" s="1"/>
  <c r="I528" i="6"/>
  <c r="O528" i="6" s="1"/>
  <c r="H528" i="6"/>
  <c r="N528" i="6" s="1"/>
  <c r="G528" i="6"/>
  <c r="M528" i="6" s="1"/>
  <c r="F528" i="6"/>
  <c r="L528" i="6" s="1"/>
  <c r="E528" i="6"/>
  <c r="K528" i="6" s="1"/>
  <c r="D528" i="6"/>
  <c r="J528" i="6" s="1"/>
  <c r="I527" i="6"/>
  <c r="O527" i="6" s="1"/>
  <c r="H527" i="6"/>
  <c r="N527" i="6" s="1"/>
  <c r="G527" i="6"/>
  <c r="M527" i="6" s="1"/>
  <c r="F527" i="6"/>
  <c r="L527" i="6" s="1"/>
  <c r="E527" i="6"/>
  <c r="K527" i="6" s="1"/>
  <c r="D527" i="6"/>
  <c r="J527" i="6" s="1"/>
  <c r="I526" i="6"/>
  <c r="O526" i="6" s="1"/>
  <c r="H526" i="6"/>
  <c r="N526" i="6" s="1"/>
  <c r="G526" i="6"/>
  <c r="M526" i="6" s="1"/>
  <c r="F526" i="6"/>
  <c r="L526" i="6" s="1"/>
  <c r="E526" i="6"/>
  <c r="K526" i="6" s="1"/>
  <c r="D526" i="6"/>
  <c r="J526" i="6" s="1"/>
  <c r="I525" i="6"/>
  <c r="O525" i="6" s="1"/>
  <c r="H525" i="6"/>
  <c r="N525" i="6" s="1"/>
  <c r="G525" i="6"/>
  <c r="M525" i="6" s="1"/>
  <c r="F525" i="6"/>
  <c r="L525" i="6" s="1"/>
  <c r="E525" i="6"/>
  <c r="K525" i="6" s="1"/>
  <c r="D525" i="6"/>
  <c r="J525" i="6" s="1"/>
  <c r="I524" i="6"/>
  <c r="O524" i="6" s="1"/>
  <c r="H524" i="6"/>
  <c r="N524" i="6" s="1"/>
  <c r="G524" i="6"/>
  <c r="M524" i="6" s="1"/>
  <c r="F524" i="6"/>
  <c r="L524" i="6" s="1"/>
  <c r="E524" i="6"/>
  <c r="K524" i="6" s="1"/>
  <c r="D524" i="6"/>
  <c r="J524" i="6" s="1"/>
  <c r="I523" i="6"/>
  <c r="O523" i="6" s="1"/>
  <c r="H523" i="6"/>
  <c r="N523" i="6" s="1"/>
  <c r="G523" i="6"/>
  <c r="M523" i="6" s="1"/>
  <c r="F523" i="6"/>
  <c r="L523" i="6" s="1"/>
  <c r="E523" i="6"/>
  <c r="K523" i="6" s="1"/>
  <c r="D523" i="6"/>
  <c r="J523" i="6" s="1"/>
  <c r="I522" i="6"/>
  <c r="O522" i="6" s="1"/>
  <c r="H522" i="6"/>
  <c r="N522" i="6" s="1"/>
  <c r="G522" i="6"/>
  <c r="M522" i="6" s="1"/>
  <c r="F522" i="6"/>
  <c r="L522" i="6" s="1"/>
  <c r="E522" i="6"/>
  <c r="K522" i="6" s="1"/>
  <c r="D522" i="6"/>
  <c r="J522" i="6" s="1"/>
  <c r="I521" i="6"/>
  <c r="O521" i="6" s="1"/>
  <c r="H521" i="6"/>
  <c r="N521" i="6" s="1"/>
  <c r="G521" i="6"/>
  <c r="M521" i="6" s="1"/>
  <c r="F521" i="6"/>
  <c r="L521" i="6" s="1"/>
  <c r="E521" i="6"/>
  <c r="K521" i="6" s="1"/>
  <c r="D521" i="6"/>
  <c r="J521" i="6" s="1"/>
  <c r="I520" i="6"/>
  <c r="O520" i="6" s="1"/>
  <c r="H520" i="6"/>
  <c r="N520" i="6" s="1"/>
  <c r="G520" i="6"/>
  <c r="M520" i="6" s="1"/>
  <c r="F520" i="6"/>
  <c r="L520" i="6" s="1"/>
  <c r="E520" i="6"/>
  <c r="K520" i="6" s="1"/>
  <c r="D520" i="6"/>
  <c r="J520" i="6" s="1"/>
  <c r="I519" i="6"/>
  <c r="O519" i="6" s="1"/>
  <c r="H519" i="6"/>
  <c r="N519" i="6" s="1"/>
  <c r="G519" i="6"/>
  <c r="M519" i="6" s="1"/>
  <c r="F519" i="6"/>
  <c r="L519" i="6" s="1"/>
  <c r="E519" i="6"/>
  <c r="K519" i="6" s="1"/>
  <c r="D519" i="6"/>
  <c r="J519" i="6" s="1"/>
  <c r="I518" i="6"/>
  <c r="O518" i="6" s="1"/>
  <c r="H518" i="6"/>
  <c r="N518" i="6" s="1"/>
  <c r="G518" i="6"/>
  <c r="M518" i="6" s="1"/>
  <c r="F518" i="6"/>
  <c r="L518" i="6" s="1"/>
  <c r="E518" i="6"/>
  <c r="K518" i="6" s="1"/>
  <c r="D518" i="6"/>
  <c r="J518" i="6" s="1"/>
  <c r="I517" i="6"/>
  <c r="O517" i="6" s="1"/>
  <c r="H517" i="6"/>
  <c r="N517" i="6" s="1"/>
  <c r="G517" i="6"/>
  <c r="M517" i="6" s="1"/>
  <c r="F517" i="6"/>
  <c r="L517" i="6" s="1"/>
  <c r="E517" i="6"/>
  <c r="K517" i="6" s="1"/>
  <c r="D517" i="6"/>
  <c r="J517" i="6" s="1"/>
  <c r="I516" i="6"/>
  <c r="O516" i="6" s="1"/>
  <c r="H516" i="6"/>
  <c r="N516" i="6" s="1"/>
  <c r="G516" i="6"/>
  <c r="M516" i="6" s="1"/>
  <c r="F516" i="6"/>
  <c r="L516" i="6" s="1"/>
  <c r="E516" i="6"/>
  <c r="K516" i="6" s="1"/>
  <c r="D516" i="6"/>
  <c r="J516" i="6" s="1"/>
  <c r="I515" i="6"/>
  <c r="O515" i="6" s="1"/>
  <c r="H515" i="6"/>
  <c r="N515" i="6" s="1"/>
  <c r="G515" i="6"/>
  <c r="M515" i="6" s="1"/>
  <c r="F515" i="6"/>
  <c r="L515" i="6" s="1"/>
  <c r="E515" i="6"/>
  <c r="K515" i="6" s="1"/>
  <c r="D515" i="6"/>
  <c r="J515" i="6" s="1"/>
  <c r="I514" i="6"/>
  <c r="O514" i="6" s="1"/>
  <c r="H514" i="6"/>
  <c r="N514" i="6" s="1"/>
  <c r="G514" i="6"/>
  <c r="M514" i="6" s="1"/>
  <c r="F514" i="6"/>
  <c r="L514" i="6" s="1"/>
  <c r="E514" i="6"/>
  <c r="K514" i="6" s="1"/>
  <c r="D514" i="6"/>
  <c r="J514" i="6" s="1"/>
  <c r="I513" i="6"/>
  <c r="O513" i="6" s="1"/>
  <c r="H513" i="6"/>
  <c r="N513" i="6" s="1"/>
  <c r="G513" i="6"/>
  <c r="M513" i="6" s="1"/>
  <c r="F513" i="6"/>
  <c r="L513" i="6" s="1"/>
  <c r="E513" i="6"/>
  <c r="K513" i="6" s="1"/>
  <c r="D513" i="6"/>
  <c r="J513" i="6" s="1"/>
  <c r="I512" i="6"/>
  <c r="O512" i="6" s="1"/>
  <c r="H512" i="6"/>
  <c r="N512" i="6" s="1"/>
  <c r="G512" i="6"/>
  <c r="M512" i="6" s="1"/>
  <c r="F512" i="6"/>
  <c r="L512" i="6" s="1"/>
  <c r="E512" i="6"/>
  <c r="K512" i="6" s="1"/>
  <c r="D512" i="6"/>
  <c r="J512" i="6" s="1"/>
  <c r="I511" i="6"/>
  <c r="O511" i="6" s="1"/>
  <c r="H511" i="6"/>
  <c r="N511" i="6" s="1"/>
  <c r="G511" i="6"/>
  <c r="M511" i="6" s="1"/>
  <c r="F511" i="6"/>
  <c r="L511" i="6" s="1"/>
  <c r="E511" i="6"/>
  <c r="K511" i="6" s="1"/>
  <c r="D511" i="6"/>
  <c r="J511" i="6" s="1"/>
  <c r="I510" i="6"/>
  <c r="O510" i="6" s="1"/>
  <c r="H510" i="6"/>
  <c r="N510" i="6" s="1"/>
  <c r="G510" i="6"/>
  <c r="M510" i="6" s="1"/>
  <c r="F510" i="6"/>
  <c r="L510" i="6" s="1"/>
  <c r="E510" i="6"/>
  <c r="K510" i="6" s="1"/>
  <c r="D510" i="6"/>
  <c r="J510" i="6" s="1"/>
  <c r="I509" i="6"/>
  <c r="O509" i="6" s="1"/>
  <c r="H509" i="6"/>
  <c r="N509" i="6" s="1"/>
  <c r="G509" i="6"/>
  <c r="M509" i="6" s="1"/>
  <c r="F509" i="6"/>
  <c r="L509" i="6" s="1"/>
  <c r="E509" i="6"/>
  <c r="K509" i="6" s="1"/>
  <c r="D509" i="6"/>
  <c r="J509" i="6" s="1"/>
  <c r="I508" i="6"/>
  <c r="H508" i="6"/>
  <c r="G508" i="6"/>
  <c r="F508" i="6"/>
  <c r="E508" i="6"/>
  <c r="D508" i="6"/>
  <c r="I507" i="6"/>
  <c r="H507" i="6"/>
  <c r="N507" i="6" s="1"/>
  <c r="G507" i="6"/>
  <c r="M507" i="6" s="1"/>
  <c r="F507" i="6"/>
  <c r="E507" i="6"/>
  <c r="K507" i="6" s="1"/>
  <c r="D507" i="6"/>
  <c r="I506" i="6"/>
  <c r="H506" i="6"/>
  <c r="N506" i="6" s="1"/>
  <c r="G506" i="6"/>
  <c r="M506" i="6" s="1"/>
  <c r="F506" i="6"/>
  <c r="E506" i="6"/>
  <c r="K506" i="6" s="1"/>
  <c r="D506" i="6"/>
  <c r="I505" i="6"/>
  <c r="H505" i="6"/>
  <c r="N505" i="6" s="1"/>
  <c r="G505" i="6"/>
  <c r="M505" i="6" s="1"/>
  <c r="F505" i="6"/>
  <c r="E505" i="6"/>
  <c r="K505" i="6" s="1"/>
  <c r="D505" i="6"/>
  <c r="I504" i="6"/>
  <c r="H504" i="6"/>
  <c r="G504" i="6"/>
  <c r="F504" i="6"/>
  <c r="E504" i="6"/>
  <c r="D504" i="6"/>
  <c r="I503" i="6"/>
  <c r="O503" i="6" s="1"/>
  <c r="H503" i="6"/>
  <c r="N503" i="6" s="1"/>
  <c r="G503" i="6"/>
  <c r="M503" i="6" s="1"/>
  <c r="F503" i="6"/>
  <c r="L503" i="6" s="1"/>
  <c r="E503" i="6"/>
  <c r="K503" i="6" s="1"/>
  <c r="D503" i="6"/>
  <c r="J503" i="6" s="1"/>
  <c r="I502" i="6"/>
  <c r="O502" i="6" s="1"/>
  <c r="H502" i="6"/>
  <c r="N502" i="6" s="1"/>
  <c r="G502" i="6"/>
  <c r="M502" i="6" s="1"/>
  <c r="F502" i="6"/>
  <c r="L502" i="6" s="1"/>
  <c r="E502" i="6"/>
  <c r="K502" i="6" s="1"/>
  <c r="D502" i="6"/>
  <c r="J502" i="6" s="1"/>
  <c r="I501" i="6"/>
  <c r="O501" i="6" s="1"/>
  <c r="H501" i="6"/>
  <c r="N501" i="6" s="1"/>
  <c r="G501" i="6"/>
  <c r="M501" i="6" s="1"/>
  <c r="F501" i="6"/>
  <c r="L501" i="6" s="1"/>
  <c r="E501" i="6"/>
  <c r="K501" i="6" s="1"/>
  <c r="D501" i="6"/>
  <c r="J501" i="6" s="1"/>
  <c r="I500" i="6"/>
  <c r="O500" i="6" s="1"/>
  <c r="H500" i="6"/>
  <c r="N500" i="6" s="1"/>
  <c r="G500" i="6"/>
  <c r="M500" i="6" s="1"/>
  <c r="F500" i="6"/>
  <c r="L500" i="6" s="1"/>
  <c r="E500" i="6"/>
  <c r="K500" i="6" s="1"/>
  <c r="D500" i="6"/>
  <c r="J500" i="6" s="1"/>
  <c r="I499" i="6"/>
  <c r="O499" i="6" s="1"/>
  <c r="H499" i="6"/>
  <c r="N499" i="6" s="1"/>
  <c r="G499" i="6"/>
  <c r="M499" i="6" s="1"/>
  <c r="F499" i="6"/>
  <c r="L499" i="6" s="1"/>
  <c r="E499" i="6"/>
  <c r="K499" i="6" s="1"/>
  <c r="D499" i="6"/>
  <c r="J499" i="6" s="1"/>
  <c r="I498" i="6"/>
  <c r="O498" i="6" s="1"/>
  <c r="H498" i="6"/>
  <c r="N498" i="6" s="1"/>
  <c r="G498" i="6"/>
  <c r="M498" i="6" s="1"/>
  <c r="F498" i="6"/>
  <c r="L498" i="6" s="1"/>
  <c r="E498" i="6"/>
  <c r="K498" i="6" s="1"/>
  <c r="D498" i="6"/>
  <c r="J498" i="6" s="1"/>
  <c r="I497" i="6"/>
  <c r="O497" i="6" s="1"/>
  <c r="H497" i="6"/>
  <c r="N497" i="6" s="1"/>
  <c r="G497" i="6"/>
  <c r="M497" i="6" s="1"/>
  <c r="F497" i="6"/>
  <c r="L497" i="6" s="1"/>
  <c r="E497" i="6"/>
  <c r="K497" i="6" s="1"/>
  <c r="D497" i="6"/>
  <c r="J497" i="6" s="1"/>
  <c r="I496" i="6"/>
  <c r="O496" i="6" s="1"/>
  <c r="H496" i="6"/>
  <c r="N496" i="6" s="1"/>
  <c r="G496" i="6"/>
  <c r="M496" i="6" s="1"/>
  <c r="F496" i="6"/>
  <c r="L496" i="6" s="1"/>
  <c r="E496" i="6"/>
  <c r="K496" i="6" s="1"/>
  <c r="D496" i="6"/>
  <c r="J496" i="6" s="1"/>
  <c r="I495" i="6"/>
  <c r="O495" i="6" s="1"/>
  <c r="H495" i="6"/>
  <c r="N495" i="6" s="1"/>
  <c r="G495" i="6"/>
  <c r="M495" i="6" s="1"/>
  <c r="F495" i="6"/>
  <c r="L495" i="6" s="1"/>
  <c r="E495" i="6"/>
  <c r="K495" i="6" s="1"/>
  <c r="D495" i="6"/>
  <c r="J495" i="6" s="1"/>
  <c r="I494" i="6"/>
  <c r="O494" i="6" s="1"/>
  <c r="H494" i="6"/>
  <c r="N494" i="6" s="1"/>
  <c r="G494" i="6"/>
  <c r="M494" i="6" s="1"/>
  <c r="F494" i="6"/>
  <c r="L494" i="6" s="1"/>
  <c r="E494" i="6"/>
  <c r="K494" i="6" s="1"/>
  <c r="D494" i="6"/>
  <c r="J494" i="6" s="1"/>
  <c r="I493" i="6"/>
  <c r="O493" i="6" s="1"/>
  <c r="H493" i="6"/>
  <c r="N493" i="6" s="1"/>
  <c r="G493" i="6"/>
  <c r="M493" i="6" s="1"/>
  <c r="F493" i="6"/>
  <c r="L493" i="6" s="1"/>
  <c r="E493" i="6"/>
  <c r="K493" i="6" s="1"/>
  <c r="D493" i="6"/>
  <c r="J493" i="6" s="1"/>
  <c r="I492" i="6"/>
  <c r="O492" i="6" s="1"/>
  <c r="H492" i="6"/>
  <c r="N492" i="6" s="1"/>
  <c r="G492" i="6"/>
  <c r="M492" i="6" s="1"/>
  <c r="F492" i="6"/>
  <c r="L492" i="6" s="1"/>
  <c r="E492" i="6"/>
  <c r="K492" i="6" s="1"/>
  <c r="D492" i="6"/>
  <c r="J492" i="6" s="1"/>
  <c r="I491" i="6"/>
  <c r="O491" i="6" s="1"/>
  <c r="H491" i="6"/>
  <c r="N491" i="6" s="1"/>
  <c r="G491" i="6"/>
  <c r="M491" i="6" s="1"/>
  <c r="F491" i="6"/>
  <c r="L491" i="6" s="1"/>
  <c r="E491" i="6"/>
  <c r="K491" i="6" s="1"/>
  <c r="D491" i="6"/>
  <c r="J491" i="6" s="1"/>
  <c r="I490" i="6"/>
  <c r="O490" i="6" s="1"/>
  <c r="H490" i="6"/>
  <c r="N490" i="6" s="1"/>
  <c r="G490" i="6"/>
  <c r="M490" i="6" s="1"/>
  <c r="F490" i="6"/>
  <c r="L490" i="6" s="1"/>
  <c r="E490" i="6"/>
  <c r="K490" i="6" s="1"/>
  <c r="D490" i="6"/>
  <c r="J490" i="6" s="1"/>
  <c r="I489" i="6"/>
  <c r="O489" i="6" s="1"/>
  <c r="H489" i="6"/>
  <c r="N489" i="6" s="1"/>
  <c r="G489" i="6"/>
  <c r="M489" i="6" s="1"/>
  <c r="F489" i="6"/>
  <c r="L489" i="6" s="1"/>
  <c r="E489" i="6"/>
  <c r="K489" i="6" s="1"/>
  <c r="D489" i="6"/>
  <c r="J489" i="6" s="1"/>
  <c r="I488" i="6"/>
  <c r="O488" i="6" s="1"/>
  <c r="H488" i="6"/>
  <c r="N488" i="6" s="1"/>
  <c r="G488" i="6"/>
  <c r="M488" i="6" s="1"/>
  <c r="F488" i="6"/>
  <c r="L488" i="6" s="1"/>
  <c r="E488" i="6"/>
  <c r="K488" i="6" s="1"/>
  <c r="D488" i="6"/>
  <c r="J488" i="6" s="1"/>
  <c r="I487" i="6"/>
  <c r="O487" i="6" s="1"/>
  <c r="H487" i="6"/>
  <c r="N487" i="6" s="1"/>
  <c r="G487" i="6"/>
  <c r="M487" i="6" s="1"/>
  <c r="F487" i="6"/>
  <c r="L487" i="6" s="1"/>
  <c r="E487" i="6"/>
  <c r="K487" i="6" s="1"/>
  <c r="D487" i="6"/>
  <c r="J487" i="6" s="1"/>
  <c r="I486" i="6"/>
  <c r="O486" i="6" s="1"/>
  <c r="H486" i="6"/>
  <c r="N486" i="6" s="1"/>
  <c r="G486" i="6"/>
  <c r="M486" i="6" s="1"/>
  <c r="F486" i="6"/>
  <c r="L486" i="6" s="1"/>
  <c r="E486" i="6"/>
  <c r="K486" i="6" s="1"/>
  <c r="D486" i="6"/>
  <c r="J486" i="6" s="1"/>
  <c r="I485" i="6"/>
  <c r="O485" i="6" s="1"/>
  <c r="H485" i="6"/>
  <c r="N485" i="6" s="1"/>
  <c r="G485" i="6"/>
  <c r="M485" i="6" s="1"/>
  <c r="F485" i="6"/>
  <c r="L485" i="6" s="1"/>
  <c r="E485" i="6"/>
  <c r="K485" i="6" s="1"/>
  <c r="D485" i="6"/>
  <c r="J485" i="6" s="1"/>
  <c r="I484" i="6"/>
  <c r="O484" i="6" s="1"/>
  <c r="H484" i="6"/>
  <c r="N484" i="6" s="1"/>
  <c r="G484" i="6"/>
  <c r="M484" i="6" s="1"/>
  <c r="F484" i="6"/>
  <c r="L484" i="6" s="1"/>
  <c r="E484" i="6"/>
  <c r="K484" i="6" s="1"/>
  <c r="D484" i="6"/>
  <c r="J484" i="6" s="1"/>
  <c r="I483" i="6"/>
  <c r="O483" i="6" s="1"/>
  <c r="H483" i="6"/>
  <c r="N483" i="6" s="1"/>
  <c r="G483" i="6"/>
  <c r="M483" i="6" s="1"/>
  <c r="F483" i="6"/>
  <c r="L483" i="6" s="1"/>
  <c r="E483" i="6"/>
  <c r="K483" i="6" s="1"/>
  <c r="D483" i="6"/>
  <c r="J483" i="6" s="1"/>
  <c r="I482" i="6"/>
  <c r="O482" i="6" s="1"/>
  <c r="H482" i="6"/>
  <c r="N482" i="6" s="1"/>
  <c r="G482" i="6"/>
  <c r="M482" i="6" s="1"/>
  <c r="F482" i="6"/>
  <c r="L482" i="6" s="1"/>
  <c r="E482" i="6"/>
  <c r="K482" i="6" s="1"/>
  <c r="D482" i="6"/>
  <c r="J482" i="6" s="1"/>
  <c r="I481" i="6"/>
  <c r="O481" i="6" s="1"/>
  <c r="H481" i="6"/>
  <c r="N481" i="6" s="1"/>
  <c r="G481" i="6"/>
  <c r="M481" i="6" s="1"/>
  <c r="F481" i="6"/>
  <c r="L481" i="6" s="1"/>
  <c r="E481" i="6"/>
  <c r="K481" i="6" s="1"/>
  <c r="D481" i="6"/>
  <c r="J481" i="6" s="1"/>
  <c r="I480" i="6"/>
  <c r="O480" i="6" s="1"/>
  <c r="H480" i="6"/>
  <c r="N480" i="6" s="1"/>
  <c r="G480" i="6"/>
  <c r="M480" i="6" s="1"/>
  <c r="F480" i="6"/>
  <c r="L480" i="6" s="1"/>
  <c r="E480" i="6"/>
  <c r="K480" i="6" s="1"/>
  <c r="D480" i="6"/>
  <c r="J480" i="6" s="1"/>
  <c r="I479" i="6"/>
  <c r="O479" i="6" s="1"/>
  <c r="H479" i="6"/>
  <c r="N479" i="6" s="1"/>
  <c r="G479" i="6"/>
  <c r="M479" i="6" s="1"/>
  <c r="F479" i="6"/>
  <c r="L479" i="6" s="1"/>
  <c r="E479" i="6"/>
  <c r="K479" i="6" s="1"/>
  <c r="D479" i="6"/>
  <c r="J479" i="6" s="1"/>
  <c r="I478" i="6"/>
  <c r="O478" i="6" s="1"/>
  <c r="H478" i="6"/>
  <c r="N478" i="6" s="1"/>
  <c r="G478" i="6"/>
  <c r="M478" i="6" s="1"/>
  <c r="F478" i="6"/>
  <c r="L478" i="6" s="1"/>
  <c r="E478" i="6"/>
  <c r="K478" i="6" s="1"/>
  <c r="D478" i="6"/>
  <c r="J478" i="6" s="1"/>
  <c r="I477" i="6"/>
  <c r="O477" i="6" s="1"/>
  <c r="H477" i="6"/>
  <c r="N477" i="6" s="1"/>
  <c r="G477" i="6"/>
  <c r="M477" i="6" s="1"/>
  <c r="F477" i="6"/>
  <c r="L477" i="6" s="1"/>
  <c r="E477" i="6"/>
  <c r="K477" i="6" s="1"/>
  <c r="D477" i="6"/>
  <c r="J477" i="6" s="1"/>
  <c r="I476" i="6"/>
  <c r="O476" i="6" s="1"/>
  <c r="H476" i="6"/>
  <c r="N476" i="6" s="1"/>
  <c r="G476" i="6"/>
  <c r="M476" i="6" s="1"/>
  <c r="F476" i="6"/>
  <c r="L476" i="6" s="1"/>
  <c r="E476" i="6"/>
  <c r="K476" i="6" s="1"/>
  <c r="D476" i="6"/>
  <c r="J476" i="6" s="1"/>
  <c r="I475" i="6"/>
  <c r="O475" i="6" s="1"/>
  <c r="H475" i="6"/>
  <c r="N475" i="6" s="1"/>
  <c r="G475" i="6"/>
  <c r="M475" i="6" s="1"/>
  <c r="F475" i="6"/>
  <c r="L475" i="6" s="1"/>
  <c r="E475" i="6"/>
  <c r="K475" i="6" s="1"/>
  <c r="D475" i="6"/>
  <c r="J475" i="6" s="1"/>
  <c r="I474" i="6"/>
  <c r="O474" i="6" s="1"/>
  <c r="H474" i="6"/>
  <c r="N474" i="6" s="1"/>
  <c r="G474" i="6"/>
  <c r="M474" i="6" s="1"/>
  <c r="F474" i="6"/>
  <c r="L474" i="6" s="1"/>
  <c r="E474" i="6"/>
  <c r="K474" i="6" s="1"/>
  <c r="D474" i="6"/>
  <c r="J474" i="6" s="1"/>
  <c r="I473" i="6"/>
  <c r="O473" i="6" s="1"/>
  <c r="H473" i="6"/>
  <c r="N473" i="6" s="1"/>
  <c r="G473" i="6"/>
  <c r="M473" i="6" s="1"/>
  <c r="F473" i="6"/>
  <c r="L473" i="6" s="1"/>
  <c r="E473" i="6"/>
  <c r="K473" i="6" s="1"/>
  <c r="D473" i="6"/>
  <c r="J473" i="6" s="1"/>
  <c r="I472" i="6"/>
  <c r="O472" i="6" s="1"/>
  <c r="H472" i="6"/>
  <c r="N472" i="6" s="1"/>
  <c r="G472" i="6"/>
  <c r="M472" i="6" s="1"/>
  <c r="F472" i="6"/>
  <c r="L472" i="6" s="1"/>
  <c r="E472" i="6"/>
  <c r="K472" i="6" s="1"/>
  <c r="D472" i="6"/>
  <c r="J472" i="6" s="1"/>
  <c r="I471" i="6"/>
  <c r="O471" i="6" s="1"/>
  <c r="H471" i="6"/>
  <c r="N471" i="6" s="1"/>
  <c r="G471" i="6"/>
  <c r="M471" i="6" s="1"/>
  <c r="F471" i="6"/>
  <c r="L471" i="6" s="1"/>
  <c r="E471" i="6"/>
  <c r="K471" i="6" s="1"/>
  <c r="D471" i="6"/>
  <c r="J471" i="6" s="1"/>
  <c r="I470" i="6"/>
  <c r="O470" i="6" s="1"/>
  <c r="H470" i="6"/>
  <c r="N470" i="6" s="1"/>
  <c r="G470" i="6"/>
  <c r="M470" i="6" s="1"/>
  <c r="F470" i="6"/>
  <c r="L470" i="6" s="1"/>
  <c r="E470" i="6"/>
  <c r="K470" i="6" s="1"/>
  <c r="D470" i="6"/>
  <c r="J470" i="6" s="1"/>
  <c r="I469" i="6"/>
  <c r="O469" i="6" s="1"/>
  <c r="H469" i="6"/>
  <c r="N469" i="6" s="1"/>
  <c r="G469" i="6"/>
  <c r="M469" i="6" s="1"/>
  <c r="F469" i="6"/>
  <c r="L469" i="6" s="1"/>
  <c r="E469" i="6"/>
  <c r="K469" i="6" s="1"/>
  <c r="D469" i="6"/>
  <c r="J469" i="6" s="1"/>
  <c r="I468" i="6"/>
  <c r="O468" i="6" s="1"/>
  <c r="H468" i="6"/>
  <c r="N468" i="6" s="1"/>
  <c r="G468" i="6"/>
  <c r="M468" i="6" s="1"/>
  <c r="F468" i="6"/>
  <c r="L468" i="6" s="1"/>
  <c r="E468" i="6"/>
  <c r="K468" i="6" s="1"/>
  <c r="D468" i="6"/>
  <c r="J468" i="6" s="1"/>
  <c r="I467" i="6"/>
  <c r="O467" i="6" s="1"/>
  <c r="H467" i="6"/>
  <c r="N467" i="6" s="1"/>
  <c r="G467" i="6"/>
  <c r="M467" i="6" s="1"/>
  <c r="F467" i="6"/>
  <c r="L467" i="6" s="1"/>
  <c r="E467" i="6"/>
  <c r="K467" i="6" s="1"/>
  <c r="D467" i="6"/>
  <c r="J467" i="6" s="1"/>
  <c r="I466" i="6"/>
  <c r="O466" i="6" s="1"/>
  <c r="H466" i="6"/>
  <c r="N466" i="6" s="1"/>
  <c r="G466" i="6"/>
  <c r="M466" i="6" s="1"/>
  <c r="F466" i="6"/>
  <c r="L466" i="6" s="1"/>
  <c r="E466" i="6"/>
  <c r="K466" i="6" s="1"/>
  <c r="D466" i="6"/>
  <c r="I465" i="6"/>
  <c r="O465" i="6" s="1"/>
  <c r="H465" i="6"/>
  <c r="N465" i="6" s="1"/>
  <c r="G465" i="6"/>
  <c r="M465" i="6" s="1"/>
  <c r="F465" i="6"/>
  <c r="L465" i="6" s="1"/>
  <c r="E465" i="6"/>
  <c r="K465" i="6" s="1"/>
  <c r="D465" i="6"/>
  <c r="J465" i="6" s="1"/>
  <c r="I464" i="6"/>
  <c r="O464" i="6" s="1"/>
  <c r="H464" i="6"/>
  <c r="N464" i="6" s="1"/>
  <c r="G464" i="6"/>
  <c r="M464" i="6" s="1"/>
  <c r="F464" i="6"/>
  <c r="L464" i="6" s="1"/>
  <c r="E464" i="6"/>
  <c r="K464" i="6" s="1"/>
  <c r="D464" i="6"/>
  <c r="J464" i="6" s="1"/>
  <c r="I463" i="6"/>
  <c r="O463" i="6" s="1"/>
  <c r="H463" i="6"/>
  <c r="N463" i="6" s="1"/>
  <c r="G463" i="6"/>
  <c r="M463" i="6" s="1"/>
  <c r="F463" i="6"/>
  <c r="L463" i="6" s="1"/>
  <c r="E463" i="6"/>
  <c r="K463" i="6" s="1"/>
  <c r="D463" i="6"/>
  <c r="J463" i="6" s="1"/>
  <c r="I462" i="6"/>
  <c r="O462" i="6" s="1"/>
  <c r="H462" i="6"/>
  <c r="N462" i="6" s="1"/>
  <c r="G462" i="6"/>
  <c r="M462" i="6" s="1"/>
  <c r="F462" i="6"/>
  <c r="L462" i="6" s="1"/>
  <c r="E462" i="6"/>
  <c r="K462" i="6" s="1"/>
  <c r="D462" i="6"/>
  <c r="J462" i="6" s="1"/>
  <c r="I461" i="6"/>
  <c r="O461" i="6" s="1"/>
  <c r="H461" i="6"/>
  <c r="N461" i="6" s="1"/>
  <c r="G461" i="6"/>
  <c r="M461" i="6" s="1"/>
  <c r="F461" i="6"/>
  <c r="L461" i="6" s="1"/>
  <c r="E461" i="6"/>
  <c r="K461" i="6" s="1"/>
  <c r="D461" i="6"/>
  <c r="J461" i="6" s="1"/>
  <c r="I460" i="6"/>
  <c r="O460" i="6" s="1"/>
  <c r="H460" i="6"/>
  <c r="N460" i="6" s="1"/>
  <c r="G460" i="6"/>
  <c r="M460" i="6" s="1"/>
  <c r="F460" i="6"/>
  <c r="L460" i="6" s="1"/>
  <c r="E460" i="6"/>
  <c r="K460" i="6" s="1"/>
  <c r="D460" i="6"/>
  <c r="J460" i="6" s="1"/>
  <c r="I459" i="6"/>
  <c r="H459" i="6"/>
  <c r="N459" i="6" s="1"/>
  <c r="G459" i="6"/>
  <c r="M459" i="6" s="1"/>
  <c r="F459" i="6"/>
  <c r="L459" i="6" s="1"/>
  <c r="E459" i="6"/>
  <c r="K459" i="6" s="1"/>
  <c r="D459" i="6"/>
  <c r="J459" i="6" s="1"/>
  <c r="I458" i="6"/>
  <c r="H458" i="6"/>
  <c r="G458" i="6"/>
  <c r="F458" i="6"/>
  <c r="E458" i="6"/>
  <c r="D458" i="6"/>
  <c r="I457" i="6"/>
  <c r="H457" i="6"/>
  <c r="N457" i="6" s="1"/>
  <c r="G457" i="6"/>
  <c r="M457" i="6" s="1"/>
  <c r="F457" i="6"/>
  <c r="E457" i="6"/>
  <c r="K457" i="6" s="1"/>
  <c r="D457" i="6"/>
  <c r="I456" i="6"/>
  <c r="H456" i="6"/>
  <c r="N456" i="6" s="1"/>
  <c r="G456" i="6"/>
  <c r="M456" i="6" s="1"/>
  <c r="F456" i="6"/>
  <c r="E456" i="6"/>
  <c r="K456" i="6" s="1"/>
  <c r="D456" i="6"/>
  <c r="I455" i="6"/>
  <c r="H455" i="6"/>
  <c r="N455" i="6" s="1"/>
  <c r="G455" i="6"/>
  <c r="M455" i="6" s="1"/>
  <c r="F455" i="6"/>
  <c r="E455" i="6"/>
  <c r="K455" i="6" s="1"/>
  <c r="D455" i="6"/>
  <c r="I454" i="6"/>
  <c r="H454" i="6"/>
  <c r="G454" i="6"/>
  <c r="F454" i="6"/>
  <c r="E454" i="6"/>
  <c r="D454" i="6"/>
  <c r="I453" i="6"/>
  <c r="O453" i="6" s="1"/>
  <c r="H453" i="6"/>
  <c r="N453" i="6" s="1"/>
  <c r="G453" i="6"/>
  <c r="M453" i="6" s="1"/>
  <c r="F453" i="6"/>
  <c r="L453" i="6" s="1"/>
  <c r="E453" i="6"/>
  <c r="K453" i="6" s="1"/>
  <c r="D453" i="6"/>
  <c r="J453" i="6" s="1"/>
  <c r="I452" i="6"/>
  <c r="O452" i="6" s="1"/>
  <c r="H452" i="6"/>
  <c r="N452" i="6" s="1"/>
  <c r="G452" i="6"/>
  <c r="M452" i="6" s="1"/>
  <c r="F452" i="6"/>
  <c r="L452" i="6" s="1"/>
  <c r="E452" i="6"/>
  <c r="K452" i="6" s="1"/>
  <c r="D452" i="6"/>
  <c r="J452" i="6" s="1"/>
  <c r="I451" i="6"/>
  <c r="O451" i="6" s="1"/>
  <c r="H451" i="6"/>
  <c r="N451" i="6" s="1"/>
  <c r="G451" i="6"/>
  <c r="M451" i="6" s="1"/>
  <c r="F451" i="6"/>
  <c r="L451" i="6" s="1"/>
  <c r="E451" i="6"/>
  <c r="K451" i="6" s="1"/>
  <c r="D451" i="6"/>
  <c r="J451" i="6" s="1"/>
  <c r="I450" i="6"/>
  <c r="O450" i="6" s="1"/>
  <c r="H450" i="6"/>
  <c r="N450" i="6" s="1"/>
  <c r="G450" i="6"/>
  <c r="M450" i="6" s="1"/>
  <c r="F450" i="6"/>
  <c r="L450" i="6" s="1"/>
  <c r="E450" i="6"/>
  <c r="K450" i="6" s="1"/>
  <c r="D450" i="6"/>
  <c r="J450" i="6" s="1"/>
  <c r="I449" i="6"/>
  <c r="O449" i="6" s="1"/>
  <c r="H449" i="6"/>
  <c r="N449" i="6" s="1"/>
  <c r="G449" i="6"/>
  <c r="M449" i="6" s="1"/>
  <c r="F449" i="6"/>
  <c r="L449" i="6" s="1"/>
  <c r="E449" i="6"/>
  <c r="K449" i="6" s="1"/>
  <c r="D449" i="6"/>
  <c r="J449" i="6" s="1"/>
  <c r="I448" i="6"/>
  <c r="O448" i="6" s="1"/>
  <c r="H448" i="6"/>
  <c r="N448" i="6" s="1"/>
  <c r="G448" i="6"/>
  <c r="M448" i="6" s="1"/>
  <c r="F448" i="6"/>
  <c r="L448" i="6" s="1"/>
  <c r="E448" i="6"/>
  <c r="K448" i="6" s="1"/>
  <c r="D448" i="6"/>
  <c r="J448" i="6" s="1"/>
  <c r="I447" i="6"/>
  <c r="O447" i="6" s="1"/>
  <c r="H447" i="6"/>
  <c r="N447" i="6" s="1"/>
  <c r="G447" i="6"/>
  <c r="M447" i="6" s="1"/>
  <c r="F447" i="6"/>
  <c r="L447" i="6" s="1"/>
  <c r="E447" i="6"/>
  <c r="K447" i="6" s="1"/>
  <c r="D447" i="6"/>
  <c r="J447" i="6" s="1"/>
  <c r="I446" i="6"/>
  <c r="O446" i="6" s="1"/>
  <c r="H446" i="6"/>
  <c r="N446" i="6" s="1"/>
  <c r="G446" i="6"/>
  <c r="M446" i="6" s="1"/>
  <c r="F446" i="6"/>
  <c r="L446" i="6" s="1"/>
  <c r="E446" i="6"/>
  <c r="K446" i="6" s="1"/>
  <c r="D446" i="6"/>
  <c r="J446" i="6" s="1"/>
  <c r="I445" i="6"/>
  <c r="O445" i="6" s="1"/>
  <c r="H445" i="6"/>
  <c r="N445" i="6" s="1"/>
  <c r="G445" i="6"/>
  <c r="M445" i="6" s="1"/>
  <c r="F445" i="6"/>
  <c r="L445" i="6" s="1"/>
  <c r="E445" i="6"/>
  <c r="K445" i="6" s="1"/>
  <c r="D445" i="6"/>
  <c r="J445" i="6" s="1"/>
  <c r="I444" i="6"/>
  <c r="O444" i="6" s="1"/>
  <c r="H444" i="6"/>
  <c r="N444" i="6" s="1"/>
  <c r="G444" i="6"/>
  <c r="M444" i="6" s="1"/>
  <c r="F444" i="6"/>
  <c r="L444" i="6" s="1"/>
  <c r="E444" i="6"/>
  <c r="K444" i="6" s="1"/>
  <c r="D444" i="6"/>
  <c r="J444" i="6" s="1"/>
  <c r="I443" i="6"/>
  <c r="O443" i="6" s="1"/>
  <c r="H443" i="6"/>
  <c r="N443" i="6" s="1"/>
  <c r="G443" i="6"/>
  <c r="M443" i="6" s="1"/>
  <c r="F443" i="6"/>
  <c r="L443" i="6" s="1"/>
  <c r="E443" i="6"/>
  <c r="K443" i="6" s="1"/>
  <c r="D443" i="6"/>
  <c r="J443" i="6" s="1"/>
  <c r="I442" i="6"/>
  <c r="O442" i="6" s="1"/>
  <c r="H442" i="6"/>
  <c r="N442" i="6" s="1"/>
  <c r="G442" i="6"/>
  <c r="M442" i="6" s="1"/>
  <c r="F442" i="6"/>
  <c r="L442" i="6" s="1"/>
  <c r="E442" i="6"/>
  <c r="K442" i="6" s="1"/>
  <c r="D442" i="6"/>
  <c r="J442" i="6" s="1"/>
  <c r="I441" i="6"/>
  <c r="O441" i="6" s="1"/>
  <c r="H441" i="6"/>
  <c r="N441" i="6" s="1"/>
  <c r="G441" i="6"/>
  <c r="M441" i="6" s="1"/>
  <c r="F441" i="6"/>
  <c r="L441" i="6" s="1"/>
  <c r="E441" i="6"/>
  <c r="K441" i="6" s="1"/>
  <c r="D441" i="6"/>
  <c r="J441" i="6" s="1"/>
  <c r="I440" i="6"/>
  <c r="O440" i="6" s="1"/>
  <c r="H440" i="6"/>
  <c r="N440" i="6" s="1"/>
  <c r="G440" i="6"/>
  <c r="M440" i="6" s="1"/>
  <c r="F440" i="6"/>
  <c r="L440" i="6" s="1"/>
  <c r="E440" i="6"/>
  <c r="K440" i="6" s="1"/>
  <c r="D440" i="6"/>
  <c r="J440" i="6" s="1"/>
  <c r="I439" i="6"/>
  <c r="O439" i="6" s="1"/>
  <c r="H439" i="6"/>
  <c r="N439" i="6" s="1"/>
  <c r="G439" i="6"/>
  <c r="M439" i="6" s="1"/>
  <c r="F439" i="6"/>
  <c r="L439" i="6" s="1"/>
  <c r="E439" i="6"/>
  <c r="K439" i="6" s="1"/>
  <c r="D439" i="6"/>
  <c r="J439" i="6" s="1"/>
  <c r="I438" i="6"/>
  <c r="O438" i="6" s="1"/>
  <c r="H438" i="6"/>
  <c r="N438" i="6" s="1"/>
  <c r="G438" i="6"/>
  <c r="M438" i="6" s="1"/>
  <c r="F438" i="6"/>
  <c r="L438" i="6" s="1"/>
  <c r="E438" i="6"/>
  <c r="K438" i="6" s="1"/>
  <c r="D438" i="6"/>
  <c r="J438" i="6" s="1"/>
  <c r="I437" i="6"/>
  <c r="O437" i="6" s="1"/>
  <c r="H437" i="6"/>
  <c r="N437" i="6" s="1"/>
  <c r="G437" i="6"/>
  <c r="M437" i="6" s="1"/>
  <c r="F437" i="6"/>
  <c r="L437" i="6" s="1"/>
  <c r="E437" i="6"/>
  <c r="K437" i="6" s="1"/>
  <c r="D437" i="6"/>
  <c r="J437" i="6" s="1"/>
  <c r="I436" i="6"/>
  <c r="O436" i="6" s="1"/>
  <c r="H436" i="6"/>
  <c r="N436" i="6" s="1"/>
  <c r="G436" i="6"/>
  <c r="M436" i="6" s="1"/>
  <c r="F436" i="6"/>
  <c r="L436" i="6" s="1"/>
  <c r="E436" i="6"/>
  <c r="K436" i="6" s="1"/>
  <c r="D436" i="6"/>
  <c r="J436" i="6" s="1"/>
  <c r="I435" i="6"/>
  <c r="O435" i="6" s="1"/>
  <c r="H435" i="6"/>
  <c r="N435" i="6" s="1"/>
  <c r="G435" i="6"/>
  <c r="M435" i="6" s="1"/>
  <c r="F435" i="6"/>
  <c r="L435" i="6" s="1"/>
  <c r="E435" i="6"/>
  <c r="K435" i="6" s="1"/>
  <c r="D435" i="6"/>
  <c r="J435" i="6" s="1"/>
  <c r="I434" i="6"/>
  <c r="O434" i="6" s="1"/>
  <c r="H434" i="6"/>
  <c r="N434" i="6" s="1"/>
  <c r="G434" i="6"/>
  <c r="M434" i="6" s="1"/>
  <c r="F434" i="6"/>
  <c r="L434" i="6" s="1"/>
  <c r="E434" i="6"/>
  <c r="K434" i="6" s="1"/>
  <c r="D434" i="6"/>
  <c r="J434" i="6" s="1"/>
  <c r="I433" i="6"/>
  <c r="O433" i="6" s="1"/>
  <c r="H433" i="6"/>
  <c r="N433" i="6" s="1"/>
  <c r="G433" i="6"/>
  <c r="M433" i="6" s="1"/>
  <c r="F433" i="6"/>
  <c r="L433" i="6" s="1"/>
  <c r="E433" i="6"/>
  <c r="K433" i="6" s="1"/>
  <c r="D433" i="6"/>
  <c r="J433" i="6" s="1"/>
  <c r="I432" i="6"/>
  <c r="O432" i="6" s="1"/>
  <c r="H432" i="6"/>
  <c r="N432" i="6" s="1"/>
  <c r="G432" i="6"/>
  <c r="M432" i="6" s="1"/>
  <c r="F432" i="6"/>
  <c r="L432" i="6" s="1"/>
  <c r="E432" i="6"/>
  <c r="K432" i="6" s="1"/>
  <c r="D432" i="6"/>
  <c r="J432" i="6" s="1"/>
  <c r="I431" i="6"/>
  <c r="O431" i="6" s="1"/>
  <c r="H431" i="6"/>
  <c r="N431" i="6" s="1"/>
  <c r="G431" i="6"/>
  <c r="M431" i="6" s="1"/>
  <c r="F431" i="6"/>
  <c r="L431" i="6" s="1"/>
  <c r="E431" i="6"/>
  <c r="K431" i="6" s="1"/>
  <c r="D431" i="6"/>
  <c r="J431" i="6" s="1"/>
  <c r="I430" i="6"/>
  <c r="O430" i="6" s="1"/>
  <c r="H430" i="6"/>
  <c r="N430" i="6" s="1"/>
  <c r="G430" i="6"/>
  <c r="M430" i="6" s="1"/>
  <c r="F430" i="6"/>
  <c r="L430" i="6" s="1"/>
  <c r="E430" i="6"/>
  <c r="K430" i="6" s="1"/>
  <c r="D430" i="6"/>
  <c r="J430" i="6" s="1"/>
  <c r="I429" i="6"/>
  <c r="O429" i="6" s="1"/>
  <c r="H429" i="6"/>
  <c r="N429" i="6" s="1"/>
  <c r="G429" i="6"/>
  <c r="M429" i="6" s="1"/>
  <c r="F429" i="6"/>
  <c r="L429" i="6" s="1"/>
  <c r="E429" i="6"/>
  <c r="K429" i="6" s="1"/>
  <c r="D429" i="6"/>
  <c r="J429" i="6" s="1"/>
  <c r="I428" i="6"/>
  <c r="O428" i="6" s="1"/>
  <c r="H428" i="6"/>
  <c r="N428" i="6" s="1"/>
  <c r="G428" i="6"/>
  <c r="M428" i="6" s="1"/>
  <c r="F428" i="6"/>
  <c r="L428" i="6" s="1"/>
  <c r="E428" i="6"/>
  <c r="K428" i="6" s="1"/>
  <c r="D428" i="6"/>
  <c r="J428" i="6" s="1"/>
  <c r="I427" i="6"/>
  <c r="O427" i="6" s="1"/>
  <c r="H427" i="6"/>
  <c r="N427" i="6" s="1"/>
  <c r="G427" i="6"/>
  <c r="M427" i="6" s="1"/>
  <c r="F427" i="6"/>
  <c r="L427" i="6" s="1"/>
  <c r="E427" i="6"/>
  <c r="K427" i="6" s="1"/>
  <c r="D427" i="6"/>
  <c r="J427" i="6" s="1"/>
  <c r="I426" i="6"/>
  <c r="O426" i="6" s="1"/>
  <c r="H426" i="6"/>
  <c r="N426" i="6" s="1"/>
  <c r="G426" i="6"/>
  <c r="M426" i="6" s="1"/>
  <c r="F426" i="6"/>
  <c r="L426" i="6" s="1"/>
  <c r="E426" i="6"/>
  <c r="K426" i="6" s="1"/>
  <c r="D426" i="6"/>
  <c r="J426" i="6" s="1"/>
  <c r="I425" i="6"/>
  <c r="O425" i="6" s="1"/>
  <c r="H425" i="6"/>
  <c r="N425" i="6" s="1"/>
  <c r="G425" i="6"/>
  <c r="M425" i="6" s="1"/>
  <c r="F425" i="6"/>
  <c r="L425" i="6" s="1"/>
  <c r="E425" i="6"/>
  <c r="K425" i="6" s="1"/>
  <c r="D425" i="6"/>
  <c r="J425" i="6" s="1"/>
  <c r="I424" i="6"/>
  <c r="O424" i="6" s="1"/>
  <c r="H424" i="6"/>
  <c r="N424" i="6" s="1"/>
  <c r="G424" i="6"/>
  <c r="M424" i="6" s="1"/>
  <c r="F424" i="6"/>
  <c r="L424" i="6" s="1"/>
  <c r="E424" i="6"/>
  <c r="K424" i="6" s="1"/>
  <c r="D424" i="6"/>
  <c r="J424" i="6" s="1"/>
  <c r="I423" i="6"/>
  <c r="O423" i="6" s="1"/>
  <c r="H423" i="6"/>
  <c r="N423" i="6" s="1"/>
  <c r="G423" i="6"/>
  <c r="M423" i="6" s="1"/>
  <c r="F423" i="6"/>
  <c r="L423" i="6" s="1"/>
  <c r="E423" i="6"/>
  <c r="K423" i="6" s="1"/>
  <c r="D423" i="6"/>
  <c r="J423" i="6" s="1"/>
  <c r="I422" i="6"/>
  <c r="O422" i="6" s="1"/>
  <c r="H422" i="6"/>
  <c r="N422" i="6" s="1"/>
  <c r="G422" i="6"/>
  <c r="M422" i="6" s="1"/>
  <c r="F422" i="6"/>
  <c r="L422" i="6" s="1"/>
  <c r="E422" i="6"/>
  <c r="K422" i="6" s="1"/>
  <c r="D422" i="6"/>
  <c r="J422" i="6" s="1"/>
  <c r="I421" i="6"/>
  <c r="O421" i="6" s="1"/>
  <c r="H421" i="6"/>
  <c r="N421" i="6" s="1"/>
  <c r="G421" i="6"/>
  <c r="M421" i="6" s="1"/>
  <c r="F421" i="6"/>
  <c r="L421" i="6" s="1"/>
  <c r="E421" i="6"/>
  <c r="K421" i="6" s="1"/>
  <c r="D421" i="6"/>
  <c r="J421" i="6" s="1"/>
  <c r="I420" i="6"/>
  <c r="O420" i="6" s="1"/>
  <c r="H420" i="6"/>
  <c r="N420" i="6" s="1"/>
  <c r="G420" i="6"/>
  <c r="M420" i="6" s="1"/>
  <c r="F420" i="6"/>
  <c r="L420" i="6" s="1"/>
  <c r="E420" i="6"/>
  <c r="K420" i="6" s="1"/>
  <c r="D420" i="6"/>
  <c r="J420" i="6" s="1"/>
  <c r="I419" i="6"/>
  <c r="O419" i="6" s="1"/>
  <c r="H419" i="6"/>
  <c r="N419" i="6" s="1"/>
  <c r="G419" i="6"/>
  <c r="M419" i="6" s="1"/>
  <c r="F419" i="6"/>
  <c r="L419" i="6" s="1"/>
  <c r="E419" i="6"/>
  <c r="K419" i="6" s="1"/>
  <c r="D419" i="6"/>
  <c r="J419" i="6" s="1"/>
  <c r="I418" i="6"/>
  <c r="O418" i="6" s="1"/>
  <c r="H418" i="6"/>
  <c r="N418" i="6" s="1"/>
  <c r="G418" i="6"/>
  <c r="M418" i="6" s="1"/>
  <c r="F418" i="6"/>
  <c r="L418" i="6" s="1"/>
  <c r="E418" i="6"/>
  <c r="K418" i="6" s="1"/>
  <c r="D418" i="6"/>
  <c r="J418" i="6" s="1"/>
  <c r="I417" i="6"/>
  <c r="O417" i="6" s="1"/>
  <c r="H417" i="6"/>
  <c r="N417" i="6" s="1"/>
  <c r="G417" i="6"/>
  <c r="M417" i="6" s="1"/>
  <c r="F417" i="6"/>
  <c r="L417" i="6" s="1"/>
  <c r="E417" i="6"/>
  <c r="K417" i="6" s="1"/>
  <c r="D417" i="6"/>
  <c r="J417" i="6" s="1"/>
  <c r="I416" i="6"/>
  <c r="O416" i="6" s="1"/>
  <c r="H416" i="6"/>
  <c r="N416" i="6" s="1"/>
  <c r="G416" i="6"/>
  <c r="M416" i="6" s="1"/>
  <c r="F416" i="6"/>
  <c r="L416" i="6" s="1"/>
  <c r="E416" i="6"/>
  <c r="K416" i="6" s="1"/>
  <c r="D416" i="6"/>
  <c r="J416" i="6" s="1"/>
  <c r="I415" i="6"/>
  <c r="O415" i="6" s="1"/>
  <c r="H415" i="6"/>
  <c r="N415" i="6" s="1"/>
  <c r="G415" i="6"/>
  <c r="M415" i="6" s="1"/>
  <c r="F415" i="6"/>
  <c r="L415" i="6" s="1"/>
  <c r="E415" i="6"/>
  <c r="K415" i="6" s="1"/>
  <c r="D415" i="6"/>
  <c r="J415" i="6" s="1"/>
  <c r="I414" i="6"/>
  <c r="O414" i="6" s="1"/>
  <c r="H414" i="6"/>
  <c r="N414" i="6" s="1"/>
  <c r="G414" i="6"/>
  <c r="M414" i="6" s="1"/>
  <c r="F414" i="6"/>
  <c r="L414" i="6" s="1"/>
  <c r="E414" i="6"/>
  <c r="K414" i="6" s="1"/>
  <c r="D414" i="6"/>
  <c r="J414" i="6" s="1"/>
  <c r="I413" i="6"/>
  <c r="O413" i="6" s="1"/>
  <c r="H413" i="6"/>
  <c r="N413" i="6" s="1"/>
  <c r="G413" i="6"/>
  <c r="M413" i="6" s="1"/>
  <c r="F413" i="6"/>
  <c r="L413" i="6" s="1"/>
  <c r="E413" i="6"/>
  <c r="K413" i="6" s="1"/>
  <c r="D413" i="6"/>
  <c r="J413" i="6" s="1"/>
  <c r="I412" i="6"/>
  <c r="O412" i="6" s="1"/>
  <c r="H412" i="6"/>
  <c r="N412" i="6" s="1"/>
  <c r="G412" i="6"/>
  <c r="M412" i="6" s="1"/>
  <c r="F412" i="6"/>
  <c r="L412" i="6" s="1"/>
  <c r="E412" i="6"/>
  <c r="K412" i="6" s="1"/>
  <c r="D412" i="6"/>
  <c r="J412" i="6" s="1"/>
  <c r="I411" i="6"/>
  <c r="O411" i="6" s="1"/>
  <c r="H411" i="6"/>
  <c r="N411" i="6" s="1"/>
  <c r="G411" i="6"/>
  <c r="M411" i="6" s="1"/>
  <c r="F411" i="6"/>
  <c r="L411" i="6" s="1"/>
  <c r="E411" i="6"/>
  <c r="K411" i="6" s="1"/>
  <c r="D411" i="6"/>
  <c r="J411" i="6" s="1"/>
  <c r="I410" i="6"/>
  <c r="O410" i="6" s="1"/>
  <c r="H410" i="6"/>
  <c r="N410" i="6" s="1"/>
  <c r="G410" i="6"/>
  <c r="M410" i="6" s="1"/>
  <c r="F410" i="6"/>
  <c r="L410" i="6" s="1"/>
  <c r="E410" i="6"/>
  <c r="K410" i="6" s="1"/>
  <c r="D410" i="6"/>
  <c r="J410" i="6" s="1"/>
  <c r="I409" i="6"/>
  <c r="O409" i="6" s="1"/>
  <c r="H409" i="6"/>
  <c r="N409" i="6" s="1"/>
  <c r="G409" i="6"/>
  <c r="M409" i="6" s="1"/>
  <c r="F409" i="6"/>
  <c r="L409" i="6" s="1"/>
  <c r="E409" i="6"/>
  <c r="K409" i="6" s="1"/>
  <c r="D409" i="6"/>
  <c r="J409" i="6" s="1"/>
  <c r="I408" i="6"/>
  <c r="H408" i="6"/>
  <c r="G408" i="6"/>
  <c r="F408" i="6"/>
  <c r="E408" i="6"/>
  <c r="D408" i="6"/>
  <c r="I407" i="6"/>
  <c r="H407" i="6"/>
  <c r="N407" i="6" s="1"/>
  <c r="G407" i="6"/>
  <c r="M407" i="6" s="1"/>
  <c r="F407" i="6"/>
  <c r="E407" i="6"/>
  <c r="K407" i="6" s="1"/>
  <c r="D407" i="6"/>
  <c r="I406" i="6"/>
  <c r="H406" i="6"/>
  <c r="N406" i="6" s="1"/>
  <c r="G406" i="6"/>
  <c r="M406" i="6" s="1"/>
  <c r="F406" i="6"/>
  <c r="E406" i="6"/>
  <c r="K406" i="6" s="1"/>
  <c r="D406" i="6"/>
  <c r="I405" i="6"/>
  <c r="H405" i="6"/>
  <c r="N405" i="6" s="1"/>
  <c r="G405" i="6"/>
  <c r="M405" i="6" s="1"/>
  <c r="F405" i="6"/>
  <c r="E405" i="6"/>
  <c r="K405" i="6" s="1"/>
  <c r="D405" i="6"/>
  <c r="I404" i="6"/>
  <c r="H404" i="6"/>
  <c r="G404" i="6"/>
  <c r="F404" i="6"/>
  <c r="E404" i="6"/>
  <c r="D404" i="6"/>
  <c r="I403" i="6"/>
  <c r="O403" i="6" s="1"/>
  <c r="H403" i="6"/>
  <c r="N403" i="6" s="1"/>
  <c r="G403" i="6"/>
  <c r="M403" i="6" s="1"/>
  <c r="F403" i="6"/>
  <c r="L403" i="6" s="1"/>
  <c r="E403" i="6"/>
  <c r="K403" i="6" s="1"/>
  <c r="D403" i="6"/>
  <c r="J403" i="6" s="1"/>
  <c r="I402" i="6"/>
  <c r="O402" i="6" s="1"/>
  <c r="H402" i="6"/>
  <c r="N402" i="6" s="1"/>
  <c r="G402" i="6"/>
  <c r="M402" i="6" s="1"/>
  <c r="F402" i="6"/>
  <c r="L402" i="6" s="1"/>
  <c r="E402" i="6"/>
  <c r="K402" i="6" s="1"/>
  <c r="D402" i="6"/>
  <c r="J402" i="6" s="1"/>
  <c r="I401" i="6"/>
  <c r="O401" i="6" s="1"/>
  <c r="H401" i="6"/>
  <c r="N401" i="6" s="1"/>
  <c r="G401" i="6"/>
  <c r="M401" i="6" s="1"/>
  <c r="F401" i="6"/>
  <c r="L401" i="6" s="1"/>
  <c r="E401" i="6"/>
  <c r="K401" i="6" s="1"/>
  <c r="D401" i="6"/>
  <c r="J401" i="6" s="1"/>
  <c r="I400" i="6"/>
  <c r="O400" i="6" s="1"/>
  <c r="H400" i="6"/>
  <c r="N400" i="6" s="1"/>
  <c r="G400" i="6"/>
  <c r="M400" i="6" s="1"/>
  <c r="F400" i="6"/>
  <c r="L400" i="6" s="1"/>
  <c r="E400" i="6"/>
  <c r="K400" i="6" s="1"/>
  <c r="D400" i="6"/>
  <c r="J400" i="6" s="1"/>
  <c r="I399" i="6"/>
  <c r="O399" i="6" s="1"/>
  <c r="H399" i="6"/>
  <c r="N399" i="6" s="1"/>
  <c r="G399" i="6"/>
  <c r="M399" i="6" s="1"/>
  <c r="F399" i="6"/>
  <c r="L399" i="6" s="1"/>
  <c r="E399" i="6"/>
  <c r="K399" i="6" s="1"/>
  <c r="D399" i="6"/>
  <c r="J399" i="6" s="1"/>
  <c r="I398" i="6"/>
  <c r="O398" i="6" s="1"/>
  <c r="H398" i="6"/>
  <c r="N398" i="6" s="1"/>
  <c r="G398" i="6"/>
  <c r="M398" i="6" s="1"/>
  <c r="F398" i="6"/>
  <c r="L398" i="6" s="1"/>
  <c r="E398" i="6"/>
  <c r="K398" i="6" s="1"/>
  <c r="D398" i="6"/>
  <c r="J398" i="6" s="1"/>
  <c r="I397" i="6"/>
  <c r="O397" i="6" s="1"/>
  <c r="H397" i="6"/>
  <c r="N397" i="6" s="1"/>
  <c r="G397" i="6"/>
  <c r="M397" i="6" s="1"/>
  <c r="F397" i="6"/>
  <c r="L397" i="6" s="1"/>
  <c r="E397" i="6"/>
  <c r="K397" i="6" s="1"/>
  <c r="D397" i="6"/>
  <c r="J397" i="6" s="1"/>
  <c r="I396" i="6"/>
  <c r="O396" i="6" s="1"/>
  <c r="H396" i="6"/>
  <c r="N396" i="6" s="1"/>
  <c r="G396" i="6"/>
  <c r="M396" i="6" s="1"/>
  <c r="F396" i="6"/>
  <c r="L396" i="6" s="1"/>
  <c r="E396" i="6"/>
  <c r="K396" i="6" s="1"/>
  <c r="D396" i="6"/>
  <c r="J396" i="6" s="1"/>
  <c r="I395" i="6"/>
  <c r="O395" i="6" s="1"/>
  <c r="H395" i="6"/>
  <c r="N395" i="6" s="1"/>
  <c r="G395" i="6"/>
  <c r="M395" i="6" s="1"/>
  <c r="F395" i="6"/>
  <c r="L395" i="6" s="1"/>
  <c r="E395" i="6"/>
  <c r="K395" i="6" s="1"/>
  <c r="D395" i="6"/>
  <c r="J395" i="6" s="1"/>
  <c r="I394" i="6"/>
  <c r="O394" i="6" s="1"/>
  <c r="H394" i="6"/>
  <c r="N394" i="6" s="1"/>
  <c r="G394" i="6"/>
  <c r="M394" i="6" s="1"/>
  <c r="F394" i="6"/>
  <c r="L394" i="6" s="1"/>
  <c r="E394" i="6"/>
  <c r="K394" i="6" s="1"/>
  <c r="D394" i="6"/>
  <c r="J394" i="6" s="1"/>
  <c r="I393" i="6"/>
  <c r="O393" i="6" s="1"/>
  <c r="H393" i="6"/>
  <c r="N393" i="6" s="1"/>
  <c r="G393" i="6"/>
  <c r="M393" i="6" s="1"/>
  <c r="F393" i="6"/>
  <c r="L393" i="6" s="1"/>
  <c r="E393" i="6"/>
  <c r="K393" i="6" s="1"/>
  <c r="D393" i="6"/>
  <c r="J393" i="6" s="1"/>
  <c r="I392" i="6"/>
  <c r="O392" i="6" s="1"/>
  <c r="H392" i="6"/>
  <c r="N392" i="6" s="1"/>
  <c r="G392" i="6"/>
  <c r="M392" i="6" s="1"/>
  <c r="F392" i="6"/>
  <c r="L392" i="6" s="1"/>
  <c r="E392" i="6"/>
  <c r="K392" i="6" s="1"/>
  <c r="D392" i="6"/>
  <c r="J392" i="6" s="1"/>
  <c r="I391" i="6"/>
  <c r="O391" i="6" s="1"/>
  <c r="H391" i="6"/>
  <c r="N391" i="6" s="1"/>
  <c r="G391" i="6"/>
  <c r="M391" i="6" s="1"/>
  <c r="F391" i="6"/>
  <c r="L391" i="6" s="1"/>
  <c r="E391" i="6"/>
  <c r="K391" i="6" s="1"/>
  <c r="D391" i="6"/>
  <c r="J391" i="6" s="1"/>
  <c r="I390" i="6"/>
  <c r="O390" i="6" s="1"/>
  <c r="H390" i="6"/>
  <c r="N390" i="6" s="1"/>
  <c r="G390" i="6"/>
  <c r="M390" i="6" s="1"/>
  <c r="F390" i="6"/>
  <c r="L390" i="6" s="1"/>
  <c r="E390" i="6"/>
  <c r="K390" i="6" s="1"/>
  <c r="D390" i="6"/>
  <c r="J390" i="6" s="1"/>
  <c r="I389" i="6"/>
  <c r="O389" i="6" s="1"/>
  <c r="H389" i="6"/>
  <c r="N389" i="6" s="1"/>
  <c r="G389" i="6"/>
  <c r="M389" i="6" s="1"/>
  <c r="F389" i="6"/>
  <c r="L389" i="6" s="1"/>
  <c r="E389" i="6"/>
  <c r="K389" i="6" s="1"/>
  <c r="D389" i="6"/>
  <c r="J389" i="6" s="1"/>
  <c r="I388" i="6"/>
  <c r="O388" i="6" s="1"/>
  <c r="H388" i="6"/>
  <c r="N388" i="6" s="1"/>
  <c r="G388" i="6"/>
  <c r="M388" i="6" s="1"/>
  <c r="F388" i="6"/>
  <c r="L388" i="6" s="1"/>
  <c r="E388" i="6"/>
  <c r="K388" i="6" s="1"/>
  <c r="D388" i="6"/>
  <c r="J388" i="6" s="1"/>
  <c r="I387" i="6"/>
  <c r="O387" i="6" s="1"/>
  <c r="H387" i="6"/>
  <c r="N387" i="6" s="1"/>
  <c r="G387" i="6"/>
  <c r="M387" i="6" s="1"/>
  <c r="F387" i="6"/>
  <c r="L387" i="6" s="1"/>
  <c r="E387" i="6"/>
  <c r="K387" i="6" s="1"/>
  <c r="D387" i="6"/>
  <c r="J387" i="6" s="1"/>
  <c r="I386" i="6"/>
  <c r="O386" i="6" s="1"/>
  <c r="H386" i="6"/>
  <c r="N386" i="6" s="1"/>
  <c r="G386" i="6"/>
  <c r="M386" i="6" s="1"/>
  <c r="F386" i="6"/>
  <c r="L386" i="6" s="1"/>
  <c r="E386" i="6"/>
  <c r="K386" i="6" s="1"/>
  <c r="D386" i="6"/>
  <c r="J386" i="6" s="1"/>
  <c r="I385" i="6"/>
  <c r="O385" i="6" s="1"/>
  <c r="H385" i="6"/>
  <c r="N385" i="6" s="1"/>
  <c r="G385" i="6"/>
  <c r="M385" i="6" s="1"/>
  <c r="F385" i="6"/>
  <c r="L385" i="6" s="1"/>
  <c r="E385" i="6"/>
  <c r="K385" i="6" s="1"/>
  <c r="D385" i="6"/>
  <c r="J385" i="6" s="1"/>
  <c r="I384" i="6"/>
  <c r="O384" i="6" s="1"/>
  <c r="H384" i="6"/>
  <c r="N384" i="6" s="1"/>
  <c r="G384" i="6"/>
  <c r="M384" i="6" s="1"/>
  <c r="F384" i="6"/>
  <c r="L384" i="6" s="1"/>
  <c r="E384" i="6"/>
  <c r="K384" i="6" s="1"/>
  <c r="D384" i="6"/>
  <c r="J384" i="6" s="1"/>
  <c r="I383" i="6"/>
  <c r="O383" i="6" s="1"/>
  <c r="H383" i="6"/>
  <c r="N383" i="6" s="1"/>
  <c r="G383" i="6"/>
  <c r="M383" i="6" s="1"/>
  <c r="F383" i="6"/>
  <c r="L383" i="6" s="1"/>
  <c r="E383" i="6"/>
  <c r="K383" i="6" s="1"/>
  <c r="D383" i="6"/>
  <c r="J383" i="6" s="1"/>
  <c r="I382" i="6"/>
  <c r="O382" i="6" s="1"/>
  <c r="H382" i="6"/>
  <c r="N382" i="6" s="1"/>
  <c r="G382" i="6"/>
  <c r="M382" i="6" s="1"/>
  <c r="F382" i="6"/>
  <c r="L382" i="6" s="1"/>
  <c r="E382" i="6"/>
  <c r="K382" i="6" s="1"/>
  <c r="D382" i="6"/>
  <c r="J382" i="6" s="1"/>
  <c r="I381" i="6"/>
  <c r="O381" i="6" s="1"/>
  <c r="H381" i="6"/>
  <c r="N381" i="6" s="1"/>
  <c r="G381" i="6"/>
  <c r="M381" i="6" s="1"/>
  <c r="F381" i="6"/>
  <c r="L381" i="6" s="1"/>
  <c r="E381" i="6"/>
  <c r="K381" i="6" s="1"/>
  <c r="D381" i="6"/>
  <c r="J381" i="6" s="1"/>
  <c r="I380" i="6"/>
  <c r="O380" i="6" s="1"/>
  <c r="H380" i="6"/>
  <c r="N380" i="6" s="1"/>
  <c r="G380" i="6"/>
  <c r="M380" i="6" s="1"/>
  <c r="F380" i="6"/>
  <c r="L380" i="6" s="1"/>
  <c r="E380" i="6"/>
  <c r="K380" i="6" s="1"/>
  <c r="D380" i="6"/>
  <c r="J380" i="6" s="1"/>
  <c r="I379" i="6"/>
  <c r="O379" i="6" s="1"/>
  <c r="H379" i="6"/>
  <c r="N379" i="6" s="1"/>
  <c r="G379" i="6"/>
  <c r="M379" i="6" s="1"/>
  <c r="F379" i="6"/>
  <c r="L379" i="6" s="1"/>
  <c r="E379" i="6"/>
  <c r="K379" i="6" s="1"/>
  <c r="D379" i="6"/>
  <c r="J379" i="6" s="1"/>
  <c r="I378" i="6"/>
  <c r="O378" i="6" s="1"/>
  <c r="H378" i="6"/>
  <c r="N378" i="6" s="1"/>
  <c r="G378" i="6"/>
  <c r="M378" i="6" s="1"/>
  <c r="F378" i="6"/>
  <c r="L378" i="6" s="1"/>
  <c r="E378" i="6"/>
  <c r="K378" i="6" s="1"/>
  <c r="D378" i="6"/>
  <c r="J378" i="6" s="1"/>
  <c r="I377" i="6"/>
  <c r="O377" i="6" s="1"/>
  <c r="H377" i="6"/>
  <c r="N377" i="6" s="1"/>
  <c r="G377" i="6"/>
  <c r="M377" i="6" s="1"/>
  <c r="F377" i="6"/>
  <c r="L377" i="6" s="1"/>
  <c r="E377" i="6"/>
  <c r="K377" i="6" s="1"/>
  <c r="D377" i="6"/>
  <c r="J377" i="6" s="1"/>
  <c r="I376" i="6"/>
  <c r="O376" i="6" s="1"/>
  <c r="H376" i="6"/>
  <c r="N376" i="6" s="1"/>
  <c r="G376" i="6"/>
  <c r="M376" i="6" s="1"/>
  <c r="F376" i="6"/>
  <c r="L376" i="6" s="1"/>
  <c r="E376" i="6"/>
  <c r="K376" i="6" s="1"/>
  <c r="D376" i="6"/>
  <c r="J376" i="6" s="1"/>
  <c r="I375" i="6"/>
  <c r="O375" i="6" s="1"/>
  <c r="H375" i="6"/>
  <c r="N375" i="6" s="1"/>
  <c r="G375" i="6"/>
  <c r="M375" i="6" s="1"/>
  <c r="F375" i="6"/>
  <c r="L375" i="6" s="1"/>
  <c r="E375" i="6"/>
  <c r="K375" i="6" s="1"/>
  <c r="D375" i="6"/>
  <c r="J375" i="6" s="1"/>
  <c r="I374" i="6"/>
  <c r="O374" i="6" s="1"/>
  <c r="H374" i="6"/>
  <c r="N374" i="6" s="1"/>
  <c r="G374" i="6"/>
  <c r="M374" i="6" s="1"/>
  <c r="F374" i="6"/>
  <c r="L374" i="6" s="1"/>
  <c r="E374" i="6"/>
  <c r="K374" i="6" s="1"/>
  <c r="D374" i="6"/>
  <c r="J374" i="6" s="1"/>
  <c r="I373" i="6"/>
  <c r="O373" i="6" s="1"/>
  <c r="H373" i="6"/>
  <c r="N373" i="6" s="1"/>
  <c r="G373" i="6"/>
  <c r="M373" i="6" s="1"/>
  <c r="F373" i="6"/>
  <c r="L373" i="6" s="1"/>
  <c r="E373" i="6"/>
  <c r="K373" i="6" s="1"/>
  <c r="D373" i="6"/>
  <c r="J373" i="6" s="1"/>
  <c r="I372" i="6"/>
  <c r="O372" i="6" s="1"/>
  <c r="H372" i="6"/>
  <c r="N372" i="6" s="1"/>
  <c r="G372" i="6"/>
  <c r="M372" i="6" s="1"/>
  <c r="F372" i="6"/>
  <c r="L372" i="6" s="1"/>
  <c r="E372" i="6"/>
  <c r="K372" i="6" s="1"/>
  <c r="D372" i="6"/>
  <c r="J372" i="6" s="1"/>
  <c r="I371" i="6"/>
  <c r="O371" i="6" s="1"/>
  <c r="H371" i="6"/>
  <c r="N371" i="6" s="1"/>
  <c r="G371" i="6"/>
  <c r="M371" i="6" s="1"/>
  <c r="F371" i="6"/>
  <c r="L371" i="6" s="1"/>
  <c r="E371" i="6"/>
  <c r="K371" i="6" s="1"/>
  <c r="D371" i="6"/>
  <c r="J371" i="6" s="1"/>
  <c r="I370" i="6"/>
  <c r="O370" i="6" s="1"/>
  <c r="H370" i="6"/>
  <c r="N370" i="6" s="1"/>
  <c r="G370" i="6"/>
  <c r="M370" i="6" s="1"/>
  <c r="F370" i="6"/>
  <c r="L370" i="6" s="1"/>
  <c r="E370" i="6"/>
  <c r="K370" i="6" s="1"/>
  <c r="D370" i="6"/>
  <c r="J370" i="6" s="1"/>
  <c r="I369" i="6"/>
  <c r="O369" i="6" s="1"/>
  <c r="H369" i="6"/>
  <c r="N369" i="6" s="1"/>
  <c r="G369" i="6"/>
  <c r="M369" i="6" s="1"/>
  <c r="F369" i="6"/>
  <c r="L369" i="6" s="1"/>
  <c r="E369" i="6"/>
  <c r="K369" i="6" s="1"/>
  <c r="D369" i="6"/>
  <c r="J369" i="6" s="1"/>
  <c r="I368" i="6"/>
  <c r="O368" i="6" s="1"/>
  <c r="H368" i="6"/>
  <c r="N368" i="6" s="1"/>
  <c r="G368" i="6"/>
  <c r="M368" i="6" s="1"/>
  <c r="F368" i="6"/>
  <c r="L368" i="6" s="1"/>
  <c r="E368" i="6"/>
  <c r="K368" i="6" s="1"/>
  <c r="D368" i="6"/>
  <c r="J368" i="6" s="1"/>
  <c r="I367" i="6"/>
  <c r="O367" i="6" s="1"/>
  <c r="H367" i="6"/>
  <c r="N367" i="6" s="1"/>
  <c r="G367" i="6"/>
  <c r="M367" i="6" s="1"/>
  <c r="F367" i="6"/>
  <c r="L367" i="6" s="1"/>
  <c r="E367" i="6"/>
  <c r="K367" i="6" s="1"/>
  <c r="D367" i="6"/>
  <c r="J367" i="6" s="1"/>
  <c r="I366" i="6"/>
  <c r="O366" i="6" s="1"/>
  <c r="H366" i="6"/>
  <c r="N366" i="6" s="1"/>
  <c r="G366" i="6"/>
  <c r="M366" i="6" s="1"/>
  <c r="F366" i="6"/>
  <c r="L366" i="6" s="1"/>
  <c r="E366" i="6"/>
  <c r="K366" i="6" s="1"/>
  <c r="D366" i="6"/>
  <c r="J366" i="6" s="1"/>
  <c r="I365" i="6"/>
  <c r="O365" i="6" s="1"/>
  <c r="H365" i="6"/>
  <c r="N365" i="6" s="1"/>
  <c r="G365" i="6"/>
  <c r="M365" i="6" s="1"/>
  <c r="F365" i="6"/>
  <c r="L365" i="6" s="1"/>
  <c r="E365" i="6"/>
  <c r="K365" i="6" s="1"/>
  <c r="D365" i="6"/>
  <c r="J365" i="6" s="1"/>
  <c r="I364" i="6"/>
  <c r="O364" i="6" s="1"/>
  <c r="H364" i="6"/>
  <c r="N364" i="6" s="1"/>
  <c r="G364" i="6"/>
  <c r="M364" i="6" s="1"/>
  <c r="F364" i="6"/>
  <c r="L364" i="6" s="1"/>
  <c r="E364" i="6"/>
  <c r="K364" i="6" s="1"/>
  <c r="D364" i="6"/>
  <c r="J364" i="6" s="1"/>
  <c r="I363" i="6"/>
  <c r="O363" i="6" s="1"/>
  <c r="H363" i="6"/>
  <c r="N363" i="6" s="1"/>
  <c r="G363" i="6"/>
  <c r="M363" i="6" s="1"/>
  <c r="F363" i="6"/>
  <c r="L363" i="6" s="1"/>
  <c r="E363" i="6"/>
  <c r="K363" i="6" s="1"/>
  <c r="D363" i="6"/>
  <c r="J363" i="6" s="1"/>
  <c r="I362" i="6"/>
  <c r="O362" i="6" s="1"/>
  <c r="H362" i="6"/>
  <c r="N362" i="6" s="1"/>
  <c r="G362" i="6"/>
  <c r="M362" i="6" s="1"/>
  <c r="F362" i="6"/>
  <c r="L362" i="6" s="1"/>
  <c r="E362" i="6"/>
  <c r="K362" i="6" s="1"/>
  <c r="D362" i="6"/>
  <c r="J362" i="6" s="1"/>
  <c r="I361" i="6"/>
  <c r="O361" i="6" s="1"/>
  <c r="H361" i="6"/>
  <c r="N361" i="6" s="1"/>
  <c r="G361" i="6"/>
  <c r="M361" i="6" s="1"/>
  <c r="F361" i="6"/>
  <c r="L361" i="6" s="1"/>
  <c r="E361" i="6"/>
  <c r="K361" i="6" s="1"/>
  <c r="D361" i="6"/>
  <c r="J361" i="6" s="1"/>
  <c r="I360" i="6"/>
  <c r="O360" i="6" s="1"/>
  <c r="H360" i="6"/>
  <c r="N360" i="6" s="1"/>
  <c r="G360" i="6"/>
  <c r="M360" i="6" s="1"/>
  <c r="F360" i="6"/>
  <c r="L360" i="6" s="1"/>
  <c r="E360" i="6"/>
  <c r="K360" i="6" s="1"/>
  <c r="D360" i="6"/>
  <c r="J360" i="6" s="1"/>
  <c r="I359" i="6"/>
  <c r="O359" i="6" s="1"/>
  <c r="H359" i="6"/>
  <c r="N359" i="6" s="1"/>
  <c r="G359" i="6"/>
  <c r="M359" i="6" s="1"/>
  <c r="F359" i="6"/>
  <c r="L359" i="6" s="1"/>
  <c r="E359" i="6"/>
  <c r="K359" i="6" s="1"/>
  <c r="D359" i="6"/>
  <c r="J359" i="6" s="1"/>
  <c r="I358" i="6"/>
  <c r="H358" i="6"/>
  <c r="G358" i="6"/>
  <c r="F358" i="6"/>
  <c r="E358" i="6"/>
  <c r="D358" i="6"/>
  <c r="I357" i="6"/>
  <c r="H357" i="6"/>
  <c r="N357" i="6" s="1"/>
  <c r="G357" i="6"/>
  <c r="M357" i="6" s="1"/>
  <c r="F357" i="6"/>
  <c r="E357" i="6"/>
  <c r="K357" i="6" s="1"/>
  <c r="D357" i="6"/>
  <c r="I356" i="6"/>
  <c r="H356" i="6"/>
  <c r="N356" i="6" s="1"/>
  <c r="G356" i="6"/>
  <c r="M356" i="6" s="1"/>
  <c r="F356" i="6"/>
  <c r="E356" i="6"/>
  <c r="K356" i="6" s="1"/>
  <c r="D356" i="6"/>
  <c r="I355" i="6"/>
  <c r="H355" i="6"/>
  <c r="N355" i="6" s="1"/>
  <c r="G355" i="6"/>
  <c r="M355" i="6" s="1"/>
  <c r="F355" i="6"/>
  <c r="E355" i="6"/>
  <c r="K355" i="6" s="1"/>
  <c r="D355" i="6"/>
  <c r="I354" i="6"/>
  <c r="H354" i="6"/>
  <c r="G354" i="6"/>
  <c r="F354" i="6"/>
  <c r="E354" i="6"/>
  <c r="D354" i="6"/>
  <c r="I353" i="6"/>
  <c r="O353" i="6" s="1"/>
  <c r="H353" i="6"/>
  <c r="N353" i="6" s="1"/>
  <c r="G353" i="6"/>
  <c r="M353" i="6" s="1"/>
  <c r="F353" i="6"/>
  <c r="L353" i="6" s="1"/>
  <c r="E353" i="6"/>
  <c r="K353" i="6" s="1"/>
  <c r="D353" i="6"/>
  <c r="J353" i="6" s="1"/>
  <c r="I352" i="6"/>
  <c r="O352" i="6" s="1"/>
  <c r="H352" i="6"/>
  <c r="N352" i="6" s="1"/>
  <c r="G352" i="6"/>
  <c r="M352" i="6" s="1"/>
  <c r="F352" i="6"/>
  <c r="L352" i="6" s="1"/>
  <c r="E352" i="6"/>
  <c r="K352" i="6" s="1"/>
  <c r="D352" i="6"/>
  <c r="J352" i="6" s="1"/>
  <c r="I351" i="6"/>
  <c r="O351" i="6" s="1"/>
  <c r="H351" i="6"/>
  <c r="N351" i="6" s="1"/>
  <c r="G351" i="6"/>
  <c r="M351" i="6" s="1"/>
  <c r="F351" i="6"/>
  <c r="L351" i="6" s="1"/>
  <c r="E351" i="6"/>
  <c r="K351" i="6" s="1"/>
  <c r="D351" i="6"/>
  <c r="J351" i="6" s="1"/>
  <c r="I350" i="6"/>
  <c r="O350" i="6" s="1"/>
  <c r="H350" i="6"/>
  <c r="N350" i="6" s="1"/>
  <c r="G350" i="6"/>
  <c r="M350" i="6" s="1"/>
  <c r="F350" i="6"/>
  <c r="L350" i="6" s="1"/>
  <c r="E350" i="6"/>
  <c r="K350" i="6" s="1"/>
  <c r="D350" i="6"/>
  <c r="J350" i="6" s="1"/>
  <c r="I349" i="6"/>
  <c r="O349" i="6" s="1"/>
  <c r="H349" i="6"/>
  <c r="N349" i="6" s="1"/>
  <c r="G349" i="6"/>
  <c r="M349" i="6" s="1"/>
  <c r="F349" i="6"/>
  <c r="L349" i="6" s="1"/>
  <c r="E349" i="6"/>
  <c r="K349" i="6" s="1"/>
  <c r="D349" i="6"/>
  <c r="J349" i="6" s="1"/>
  <c r="I348" i="6"/>
  <c r="O348" i="6" s="1"/>
  <c r="H348" i="6"/>
  <c r="N348" i="6" s="1"/>
  <c r="G348" i="6"/>
  <c r="M348" i="6" s="1"/>
  <c r="F348" i="6"/>
  <c r="L348" i="6" s="1"/>
  <c r="E348" i="6"/>
  <c r="K348" i="6" s="1"/>
  <c r="D348" i="6"/>
  <c r="J348" i="6" s="1"/>
  <c r="I347" i="6"/>
  <c r="O347" i="6" s="1"/>
  <c r="H347" i="6"/>
  <c r="N347" i="6" s="1"/>
  <c r="G347" i="6"/>
  <c r="M347" i="6" s="1"/>
  <c r="F347" i="6"/>
  <c r="L347" i="6" s="1"/>
  <c r="E347" i="6"/>
  <c r="K347" i="6" s="1"/>
  <c r="D347" i="6"/>
  <c r="J347" i="6" s="1"/>
  <c r="I346" i="6"/>
  <c r="O346" i="6" s="1"/>
  <c r="H346" i="6"/>
  <c r="N346" i="6" s="1"/>
  <c r="G346" i="6"/>
  <c r="M346" i="6" s="1"/>
  <c r="F346" i="6"/>
  <c r="L346" i="6" s="1"/>
  <c r="E346" i="6"/>
  <c r="K346" i="6" s="1"/>
  <c r="D346" i="6"/>
  <c r="J346" i="6" s="1"/>
  <c r="I345" i="6"/>
  <c r="O345" i="6" s="1"/>
  <c r="H345" i="6"/>
  <c r="N345" i="6" s="1"/>
  <c r="G345" i="6"/>
  <c r="M345" i="6" s="1"/>
  <c r="F345" i="6"/>
  <c r="L345" i="6" s="1"/>
  <c r="E345" i="6"/>
  <c r="K345" i="6" s="1"/>
  <c r="D345" i="6"/>
  <c r="J345" i="6" s="1"/>
  <c r="I344" i="6"/>
  <c r="O344" i="6" s="1"/>
  <c r="H344" i="6"/>
  <c r="N344" i="6" s="1"/>
  <c r="G344" i="6"/>
  <c r="M344" i="6" s="1"/>
  <c r="F344" i="6"/>
  <c r="L344" i="6" s="1"/>
  <c r="E344" i="6"/>
  <c r="K344" i="6" s="1"/>
  <c r="D344" i="6"/>
  <c r="J344" i="6" s="1"/>
  <c r="I343" i="6"/>
  <c r="O343" i="6" s="1"/>
  <c r="H343" i="6"/>
  <c r="N343" i="6" s="1"/>
  <c r="G343" i="6"/>
  <c r="M343" i="6" s="1"/>
  <c r="F343" i="6"/>
  <c r="L343" i="6" s="1"/>
  <c r="E343" i="6"/>
  <c r="K343" i="6" s="1"/>
  <c r="D343" i="6"/>
  <c r="J343" i="6" s="1"/>
  <c r="I342" i="6"/>
  <c r="O342" i="6" s="1"/>
  <c r="H342" i="6"/>
  <c r="N342" i="6" s="1"/>
  <c r="G342" i="6"/>
  <c r="M342" i="6" s="1"/>
  <c r="F342" i="6"/>
  <c r="L342" i="6" s="1"/>
  <c r="E342" i="6"/>
  <c r="K342" i="6" s="1"/>
  <c r="D342" i="6"/>
  <c r="J342" i="6" s="1"/>
  <c r="I341" i="6"/>
  <c r="O341" i="6" s="1"/>
  <c r="H341" i="6"/>
  <c r="N341" i="6" s="1"/>
  <c r="G341" i="6"/>
  <c r="M341" i="6" s="1"/>
  <c r="F341" i="6"/>
  <c r="L341" i="6" s="1"/>
  <c r="E341" i="6"/>
  <c r="K341" i="6" s="1"/>
  <c r="D341" i="6"/>
  <c r="J341" i="6" s="1"/>
  <c r="I340" i="6"/>
  <c r="O340" i="6" s="1"/>
  <c r="H340" i="6"/>
  <c r="N340" i="6" s="1"/>
  <c r="G340" i="6"/>
  <c r="M340" i="6" s="1"/>
  <c r="F340" i="6"/>
  <c r="L340" i="6" s="1"/>
  <c r="E340" i="6"/>
  <c r="K340" i="6" s="1"/>
  <c r="D340" i="6"/>
  <c r="J340" i="6" s="1"/>
  <c r="I339" i="6"/>
  <c r="O339" i="6" s="1"/>
  <c r="H339" i="6"/>
  <c r="N339" i="6" s="1"/>
  <c r="G339" i="6"/>
  <c r="M339" i="6" s="1"/>
  <c r="F339" i="6"/>
  <c r="L339" i="6" s="1"/>
  <c r="E339" i="6"/>
  <c r="K339" i="6" s="1"/>
  <c r="D339" i="6"/>
  <c r="J339" i="6" s="1"/>
  <c r="I338" i="6"/>
  <c r="O338" i="6" s="1"/>
  <c r="H338" i="6"/>
  <c r="N338" i="6" s="1"/>
  <c r="G338" i="6"/>
  <c r="M338" i="6" s="1"/>
  <c r="F338" i="6"/>
  <c r="L338" i="6" s="1"/>
  <c r="E338" i="6"/>
  <c r="K338" i="6" s="1"/>
  <c r="D338" i="6"/>
  <c r="J338" i="6" s="1"/>
  <c r="I337" i="6"/>
  <c r="O337" i="6" s="1"/>
  <c r="H337" i="6"/>
  <c r="N337" i="6" s="1"/>
  <c r="G337" i="6"/>
  <c r="M337" i="6" s="1"/>
  <c r="F337" i="6"/>
  <c r="L337" i="6" s="1"/>
  <c r="E337" i="6"/>
  <c r="K337" i="6" s="1"/>
  <c r="D337" i="6"/>
  <c r="J337" i="6" s="1"/>
  <c r="I336" i="6"/>
  <c r="O336" i="6" s="1"/>
  <c r="H336" i="6"/>
  <c r="N336" i="6" s="1"/>
  <c r="G336" i="6"/>
  <c r="M336" i="6" s="1"/>
  <c r="F336" i="6"/>
  <c r="L336" i="6" s="1"/>
  <c r="E336" i="6"/>
  <c r="K336" i="6" s="1"/>
  <c r="D336" i="6"/>
  <c r="J336" i="6" s="1"/>
  <c r="I335" i="6"/>
  <c r="O335" i="6" s="1"/>
  <c r="H335" i="6"/>
  <c r="N335" i="6" s="1"/>
  <c r="G335" i="6"/>
  <c r="M335" i="6" s="1"/>
  <c r="F335" i="6"/>
  <c r="L335" i="6" s="1"/>
  <c r="E335" i="6"/>
  <c r="K335" i="6" s="1"/>
  <c r="D335" i="6"/>
  <c r="J335" i="6" s="1"/>
  <c r="I334" i="6"/>
  <c r="O334" i="6" s="1"/>
  <c r="H334" i="6"/>
  <c r="N334" i="6" s="1"/>
  <c r="G334" i="6"/>
  <c r="M334" i="6" s="1"/>
  <c r="F334" i="6"/>
  <c r="L334" i="6" s="1"/>
  <c r="E334" i="6"/>
  <c r="K334" i="6" s="1"/>
  <c r="D334" i="6"/>
  <c r="J334" i="6" s="1"/>
  <c r="I333" i="6"/>
  <c r="O333" i="6" s="1"/>
  <c r="H333" i="6"/>
  <c r="N333" i="6" s="1"/>
  <c r="G333" i="6"/>
  <c r="M333" i="6" s="1"/>
  <c r="F333" i="6"/>
  <c r="L333" i="6" s="1"/>
  <c r="E333" i="6"/>
  <c r="K333" i="6" s="1"/>
  <c r="D333" i="6"/>
  <c r="J333" i="6" s="1"/>
  <c r="I332" i="6"/>
  <c r="O332" i="6" s="1"/>
  <c r="H332" i="6"/>
  <c r="N332" i="6" s="1"/>
  <c r="G332" i="6"/>
  <c r="M332" i="6" s="1"/>
  <c r="F332" i="6"/>
  <c r="L332" i="6" s="1"/>
  <c r="E332" i="6"/>
  <c r="K332" i="6" s="1"/>
  <c r="D332" i="6"/>
  <c r="J332" i="6" s="1"/>
  <c r="I331" i="6"/>
  <c r="O331" i="6" s="1"/>
  <c r="H331" i="6"/>
  <c r="N331" i="6" s="1"/>
  <c r="G331" i="6"/>
  <c r="M331" i="6" s="1"/>
  <c r="F331" i="6"/>
  <c r="L331" i="6" s="1"/>
  <c r="E331" i="6"/>
  <c r="K331" i="6" s="1"/>
  <c r="D331" i="6"/>
  <c r="J331" i="6" s="1"/>
  <c r="I330" i="6"/>
  <c r="O330" i="6" s="1"/>
  <c r="H330" i="6"/>
  <c r="N330" i="6" s="1"/>
  <c r="G330" i="6"/>
  <c r="M330" i="6" s="1"/>
  <c r="F330" i="6"/>
  <c r="L330" i="6" s="1"/>
  <c r="E330" i="6"/>
  <c r="K330" i="6" s="1"/>
  <c r="D330" i="6"/>
  <c r="J330" i="6" s="1"/>
  <c r="I329" i="6"/>
  <c r="O329" i="6" s="1"/>
  <c r="H329" i="6"/>
  <c r="N329" i="6" s="1"/>
  <c r="G329" i="6"/>
  <c r="M329" i="6" s="1"/>
  <c r="F329" i="6"/>
  <c r="L329" i="6" s="1"/>
  <c r="E329" i="6"/>
  <c r="K329" i="6" s="1"/>
  <c r="D329" i="6"/>
  <c r="J329" i="6" s="1"/>
  <c r="I328" i="6"/>
  <c r="O328" i="6" s="1"/>
  <c r="H328" i="6"/>
  <c r="N328" i="6" s="1"/>
  <c r="G328" i="6"/>
  <c r="M328" i="6" s="1"/>
  <c r="F328" i="6"/>
  <c r="L328" i="6" s="1"/>
  <c r="E328" i="6"/>
  <c r="K328" i="6" s="1"/>
  <c r="D328" i="6"/>
  <c r="J328" i="6" s="1"/>
  <c r="I327" i="6"/>
  <c r="O327" i="6" s="1"/>
  <c r="H327" i="6"/>
  <c r="N327" i="6" s="1"/>
  <c r="G327" i="6"/>
  <c r="M327" i="6" s="1"/>
  <c r="F327" i="6"/>
  <c r="L327" i="6" s="1"/>
  <c r="E327" i="6"/>
  <c r="K327" i="6" s="1"/>
  <c r="D327" i="6"/>
  <c r="J327" i="6" s="1"/>
  <c r="I326" i="6"/>
  <c r="O326" i="6" s="1"/>
  <c r="H326" i="6"/>
  <c r="N326" i="6" s="1"/>
  <c r="G326" i="6"/>
  <c r="M326" i="6" s="1"/>
  <c r="F326" i="6"/>
  <c r="L326" i="6" s="1"/>
  <c r="E326" i="6"/>
  <c r="K326" i="6" s="1"/>
  <c r="D326" i="6"/>
  <c r="J326" i="6" s="1"/>
  <c r="I325" i="6"/>
  <c r="O325" i="6" s="1"/>
  <c r="H325" i="6"/>
  <c r="N325" i="6" s="1"/>
  <c r="G325" i="6"/>
  <c r="M325" i="6" s="1"/>
  <c r="F325" i="6"/>
  <c r="L325" i="6" s="1"/>
  <c r="E325" i="6"/>
  <c r="K325" i="6" s="1"/>
  <c r="D325" i="6"/>
  <c r="J325" i="6" s="1"/>
  <c r="I324" i="6"/>
  <c r="O324" i="6" s="1"/>
  <c r="H324" i="6"/>
  <c r="N324" i="6" s="1"/>
  <c r="G324" i="6"/>
  <c r="M324" i="6" s="1"/>
  <c r="F324" i="6"/>
  <c r="L324" i="6" s="1"/>
  <c r="E324" i="6"/>
  <c r="K324" i="6" s="1"/>
  <c r="D324" i="6"/>
  <c r="J324" i="6" s="1"/>
  <c r="I323" i="6"/>
  <c r="O323" i="6" s="1"/>
  <c r="H323" i="6"/>
  <c r="N323" i="6" s="1"/>
  <c r="G323" i="6"/>
  <c r="M323" i="6" s="1"/>
  <c r="F323" i="6"/>
  <c r="L323" i="6" s="1"/>
  <c r="E323" i="6"/>
  <c r="K323" i="6" s="1"/>
  <c r="D323" i="6"/>
  <c r="J323" i="6" s="1"/>
  <c r="I322" i="6"/>
  <c r="O322" i="6" s="1"/>
  <c r="H322" i="6"/>
  <c r="N322" i="6" s="1"/>
  <c r="G322" i="6"/>
  <c r="M322" i="6" s="1"/>
  <c r="F322" i="6"/>
  <c r="L322" i="6" s="1"/>
  <c r="E322" i="6"/>
  <c r="K322" i="6" s="1"/>
  <c r="D322" i="6"/>
  <c r="J322" i="6" s="1"/>
  <c r="I321" i="6"/>
  <c r="O321" i="6" s="1"/>
  <c r="H321" i="6"/>
  <c r="N321" i="6" s="1"/>
  <c r="G321" i="6"/>
  <c r="M321" i="6" s="1"/>
  <c r="F321" i="6"/>
  <c r="L321" i="6" s="1"/>
  <c r="E321" i="6"/>
  <c r="K321" i="6" s="1"/>
  <c r="D321" i="6"/>
  <c r="J321" i="6" s="1"/>
  <c r="I320" i="6"/>
  <c r="O320" i="6" s="1"/>
  <c r="H320" i="6"/>
  <c r="N320" i="6" s="1"/>
  <c r="G320" i="6"/>
  <c r="M320" i="6" s="1"/>
  <c r="F320" i="6"/>
  <c r="L320" i="6" s="1"/>
  <c r="E320" i="6"/>
  <c r="K320" i="6" s="1"/>
  <c r="D320" i="6"/>
  <c r="J320" i="6" s="1"/>
  <c r="I319" i="6"/>
  <c r="O319" i="6" s="1"/>
  <c r="H319" i="6"/>
  <c r="N319" i="6" s="1"/>
  <c r="G319" i="6"/>
  <c r="M319" i="6" s="1"/>
  <c r="F319" i="6"/>
  <c r="L319" i="6" s="1"/>
  <c r="E319" i="6"/>
  <c r="K319" i="6" s="1"/>
  <c r="D319" i="6"/>
  <c r="J319" i="6" s="1"/>
  <c r="I318" i="6"/>
  <c r="O318" i="6" s="1"/>
  <c r="H318" i="6"/>
  <c r="N318" i="6" s="1"/>
  <c r="G318" i="6"/>
  <c r="M318" i="6" s="1"/>
  <c r="F318" i="6"/>
  <c r="L318" i="6" s="1"/>
  <c r="E318" i="6"/>
  <c r="K318" i="6" s="1"/>
  <c r="D318" i="6"/>
  <c r="J318" i="6" s="1"/>
  <c r="I317" i="6"/>
  <c r="O317" i="6" s="1"/>
  <c r="H317" i="6"/>
  <c r="N317" i="6" s="1"/>
  <c r="G317" i="6"/>
  <c r="M317" i="6" s="1"/>
  <c r="F317" i="6"/>
  <c r="L317" i="6" s="1"/>
  <c r="E317" i="6"/>
  <c r="K317" i="6" s="1"/>
  <c r="D317" i="6"/>
  <c r="J317" i="6" s="1"/>
  <c r="I316" i="6"/>
  <c r="O316" i="6" s="1"/>
  <c r="H316" i="6"/>
  <c r="N316" i="6" s="1"/>
  <c r="G316" i="6"/>
  <c r="M316" i="6" s="1"/>
  <c r="F316" i="6"/>
  <c r="L316" i="6" s="1"/>
  <c r="E316" i="6"/>
  <c r="K316" i="6" s="1"/>
  <c r="D316" i="6"/>
  <c r="J316" i="6" s="1"/>
  <c r="I315" i="6"/>
  <c r="O315" i="6" s="1"/>
  <c r="H315" i="6"/>
  <c r="N315" i="6" s="1"/>
  <c r="G315" i="6"/>
  <c r="M315" i="6" s="1"/>
  <c r="F315" i="6"/>
  <c r="L315" i="6" s="1"/>
  <c r="E315" i="6"/>
  <c r="K315" i="6" s="1"/>
  <c r="D315" i="6"/>
  <c r="J315" i="6" s="1"/>
  <c r="I314" i="6"/>
  <c r="O314" i="6" s="1"/>
  <c r="H314" i="6"/>
  <c r="N314" i="6" s="1"/>
  <c r="G314" i="6"/>
  <c r="M314" i="6" s="1"/>
  <c r="F314" i="6"/>
  <c r="L314" i="6" s="1"/>
  <c r="E314" i="6"/>
  <c r="K314" i="6" s="1"/>
  <c r="D314" i="6"/>
  <c r="J314" i="6" s="1"/>
  <c r="I313" i="6"/>
  <c r="O313" i="6" s="1"/>
  <c r="H313" i="6"/>
  <c r="N313" i="6" s="1"/>
  <c r="G313" i="6"/>
  <c r="M313" i="6" s="1"/>
  <c r="F313" i="6"/>
  <c r="L313" i="6" s="1"/>
  <c r="E313" i="6"/>
  <c r="K313" i="6" s="1"/>
  <c r="D313" i="6"/>
  <c r="J313" i="6" s="1"/>
  <c r="I312" i="6"/>
  <c r="O312" i="6" s="1"/>
  <c r="H312" i="6"/>
  <c r="N312" i="6" s="1"/>
  <c r="G312" i="6"/>
  <c r="M312" i="6" s="1"/>
  <c r="F312" i="6"/>
  <c r="L312" i="6" s="1"/>
  <c r="E312" i="6"/>
  <c r="K312" i="6" s="1"/>
  <c r="D312" i="6"/>
  <c r="J312" i="6" s="1"/>
  <c r="I311" i="6"/>
  <c r="O311" i="6" s="1"/>
  <c r="H311" i="6"/>
  <c r="N311" i="6" s="1"/>
  <c r="G311" i="6"/>
  <c r="M311" i="6" s="1"/>
  <c r="F311" i="6"/>
  <c r="L311" i="6" s="1"/>
  <c r="E311" i="6"/>
  <c r="K311" i="6" s="1"/>
  <c r="D311" i="6"/>
  <c r="J311" i="6" s="1"/>
  <c r="I310" i="6"/>
  <c r="O310" i="6" s="1"/>
  <c r="H310" i="6"/>
  <c r="N310" i="6" s="1"/>
  <c r="G310" i="6"/>
  <c r="M310" i="6" s="1"/>
  <c r="F310" i="6"/>
  <c r="L310" i="6" s="1"/>
  <c r="E310" i="6"/>
  <c r="K310" i="6" s="1"/>
  <c r="D310" i="6"/>
  <c r="J310" i="6" s="1"/>
  <c r="I309" i="6"/>
  <c r="O309" i="6" s="1"/>
  <c r="H309" i="6"/>
  <c r="N309" i="6" s="1"/>
  <c r="G309" i="6"/>
  <c r="M309" i="6" s="1"/>
  <c r="F309" i="6"/>
  <c r="L309" i="6" s="1"/>
  <c r="E309" i="6"/>
  <c r="K309" i="6" s="1"/>
  <c r="D309" i="6"/>
  <c r="J309" i="6" s="1"/>
  <c r="I308" i="6"/>
  <c r="H308" i="6"/>
  <c r="G308" i="6"/>
  <c r="F308" i="6"/>
  <c r="E308" i="6"/>
  <c r="D308" i="6"/>
  <c r="I307" i="6"/>
  <c r="H307" i="6"/>
  <c r="N307" i="6" s="1"/>
  <c r="G307" i="6"/>
  <c r="M307" i="6" s="1"/>
  <c r="F307" i="6"/>
  <c r="E307" i="6"/>
  <c r="K307" i="6" s="1"/>
  <c r="D307" i="6"/>
  <c r="I306" i="6"/>
  <c r="H306" i="6"/>
  <c r="N306" i="6" s="1"/>
  <c r="G306" i="6"/>
  <c r="M306" i="6" s="1"/>
  <c r="F306" i="6"/>
  <c r="E306" i="6"/>
  <c r="K306" i="6" s="1"/>
  <c r="D306" i="6"/>
  <c r="I305" i="6"/>
  <c r="H305" i="6"/>
  <c r="N305" i="6" s="1"/>
  <c r="G305" i="6"/>
  <c r="M305" i="6" s="1"/>
  <c r="F305" i="6"/>
  <c r="E305" i="6"/>
  <c r="K305" i="6" s="1"/>
  <c r="D305" i="6"/>
  <c r="I304" i="6"/>
  <c r="H304" i="6"/>
  <c r="G304" i="6"/>
  <c r="F304" i="6"/>
  <c r="E304" i="6"/>
  <c r="D304" i="6"/>
  <c r="I303" i="6"/>
  <c r="O303" i="6" s="1"/>
  <c r="H303" i="6"/>
  <c r="N303" i="6" s="1"/>
  <c r="G303" i="6"/>
  <c r="M303" i="6" s="1"/>
  <c r="F303" i="6"/>
  <c r="L303" i="6" s="1"/>
  <c r="E303" i="6"/>
  <c r="K303" i="6" s="1"/>
  <c r="D303" i="6"/>
  <c r="J303" i="6" s="1"/>
  <c r="I302" i="6"/>
  <c r="O302" i="6" s="1"/>
  <c r="H302" i="6"/>
  <c r="N302" i="6" s="1"/>
  <c r="G302" i="6"/>
  <c r="M302" i="6" s="1"/>
  <c r="F302" i="6"/>
  <c r="L302" i="6" s="1"/>
  <c r="E302" i="6"/>
  <c r="K302" i="6" s="1"/>
  <c r="D302" i="6"/>
  <c r="J302" i="6" s="1"/>
  <c r="I301" i="6"/>
  <c r="O301" i="6" s="1"/>
  <c r="H301" i="6"/>
  <c r="N301" i="6" s="1"/>
  <c r="G301" i="6"/>
  <c r="M301" i="6" s="1"/>
  <c r="F301" i="6"/>
  <c r="L301" i="6" s="1"/>
  <c r="E301" i="6"/>
  <c r="K301" i="6" s="1"/>
  <c r="D301" i="6"/>
  <c r="J301" i="6" s="1"/>
  <c r="I300" i="6"/>
  <c r="O300" i="6" s="1"/>
  <c r="H300" i="6"/>
  <c r="N300" i="6" s="1"/>
  <c r="G300" i="6"/>
  <c r="M300" i="6" s="1"/>
  <c r="F300" i="6"/>
  <c r="L300" i="6" s="1"/>
  <c r="E300" i="6"/>
  <c r="K300" i="6" s="1"/>
  <c r="D300" i="6"/>
  <c r="J300" i="6" s="1"/>
  <c r="I299" i="6"/>
  <c r="O299" i="6" s="1"/>
  <c r="H299" i="6"/>
  <c r="N299" i="6" s="1"/>
  <c r="G299" i="6"/>
  <c r="M299" i="6" s="1"/>
  <c r="F299" i="6"/>
  <c r="L299" i="6" s="1"/>
  <c r="E299" i="6"/>
  <c r="K299" i="6" s="1"/>
  <c r="D299" i="6"/>
  <c r="J299" i="6" s="1"/>
  <c r="I298" i="6"/>
  <c r="O298" i="6" s="1"/>
  <c r="H298" i="6"/>
  <c r="N298" i="6" s="1"/>
  <c r="G298" i="6"/>
  <c r="M298" i="6" s="1"/>
  <c r="F298" i="6"/>
  <c r="L298" i="6" s="1"/>
  <c r="E298" i="6"/>
  <c r="K298" i="6" s="1"/>
  <c r="D298" i="6"/>
  <c r="J298" i="6" s="1"/>
  <c r="I297" i="6"/>
  <c r="O297" i="6" s="1"/>
  <c r="H297" i="6"/>
  <c r="N297" i="6" s="1"/>
  <c r="G297" i="6"/>
  <c r="M297" i="6" s="1"/>
  <c r="F297" i="6"/>
  <c r="L297" i="6" s="1"/>
  <c r="E297" i="6"/>
  <c r="K297" i="6" s="1"/>
  <c r="D297" i="6"/>
  <c r="J297" i="6" s="1"/>
  <c r="I296" i="6"/>
  <c r="O296" i="6" s="1"/>
  <c r="H296" i="6"/>
  <c r="N296" i="6" s="1"/>
  <c r="G296" i="6"/>
  <c r="M296" i="6" s="1"/>
  <c r="F296" i="6"/>
  <c r="L296" i="6" s="1"/>
  <c r="E296" i="6"/>
  <c r="K296" i="6" s="1"/>
  <c r="D296" i="6"/>
  <c r="J296" i="6" s="1"/>
  <c r="I295" i="6"/>
  <c r="O295" i="6" s="1"/>
  <c r="H295" i="6"/>
  <c r="N295" i="6" s="1"/>
  <c r="G295" i="6"/>
  <c r="M295" i="6" s="1"/>
  <c r="F295" i="6"/>
  <c r="L295" i="6" s="1"/>
  <c r="E295" i="6"/>
  <c r="K295" i="6" s="1"/>
  <c r="D295" i="6"/>
  <c r="J295" i="6" s="1"/>
  <c r="I294" i="6"/>
  <c r="O294" i="6" s="1"/>
  <c r="H294" i="6"/>
  <c r="N294" i="6" s="1"/>
  <c r="G294" i="6"/>
  <c r="M294" i="6" s="1"/>
  <c r="F294" i="6"/>
  <c r="L294" i="6" s="1"/>
  <c r="E294" i="6"/>
  <c r="K294" i="6" s="1"/>
  <c r="D294" i="6"/>
  <c r="J294" i="6" s="1"/>
  <c r="I293" i="6"/>
  <c r="O293" i="6" s="1"/>
  <c r="H293" i="6"/>
  <c r="N293" i="6" s="1"/>
  <c r="G293" i="6"/>
  <c r="M293" i="6" s="1"/>
  <c r="F293" i="6"/>
  <c r="L293" i="6" s="1"/>
  <c r="E293" i="6"/>
  <c r="K293" i="6" s="1"/>
  <c r="D293" i="6"/>
  <c r="J293" i="6" s="1"/>
  <c r="I292" i="6"/>
  <c r="O292" i="6" s="1"/>
  <c r="H292" i="6"/>
  <c r="N292" i="6" s="1"/>
  <c r="G292" i="6"/>
  <c r="M292" i="6" s="1"/>
  <c r="F292" i="6"/>
  <c r="L292" i="6" s="1"/>
  <c r="E292" i="6"/>
  <c r="K292" i="6" s="1"/>
  <c r="D292" i="6"/>
  <c r="J292" i="6" s="1"/>
  <c r="I291" i="6"/>
  <c r="O291" i="6" s="1"/>
  <c r="H291" i="6"/>
  <c r="N291" i="6" s="1"/>
  <c r="G291" i="6"/>
  <c r="M291" i="6" s="1"/>
  <c r="F291" i="6"/>
  <c r="L291" i="6" s="1"/>
  <c r="E291" i="6"/>
  <c r="K291" i="6" s="1"/>
  <c r="D291" i="6"/>
  <c r="J291" i="6" s="1"/>
  <c r="I290" i="6"/>
  <c r="O290" i="6" s="1"/>
  <c r="H290" i="6"/>
  <c r="N290" i="6" s="1"/>
  <c r="G290" i="6"/>
  <c r="M290" i="6" s="1"/>
  <c r="F290" i="6"/>
  <c r="L290" i="6" s="1"/>
  <c r="E290" i="6"/>
  <c r="K290" i="6" s="1"/>
  <c r="D290" i="6"/>
  <c r="J290" i="6" s="1"/>
  <c r="I289" i="6"/>
  <c r="O289" i="6" s="1"/>
  <c r="H289" i="6"/>
  <c r="N289" i="6" s="1"/>
  <c r="G289" i="6"/>
  <c r="M289" i="6" s="1"/>
  <c r="F289" i="6"/>
  <c r="L289" i="6" s="1"/>
  <c r="E289" i="6"/>
  <c r="K289" i="6" s="1"/>
  <c r="D289" i="6"/>
  <c r="J289" i="6" s="1"/>
  <c r="I288" i="6"/>
  <c r="O288" i="6" s="1"/>
  <c r="H288" i="6"/>
  <c r="N288" i="6" s="1"/>
  <c r="G288" i="6"/>
  <c r="M288" i="6" s="1"/>
  <c r="F288" i="6"/>
  <c r="L288" i="6" s="1"/>
  <c r="E288" i="6"/>
  <c r="K288" i="6" s="1"/>
  <c r="D288" i="6"/>
  <c r="J288" i="6" s="1"/>
  <c r="I287" i="6"/>
  <c r="O287" i="6" s="1"/>
  <c r="H287" i="6"/>
  <c r="N287" i="6" s="1"/>
  <c r="G287" i="6"/>
  <c r="M287" i="6" s="1"/>
  <c r="F287" i="6"/>
  <c r="L287" i="6" s="1"/>
  <c r="E287" i="6"/>
  <c r="K287" i="6" s="1"/>
  <c r="D287" i="6"/>
  <c r="J287" i="6" s="1"/>
  <c r="I286" i="6"/>
  <c r="O286" i="6" s="1"/>
  <c r="H286" i="6"/>
  <c r="N286" i="6" s="1"/>
  <c r="G286" i="6"/>
  <c r="M286" i="6" s="1"/>
  <c r="F286" i="6"/>
  <c r="L286" i="6" s="1"/>
  <c r="E286" i="6"/>
  <c r="K286" i="6" s="1"/>
  <c r="D286" i="6"/>
  <c r="J286" i="6" s="1"/>
  <c r="I285" i="6"/>
  <c r="O285" i="6" s="1"/>
  <c r="H285" i="6"/>
  <c r="N285" i="6" s="1"/>
  <c r="G285" i="6"/>
  <c r="M285" i="6" s="1"/>
  <c r="F285" i="6"/>
  <c r="L285" i="6" s="1"/>
  <c r="E285" i="6"/>
  <c r="K285" i="6" s="1"/>
  <c r="D285" i="6"/>
  <c r="J285" i="6" s="1"/>
  <c r="I284" i="6"/>
  <c r="O284" i="6" s="1"/>
  <c r="H284" i="6"/>
  <c r="N284" i="6" s="1"/>
  <c r="G284" i="6"/>
  <c r="M284" i="6" s="1"/>
  <c r="F284" i="6"/>
  <c r="L284" i="6" s="1"/>
  <c r="E284" i="6"/>
  <c r="K284" i="6" s="1"/>
  <c r="D284" i="6"/>
  <c r="J284" i="6" s="1"/>
  <c r="I283" i="6"/>
  <c r="O283" i="6" s="1"/>
  <c r="H283" i="6"/>
  <c r="N283" i="6" s="1"/>
  <c r="G283" i="6"/>
  <c r="M283" i="6" s="1"/>
  <c r="F283" i="6"/>
  <c r="L283" i="6" s="1"/>
  <c r="E283" i="6"/>
  <c r="K283" i="6" s="1"/>
  <c r="D283" i="6"/>
  <c r="J283" i="6" s="1"/>
  <c r="I282" i="6"/>
  <c r="O282" i="6" s="1"/>
  <c r="H282" i="6"/>
  <c r="N282" i="6" s="1"/>
  <c r="G282" i="6"/>
  <c r="M282" i="6" s="1"/>
  <c r="F282" i="6"/>
  <c r="L282" i="6" s="1"/>
  <c r="E282" i="6"/>
  <c r="K282" i="6" s="1"/>
  <c r="D282" i="6"/>
  <c r="J282" i="6" s="1"/>
  <c r="I281" i="6"/>
  <c r="O281" i="6" s="1"/>
  <c r="H281" i="6"/>
  <c r="N281" i="6" s="1"/>
  <c r="G281" i="6"/>
  <c r="M281" i="6" s="1"/>
  <c r="F281" i="6"/>
  <c r="L281" i="6" s="1"/>
  <c r="E281" i="6"/>
  <c r="K281" i="6" s="1"/>
  <c r="D281" i="6"/>
  <c r="J281" i="6" s="1"/>
  <c r="I280" i="6"/>
  <c r="O280" i="6" s="1"/>
  <c r="H280" i="6"/>
  <c r="N280" i="6" s="1"/>
  <c r="G280" i="6"/>
  <c r="M280" i="6" s="1"/>
  <c r="F280" i="6"/>
  <c r="L280" i="6" s="1"/>
  <c r="E280" i="6"/>
  <c r="K280" i="6" s="1"/>
  <c r="D280" i="6"/>
  <c r="J280" i="6" s="1"/>
  <c r="I279" i="6"/>
  <c r="O279" i="6" s="1"/>
  <c r="H279" i="6"/>
  <c r="N279" i="6" s="1"/>
  <c r="G279" i="6"/>
  <c r="M279" i="6" s="1"/>
  <c r="F279" i="6"/>
  <c r="L279" i="6" s="1"/>
  <c r="E279" i="6"/>
  <c r="K279" i="6" s="1"/>
  <c r="D279" i="6"/>
  <c r="J279" i="6" s="1"/>
  <c r="I278" i="6"/>
  <c r="O278" i="6" s="1"/>
  <c r="H278" i="6"/>
  <c r="N278" i="6" s="1"/>
  <c r="G278" i="6"/>
  <c r="M278" i="6" s="1"/>
  <c r="F278" i="6"/>
  <c r="L278" i="6" s="1"/>
  <c r="E278" i="6"/>
  <c r="K278" i="6" s="1"/>
  <c r="D278" i="6"/>
  <c r="J278" i="6" s="1"/>
  <c r="I277" i="6"/>
  <c r="O277" i="6" s="1"/>
  <c r="H277" i="6"/>
  <c r="N277" i="6" s="1"/>
  <c r="G277" i="6"/>
  <c r="M277" i="6" s="1"/>
  <c r="F277" i="6"/>
  <c r="L277" i="6" s="1"/>
  <c r="E277" i="6"/>
  <c r="K277" i="6" s="1"/>
  <c r="D277" i="6"/>
  <c r="J277" i="6" s="1"/>
  <c r="I276" i="6"/>
  <c r="O276" i="6" s="1"/>
  <c r="H276" i="6"/>
  <c r="N276" i="6" s="1"/>
  <c r="G276" i="6"/>
  <c r="M276" i="6" s="1"/>
  <c r="F276" i="6"/>
  <c r="L276" i="6" s="1"/>
  <c r="E276" i="6"/>
  <c r="K276" i="6" s="1"/>
  <c r="D276" i="6"/>
  <c r="J276" i="6" s="1"/>
  <c r="I275" i="6"/>
  <c r="O275" i="6" s="1"/>
  <c r="H275" i="6"/>
  <c r="N275" i="6" s="1"/>
  <c r="G275" i="6"/>
  <c r="M275" i="6" s="1"/>
  <c r="F275" i="6"/>
  <c r="L275" i="6" s="1"/>
  <c r="E275" i="6"/>
  <c r="K275" i="6" s="1"/>
  <c r="D275" i="6"/>
  <c r="J275" i="6" s="1"/>
  <c r="I274" i="6"/>
  <c r="O274" i="6" s="1"/>
  <c r="H274" i="6"/>
  <c r="N274" i="6" s="1"/>
  <c r="G274" i="6"/>
  <c r="M274" i="6" s="1"/>
  <c r="F274" i="6"/>
  <c r="L274" i="6" s="1"/>
  <c r="E274" i="6"/>
  <c r="K274" i="6" s="1"/>
  <c r="D274" i="6"/>
  <c r="J274" i="6" s="1"/>
  <c r="I273" i="6"/>
  <c r="O273" i="6" s="1"/>
  <c r="H273" i="6"/>
  <c r="N273" i="6" s="1"/>
  <c r="G273" i="6"/>
  <c r="M273" i="6" s="1"/>
  <c r="F273" i="6"/>
  <c r="L273" i="6" s="1"/>
  <c r="E273" i="6"/>
  <c r="K273" i="6" s="1"/>
  <c r="D273" i="6"/>
  <c r="J273" i="6" s="1"/>
  <c r="I272" i="6"/>
  <c r="O272" i="6" s="1"/>
  <c r="H272" i="6"/>
  <c r="N272" i="6" s="1"/>
  <c r="G272" i="6"/>
  <c r="M272" i="6" s="1"/>
  <c r="F272" i="6"/>
  <c r="L272" i="6" s="1"/>
  <c r="E272" i="6"/>
  <c r="K272" i="6" s="1"/>
  <c r="D272" i="6"/>
  <c r="J272" i="6" s="1"/>
  <c r="I271" i="6"/>
  <c r="O271" i="6" s="1"/>
  <c r="H271" i="6"/>
  <c r="N271" i="6" s="1"/>
  <c r="G271" i="6"/>
  <c r="M271" i="6" s="1"/>
  <c r="F271" i="6"/>
  <c r="L271" i="6" s="1"/>
  <c r="E271" i="6"/>
  <c r="K271" i="6" s="1"/>
  <c r="D271" i="6"/>
  <c r="J271" i="6" s="1"/>
  <c r="I270" i="6"/>
  <c r="O270" i="6" s="1"/>
  <c r="H270" i="6"/>
  <c r="N270" i="6" s="1"/>
  <c r="G270" i="6"/>
  <c r="M270" i="6" s="1"/>
  <c r="F270" i="6"/>
  <c r="L270" i="6" s="1"/>
  <c r="E270" i="6"/>
  <c r="K270" i="6" s="1"/>
  <c r="D270" i="6"/>
  <c r="J270" i="6" s="1"/>
  <c r="I269" i="6"/>
  <c r="O269" i="6" s="1"/>
  <c r="H269" i="6"/>
  <c r="N269" i="6" s="1"/>
  <c r="G269" i="6"/>
  <c r="M269" i="6" s="1"/>
  <c r="F269" i="6"/>
  <c r="L269" i="6" s="1"/>
  <c r="E269" i="6"/>
  <c r="K269" i="6" s="1"/>
  <c r="D269" i="6"/>
  <c r="J269" i="6" s="1"/>
  <c r="I268" i="6"/>
  <c r="O268" i="6" s="1"/>
  <c r="H268" i="6"/>
  <c r="N268" i="6" s="1"/>
  <c r="G268" i="6"/>
  <c r="M268" i="6" s="1"/>
  <c r="F268" i="6"/>
  <c r="L268" i="6" s="1"/>
  <c r="E268" i="6"/>
  <c r="K268" i="6" s="1"/>
  <c r="D268" i="6"/>
  <c r="J268" i="6" s="1"/>
  <c r="I267" i="6"/>
  <c r="O267" i="6" s="1"/>
  <c r="H267" i="6"/>
  <c r="N267" i="6" s="1"/>
  <c r="G267" i="6"/>
  <c r="M267" i="6" s="1"/>
  <c r="F267" i="6"/>
  <c r="L267" i="6" s="1"/>
  <c r="E267" i="6"/>
  <c r="K267" i="6" s="1"/>
  <c r="D267" i="6"/>
  <c r="J267" i="6" s="1"/>
  <c r="I266" i="6"/>
  <c r="O266" i="6" s="1"/>
  <c r="H266" i="6"/>
  <c r="N266" i="6" s="1"/>
  <c r="G266" i="6"/>
  <c r="M266" i="6" s="1"/>
  <c r="F266" i="6"/>
  <c r="L266" i="6" s="1"/>
  <c r="E266" i="6"/>
  <c r="K266" i="6" s="1"/>
  <c r="D266" i="6"/>
  <c r="J266" i="6" s="1"/>
  <c r="I265" i="6"/>
  <c r="O265" i="6" s="1"/>
  <c r="H265" i="6"/>
  <c r="N265" i="6" s="1"/>
  <c r="G265" i="6"/>
  <c r="M265" i="6" s="1"/>
  <c r="F265" i="6"/>
  <c r="L265" i="6" s="1"/>
  <c r="E265" i="6"/>
  <c r="K265" i="6" s="1"/>
  <c r="D265" i="6"/>
  <c r="J265" i="6" s="1"/>
  <c r="I264" i="6"/>
  <c r="O264" i="6" s="1"/>
  <c r="H264" i="6"/>
  <c r="N264" i="6" s="1"/>
  <c r="G264" i="6"/>
  <c r="M264" i="6" s="1"/>
  <c r="F264" i="6"/>
  <c r="L264" i="6" s="1"/>
  <c r="E264" i="6"/>
  <c r="K264" i="6" s="1"/>
  <c r="D264" i="6"/>
  <c r="J264" i="6" s="1"/>
  <c r="I263" i="6"/>
  <c r="O263" i="6" s="1"/>
  <c r="H263" i="6"/>
  <c r="N263" i="6" s="1"/>
  <c r="G263" i="6"/>
  <c r="M263" i="6" s="1"/>
  <c r="F263" i="6"/>
  <c r="L263" i="6" s="1"/>
  <c r="E263" i="6"/>
  <c r="K263" i="6" s="1"/>
  <c r="D263" i="6"/>
  <c r="J263" i="6" s="1"/>
  <c r="I262" i="6"/>
  <c r="O262" i="6" s="1"/>
  <c r="H262" i="6"/>
  <c r="N262" i="6" s="1"/>
  <c r="G262" i="6"/>
  <c r="M262" i="6" s="1"/>
  <c r="F262" i="6"/>
  <c r="L262" i="6" s="1"/>
  <c r="E262" i="6"/>
  <c r="K262" i="6" s="1"/>
  <c r="D262" i="6"/>
  <c r="J262" i="6" s="1"/>
  <c r="I261" i="6"/>
  <c r="O261" i="6" s="1"/>
  <c r="H261" i="6"/>
  <c r="N261" i="6" s="1"/>
  <c r="G261" i="6"/>
  <c r="M261" i="6" s="1"/>
  <c r="F261" i="6"/>
  <c r="L261" i="6" s="1"/>
  <c r="E261" i="6"/>
  <c r="K261" i="6" s="1"/>
  <c r="D261" i="6"/>
  <c r="J261" i="6" s="1"/>
  <c r="I260" i="6"/>
  <c r="O260" i="6" s="1"/>
  <c r="H260" i="6"/>
  <c r="N260" i="6" s="1"/>
  <c r="G260" i="6"/>
  <c r="M260" i="6" s="1"/>
  <c r="F260" i="6"/>
  <c r="L260" i="6" s="1"/>
  <c r="E260" i="6"/>
  <c r="K260" i="6" s="1"/>
  <c r="D260" i="6"/>
  <c r="J260" i="6" s="1"/>
  <c r="I259" i="6"/>
  <c r="O259" i="6" s="1"/>
  <c r="H259" i="6"/>
  <c r="N259" i="6" s="1"/>
  <c r="G259" i="6"/>
  <c r="M259" i="6" s="1"/>
  <c r="F259" i="6"/>
  <c r="L259" i="6" s="1"/>
  <c r="E259" i="6"/>
  <c r="K259" i="6" s="1"/>
  <c r="D259" i="6"/>
  <c r="J259" i="6" s="1"/>
  <c r="I258" i="6"/>
  <c r="H258" i="6"/>
  <c r="G258" i="6"/>
  <c r="F258" i="6"/>
  <c r="E258" i="6"/>
  <c r="D258" i="6"/>
  <c r="I257" i="6"/>
  <c r="H257" i="6"/>
  <c r="N257" i="6" s="1"/>
  <c r="G257" i="6"/>
  <c r="M257" i="6" s="1"/>
  <c r="F257" i="6"/>
  <c r="E257" i="6"/>
  <c r="K257" i="6" s="1"/>
  <c r="D257" i="6"/>
  <c r="I256" i="6"/>
  <c r="H256" i="6"/>
  <c r="N256" i="6" s="1"/>
  <c r="G256" i="6"/>
  <c r="M256" i="6" s="1"/>
  <c r="F256" i="6"/>
  <c r="E256" i="6"/>
  <c r="D256" i="6"/>
  <c r="I255" i="6"/>
  <c r="H255" i="6"/>
  <c r="G255" i="6"/>
  <c r="M255" i="6" s="1"/>
  <c r="F255" i="6"/>
  <c r="E255" i="6"/>
  <c r="K255" i="6" s="1"/>
  <c r="D255" i="6"/>
  <c r="I254" i="6"/>
  <c r="H254" i="6"/>
  <c r="G254" i="6"/>
  <c r="F254" i="6"/>
  <c r="E254" i="6"/>
  <c r="D254" i="6"/>
  <c r="I253" i="6"/>
  <c r="O253" i="6" s="1"/>
  <c r="H253" i="6"/>
  <c r="N253" i="6" s="1"/>
  <c r="G253" i="6"/>
  <c r="M253" i="6" s="1"/>
  <c r="F253" i="6"/>
  <c r="L253" i="6" s="1"/>
  <c r="E253" i="6"/>
  <c r="K253" i="6" s="1"/>
  <c r="D253" i="6"/>
  <c r="J253" i="6" s="1"/>
  <c r="I252" i="6"/>
  <c r="O252" i="6" s="1"/>
  <c r="H252" i="6"/>
  <c r="N252" i="6" s="1"/>
  <c r="G252" i="6"/>
  <c r="M252" i="6" s="1"/>
  <c r="F252" i="6"/>
  <c r="L252" i="6" s="1"/>
  <c r="E252" i="6"/>
  <c r="K252" i="6" s="1"/>
  <c r="D252" i="6"/>
  <c r="J252" i="6" s="1"/>
  <c r="I251" i="6"/>
  <c r="O251" i="6" s="1"/>
  <c r="H251" i="6"/>
  <c r="N251" i="6" s="1"/>
  <c r="G251" i="6"/>
  <c r="M251" i="6" s="1"/>
  <c r="F251" i="6"/>
  <c r="L251" i="6" s="1"/>
  <c r="E251" i="6"/>
  <c r="K251" i="6" s="1"/>
  <c r="D251" i="6"/>
  <c r="J251" i="6" s="1"/>
  <c r="I250" i="6"/>
  <c r="O250" i="6" s="1"/>
  <c r="H250" i="6"/>
  <c r="N250" i="6" s="1"/>
  <c r="G250" i="6"/>
  <c r="M250" i="6" s="1"/>
  <c r="F250" i="6"/>
  <c r="L250" i="6" s="1"/>
  <c r="E250" i="6"/>
  <c r="K250" i="6" s="1"/>
  <c r="D250" i="6"/>
  <c r="J250" i="6" s="1"/>
  <c r="I249" i="6"/>
  <c r="O249" i="6" s="1"/>
  <c r="H249" i="6"/>
  <c r="N249" i="6" s="1"/>
  <c r="G249" i="6"/>
  <c r="M249" i="6" s="1"/>
  <c r="F249" i="6"/>
  <c r="L249" i="6" s="1"/>
  <c r="E249" i="6"/>
  <c r="K249" i="6" s="1"/>
  <c r="D249" i="6"/>
  <c r="J249" i="6" s="1"/>
  <c r="I248" i="6"/>
  <c r="O248" i="6" s="1"/>
  <c r="H248" i="6"/>
  <c r="N248" i="6" s="1"/>
  <c r="G248" i="6"/>
  <c r="M248" i="6" s="1"/>
  <c r="F248" i="6"/>
  <c r="L248" i="6" s="1"/>
  <c r="E248" i="6"/>
  <c r="K248" i="6" s="1"/>
  <c r="D248" i="6"/>
  <c r="J248" i="6" s="1"/>
  <c r="I247" i="6"/>
  <c r="O247" i="6" s="1"/>
  <c r="H247" i="6"/>
  <c r="N247" i="6" s="1"/>
  <c r="G247" i="6"/>
  <c r="M247" i="6" s="1"/>
  <c r="F247" i="6"/>
  <c r="L247" i="6" s="1"/>
  <c r="E247" i="6"/>
  <c r="K247" i="6" s="1"/>
  <c r="D247" i="6"/>
  <c r="J247" i="6" s="1"/>
  <c r="I246" i="6"/>
  <c r="O246" i="6" s="1"/>
  <c r="H246" i="6"/>
  <c r="N246" i="6" s="1"/>
  <c r="G246" i="6"/>
  <c r="M246" i="6" s="1"/>
  <c r="F246" i="6"/>
  <c r="L246" i="6" s="1"/>
  <c r="E246" i="6"/>
  <c r="K246" i="6" s="1"/>
  <c r="D246" i="6"/>
  <c r="J246" i="6" s="1"/>
  <c r="I245" i="6"/>
  <c r="O245" i="6" s="1"/>
  <c r="H245" i="6"/>
  <c r="N245" i="6" s="1"/>
  <c r="G245" i="6"/>
  <c r="M245" i="6" s="1"/>
  <c r="F245" i="6"/>
  <c r="L245" i="6" s="1"/>
  <c r="E245" i="6"/>
  <c r="K245" i="6" s="1"/>
  <c r="D245" i="6"/>
  <c r="J245" i="6" s="1"/>
  <c r="I244" i="6"/>
  <c r="O244" i="6" s="1"/>
  <c r="H244" i="6"/>
  <c r="N244" i="6" s="1"/>
  <c r="G244" i="6"/>
  <c r="M244" i="6" s="1"/>
  <c r="F244" i="6"/>
  <c r="L244" i="6" s="1"/>
  <c r="E244" i="6"/>
  <c r="K244" i="6" s="1"/>
  <c r="D244" i="6"/>
  <c r="J244" i="6" s="1"/>
  <c r="I243" i="6"/>
  <c r="O243" i="6" s="1"/>
  <c r="H243" i="6"/>
  <c r="N243" i="6" s="1"/>
  <c r="G243" i="6"/>
  <c r="M243" i="6" s="1"/>
  <c r="F243" i="6"/>
  <c r="L243" i="6" s="1"/>
  <c r="E243" i="6"/>
  <c r="K243" i="6" s="1"/>
  <c r="D243" i="6"/>
  <c r="J243" i="6" s="1"/>
  <c r="I242" i="6"/>
  <c r="O242" i="6" s="1"/>
  <c r="H242" i="6"/>
  <c r="N242" i="6" s="1"/>
  <c r="G242" i="6"/>
  <c r="M242" i="6" s="1"/>
  <c r="F242" i="6"/>
  <c r="L242" i="6" s="1"/>
  <c r="E242" i="6"/>
  <c r="K242" i="6" s="1"/>
  <c r="D242" i="6"/>
  <c r="J242" i="6" s="1"/>
  <c r="I241" i="6"/>
  <c r="O241" i="6" s="1"/>
  <c r="H241" i="6"/>
  <c r="N241" i="6" s="1"/>
  <c r="G241" i="6"/>
  <c r="M241" i="6" s="1"/>
  <c r="F241" i="6"/>
  <c r="L241" i="6" s="1"/>
  <c r="E241" i="6"/>
  <c r="K241" i="6" s="1"/>
  <c r="D241" i="6"/>
  <c r="J241" i="6" s="1"/>
  <c r="I240" i="6"/>
  <c r="O240" i="6" s="1"/>
  <c r="H240" i="6"/>
  <c r="N240" i="6" s="1"/>
  <c r="G240" i="6"/>
  <c r="M240" i="6" s="1"/>
  <c r="F240" i="6"/>
  <c r="L240" i="6" s="1"/>
  <c r="E240" i="6"/>
  <c r="K240" i="6" s="1"/>
  <c r="D240" i="6"/>
  <c r="J240" i="6" s="1"/>
  <c r="I239" i="6"/>
  <c r="O239" i="6" s="1"/>
  <c r="H239" i="6"/>
  <c r="N239" i="6" s="1"/>
  <c r="G239" i="6"/>
  <c r="M239" i="6" s="1"/>
  <c r="F239" i="6"/>
  <c r="L239" i="6" s="1"/>
  <c r="E239" i="6"/>
  <c r="K239" i="6" s="1"/>
  <c r="D239" i="6"/>
  <c r="J239" i="6" s="1"/>
  <c r="I238" i="6"/>
  <c r="O238" i="6" s="1"/>
  <c r="H238" i="6"/>
  <c r="N238" i="6" s="1"/>
  <c r="G238" i="6"/>
  <c r="M238" i="6" s="1"/>
  <c r="F238" i="6"/>
  <c r="L238" i="6" s="1"/>
  <c r="E238" i="6"/>
  <c r="K238" i="6" s="1"/>
  <c r="D238" i="6"/>
  <c r="J238" i="6" s="1"/>
  <c r="I237" i="6"/>
  <c r="O237" i="6" s="1"/>
  <c r="H237" i="6"/>
  <c r="N237" i="6" s="1"/>
  <c r="G237" i="6"/>
  <c r="M237" i="6" s="1"/>
  <c r="F237" i="6"/>
  <c r="L237" i="6" s="1"/>
  <c r="E237" i="6"/>
  <c r="K237" i="6" s="1"/>
  <c r="D237" i="6"/>
  <c r="J237" i="6" s="1"/>
  <c r="I236" i="6"/>
  <c r="O236" i="6" s="1"/>
  <c r="H236" i="6"/>
  <c r="N236" i="6" s="1"/>
  <c r="G236" i="6"/>
  <c r="M236" i="6" s="1"/>
  <c r="F236" i="6"/>
  <c r="L236" i="6" s="1"/>
  <c r="E236" i="6"/>
  <c r="K236" i="6" s="1"/>
  <c r="D236" i="6"/>
  <c r="J236" i="6" s="1"/>
  <c r="I235" i="6"/>
  <c r="O235" i="6" s="1"/>
  <c r="H235" i="6"/>
  <c r="N235" i="6" s="1"/>
  <c r="G235" i="6"/>
  <c r="M235" i="6" s="1"/>
  <c r="F235" i="6"/>
  <c r="L235" i="6" s="1"/>
  <c r="E235" i="6"/>
  <c r="K235" i="6" s="1"/>
  <c r="D235" i="6"/>
  <c r="J235" i="6" s="1"/>
  <c r="I234" i="6"/>
  <c r="O234" i="6" s="1"/>
  <c r="H234" i="6"/>
  <c r="N234" i="6" s="1"/>
  <c r="G234" i="6"/>
  <c r="M234" i="6" s="1"/>
  <c r="F234" i="6"/>
  <c r="L234" i="6" s="1"/>
  <c r="E234" i="6"/>
  <c r="K234" i="6" s="1"/>
  <c r="D234" i="6"/>
  <c r="J234" i="6" s="1"/>
  <c r="I233" i="6"/>
  <c r="O233" i="6" s="1"/>
  <c r="H233" i="6"/>
  <c r="N233" i="6" s="1"/>
  <c r="G233" i="6"/>
  <c r="M233" i="6" s="1"/>
  <c r="F233" i="6"/>
  <c r="L233" i="6" s="1"/>
  <c r="E233" i="6"/>
  <c r="K233" i="6" s="1"/>
  <c r="D233" i="6"/>
  <c r="J233" i="6" s="1"/>
  <c r="I232" i="6"/>
  <c r="O232" i="6" s="1"/>
  <c r="H232" i="6"/>
  <c r="N232" i="6" s="1"/>
  <c r="G232" i="6"/>
  <c r="M232" i="6" s="1"/>
  <c r="F232" i="6"/>
  <c r="L232" i="6" s="1"/>
  <c r="E232" i="6"/>
  <c r="K232" i="6" s="1"/>
  <c r="D232" i="6"/>
  <c r="J232" i="6" s="1"/>
  <c r="I231" i="6"/>
  <c r="O231" i="6" s="1"/>
  <c r="H231" i="6"/>
  <c r="N231" i="6" s="1"/>
  <c r="G231" i="6"/>
  <c r="M231" i="6" s="1"/>
  <c r="F231" i="6"/>
  <c r="L231" i="6" s="1"/>
  <c r="E231" i="6"/>
  <c r="K231" i="6" s="1"/>
  <c r="D231" i="6"/>
  <c r="J231" i="6" s="1"/>
  <c r="I230" i="6"/>
  <c r="O230" i="6" s="1"/>
  <c r="H230" i="6"/>
  <c r="N230" i="6" s="1"/>
  <c r="G230" i="6"/>
  <c r="M230" i="6" s="1"/>
  <c r="F230" i="6"/>
  <c r="L230" i="6" s="1"/>
  <c r="E230" i="6"/>
  <c r="K230" i="6" s="1"/>
  <c r="D230" i="6"/>
  <c r="J230" i="6" s="1"/>
  <c r="I229" i="6"/>
  <c r="O229" i="6" s="1"/>
  <c r="H229" i="6"/>
  <c r="N229" i="6" s="1"/>
  <c r="G229" i="6"/>
  <c r="M229" i="6" s="1"/>
  <c r="F229" i="6"/>
  <c r="L229" i="6" s="1"/>
  <c r="E229" i="6"/>
  <c r="K229" i="6" s="1"/>
  <c r="D229" i="6"/>
  <c r="J229" i="6" s="1"/>
  <c r="I228" i="6"/>
  <c r="O228" i="6" s="1"/>
  <c r="H228" i="6"/>
  <c r="N228" i="6" s="1"/>
  <c r="G228" i="6"/>
  <c r="M228" i="6" s="1"/>
  <c r="F228" i="6"/>
  <c r="L228" i="6" s="1"/>
  <c r="E228" i="6"/>
  <c r="K228" i="6" s="1"/>
  <c r="D228" i="6"/>
  <c r="J228" i="6" s="1"/>
  <c r="I227" i="6"/>
  <c r="O227" i="6" s="1"/>
  <c r="H227" i="6"/>
  <c r="N227" i="6" s="1"/>
  <c r="G227" i="6"/>
  <c r="M227" i="6" s="1"/>
  <c r="F227" i="6"/>
  <c r="L227" i="6" s="1"/>
  <c r="E227" i="6"/>
  <c r="K227" i="6" s="1"/>
  <c r="D227" i="6"/>
  <c r="J227" i="6" s="1"/>
  <c r="I226" i="6"/>
  <c r="O226" i="6" s="1"/>
  <c r="H226" i="6"/>
  <c r="N226" i="6" s="1"/>
  <c r="G226" i="6"/>
  <c r="M226" i="6" s="1"/>
  <c r="F226" i="6"/>
  <c r="L226" i="6" s="1"/>
  <c r="E226" i="6"/>
  <c r="K226" i="6" s="1"/>
  <c r="D226" i="6"/>
  <c r="J226" i="6" s="1"/>
  <c r="I225" i="6"/>
  <c r="O225" i="6" s="1"/>
  <c r="H225" i="6"/>
  <c r="N225" i="6" s="1"/>
  <c r="G225" i="6"/>
  <c r="M225" i="6" s="1"/>
  <c r="F225" i="6"/>
  <c r="L225" i="6" s="1"/>
  <c r="E225" i="6"/>
  <c r="K225" i="6" s="1"/>
  <c r="D225" i="6"/>
  <c r="J225" i="6" s="1"/>
  <c r="I224" i="6"/>
  <c r="O224" i="6" s="1"/>
  <c r="H224" i="6"/>
  <c r="N224" i="6" s="1"/>
  <c r="G224" i="6"/>
  <c r="M224" i="6" s="1"/>
  <c r="F224" i="6"/>
  <c r="L224" i="6" s="1"/>
  <c r="E224" i="6"/>
  <c r="K224" i="6" s="1"/>
  <c r="D224" i="6"/>
  <c r="J224" i="6" s="1"/>
  <c r="I223" i="6"/>
  <c r="O223" i="6" s="1"/>
  <c r="H223" i="6"/>
  <c r="N223" i="6" s="1"/>
  <c r="G223" i="6"/>
  <c r="M223" i="6" s="1"/>
  <c r="F223" i="6"/>
  <c r="L223" i="6" s="1"/>
  <c r="E223" i="6"/>
  <c r="K223" i="6" s="1"/>
  <c r="D223" i="6"/>
  <c r="J223" i="6" s="1"/>
  <c r="I222" i="6"/>
  <c r="O222" i="6" s="1"/>
  <c r="H222" i="6"/>
  <c r="N222" i="6" s="1"/>
  <c r="G222" i="6"/>
  <c r="M222" i="6" s="1"/>
  <c r="F222" i="6"/>
  <c r="L222" i="6" s="1"/>
  <c r="E222" i="6"/>
  <c r="K222" i="6" s="1"/>
  <c r="D222" i="6"/>
  <c r="J222" i="6" s="1"/>
  <c r="I221" i="6"/>
  <c r="O221" i="6" s="1"/>
  <c r="H221" i="6"/>
  <c r="N221" i="6" s="1"/>
  <c r="G221" i="6"/>
  <c r="M221" i="6" s="1"/>
  <c r="F221" i="6"/>
  <c r="L221" i="6" s="1"/>
  <c r="E221" i="6"/>
  <c r="K221" i="6" s="1"/>
  <c r="D221" i="6"/>
  <c r="J221" i="6" s="1"/>
  <c r="I220" i="6"/>
  <c r="O220" i="6" s="1"/>
  <c r="H220" i="6"/>
  <c r="N220" i="6" s="1"/>
  <c r="G220" i="6"/>
  <c r="M220" i="6" s="1"/>
  <c r="F220" i="6"/>
  <c r="L220" i="6" s="1"/>
  <c r="E220" i="6"/>
  <c r="K220" i="6" s="1"/>
  <c r="D220" i="6"/>
  <c r="J220" i="6" s="1"/>
  <c r="I219" i="6"/>
  <c r="O219" i="6" s="1"/>
  <c r="H219" i="6"/>
  <c r="N219" i="6" s="1"/>
  <c r="G219" i="6"/>
  <c r="M219" i="6" s="1"/>
  <c r="F219" i="6"/>
  <c r="L219" i="6" s="1"/>
  <c r="E219" i="6"/>
  <c r="K219" i="6" s="1"/>
  <c r="D219" i="6"/>
  <c r="J219" i="6" s="1"/>
  <c r="I218" i="6"/>
  <c r="O218" i="6" s="1"/>
  <c r="H218" i="6"/>
  <c r="N218" i="6" s="1"/>
  <c r="G218" i="6"/>
  <c r="M218" i="6" s="1"/>
  <c r="F218" i="6"/>
  <c r="L218" i="6" s="1"/>
  <c r="E218" i="6"/>
  <c r="K218" i="6" s="1"/>
  <c r="D218" i="6"/>
  <c r="J218" i="6" s="1"/>
  <c r="I217" i="6"/>
  <c r="O217" i="6" s="1"/>
  <c r="H217" i="6"/>
  <c r="N217" i="6" s="1"/>
  <c r="G217" i="6"/>
  <c r="M217" i="6" s="1"/>
  <c r="F217" i="6"/>
  <c r="L217" i="6" s="1"/>
  <c r="E217" i="6"/>
  <c r="K217" i="6" s="1"/>
  <c r="D217" i="6"/>
  <c r="J217" i="6" s="1"/>
  <c r="I216" i="6"/>
  <c r="O216" i="6" s="1"/>
  <c r="H216" i="6"/>
  <c r="N216" i="6" s="1"/>
  <c r="G216" i="6"/>
  <c r="M216" i="6" s="1"/>
  <c r="F216" i="6"/>
  <c r="L216" i="6" s="1"/>
  <c r="E216" i="6"/>
  <c r="K216" i="6" s="1"/>
  <c r="D216" i="6"/>
  <c r="J216" i="6" s="1"/>
  <c r="I215" i="6"/>
  <c r="O215" i="6" s="1"/>
  <c r="H215" i="6"/>
  <c r="N215" i="6" s="1"/>
  <c r="G215" i="6"/>
  <c r="M215" i="6" s="1"/>
  <c r="F215" i="6"/>
  <c r="L215" i="6" s="1"/>
  <c r="E215" i="6"/>
  <c r="K215" i="6" s="1"/>
  <c r="D215" i="6"/>
  <c r="J215" i="6" s="1"/>
  <c r="I214" i="6"/>
  <c r="O214" i="6" s="1"/>
  <c r="H214" i="6"/>
  <c r="N214" i="6" s="1"/>
  <c r="G214" i="6"/>
  <c r="M214" i="6" s="1"/>
  <c r="F214" i="6"/>
  <c r="L214" i="6" s="1"/>
  <c r="E214" i="6"/>
  <c r="K214" i="6" s="1"/>
  <c r="D214" i="6"/>
  <c r="J214" i="6" s="1"/>
  <c r="I213" i="6"/>
  <c r="O213" i="6" s="1"/>
  <c r="H213" i="6"/>
  <c r="N213" i="6" s="1"/>
  <c r="G213" i="6"/>
  <c r="M213" i="6" s="1"/>
  <c r="F213" i="6"/>
  <c r="L213" i="6" s="1"/>
  <c r="E213" i="6"/>
  <c r="K213" i="6" s="1"/>
  <c r="D213" i="6"/>
  <c r="J213" i="6" s="1"/>
  <c r="I212" i="6"/>
  <c r="O212" i="6" s="1"/>
  <c r="H212" i="6"/>
  <c r="N212" i="6" s="1"/>
  <c r="G212" i="6"/>
  <c r="M212" i="6" s="1"/>
  <c r="F212" i="6"/>
  <c r="L212" i="6" s="1"/>
  <c r="E212" i="6"/>
  <c r="K212" i="6" s="1"/>
  <c r="D212" i="6"/>
  <c r="J212" i="6" s="1"/>
  <c r="I211" i="6"/>
  <c r="O211" i="6" s="1"/>
  <c r="H211" i="6"/>
  <c r="N211" i="6" s="1"/>
  <c r="G211" i="6"/>
  <c r="M211" i="6" s="1"/>
  <c r="F211" i="6"/>
  <c r="L211" i="6" s="1"/>
  <c r="E211" i="6"/>
  <c r="K211" i="6" s="1"/>
  <c r="D211" i="6"/>
  <c r="J211" i="6" s="1"/>
  <c r="I210" i="6"/>
  <c r="O210" i="6" s="1"/>
  <c r="H210" i="6"/>
  <c r="N210" i="6" s="1"/>
  <c r="G210" i="6"/>
  <c r="M210" i="6" s="1"/>
  <c r="F210" i="6"/>
  <c r="L210" i="6" s="1"/>
  <c r="E210" i="6"/>
  <c r="K210" i="6" s="1"/>
  <c r="D210" i="6"/>
  <c r="J210" i="6" s="1"/>
  <c r="I209" i="6"/>
  <c r="O209" i="6" s="1"/>
  <c r="H209" i="6"/>
  <c r="N209" i="6" s="1"/>
  <c r="G209" i="6"/>
  <c r="M209" i="6" s="1"/>
  <c r="F209" i="6"/>
  <c r="L209" i="6" s="1"/>
  <c r="E209" i="6"/>
  <c r="K209" i="6" s="1"/>
  <c r="D209" i="6"/>
  <c r="J209" i="6" s="1"/>
  <c r="I208" i="6"/>
  <c r="H208" i="6"/>
  <c r="G208" i="6"/>
  <c r="F208" i="6"/>
  <c r="E208" i="6"/>
  <c r="D208" i="6"/>
  <c r="I207" i="6"/>
  <c r="H207" i="6"/>
  <c r="N207" i="6" s="1"/>
  <c r="G207" i="6"/>
  <c r="M207" i="6" s="1"/>
  <c r="F207" i="6"/>
  <c r="E207" i="6"/>
  <c r="K207" i="6" s="1"/>
  <c r="D207" i="6"/>
  <c r="I206" i="6"/>
  <c r="H206" i="6"/>
  <c r="N206" i="6" s="1"/>
  <c r="G206" i="6"/>
  <c r="M206" i="6" s="1"/>
  <c r="F206" i="6"/>
  <c r="E206" i="6"/>
  <c r="K206" i="6" s="1"/>
  <c r="D206" i="6"/>
  <c r="I205" i="6"/>
  <c r="H205" i="6"/>
  <c r="N205" i="6" s="1"/>
  <c r="G205" i="6"/>
  <c r="M205" i="6" s="1"/>
  <c r="F205" i="6"/>
  <c r="E205" i="6"/>
  <c r="K205" i="6" s="1"/>
  <c r="D205" i="6"/>
  <c r="I204" i="6"/>
  <c r="H204" i="6"/>
  <c r="G204" i="6"/>
  <c r="F204" i="6"/>
  <c r="E204" i="6"/>
  <c r="D204" i="6"/>
  <c r="I203" i="6"/>
  <c r="O203" i="6" s="1"/>
  <c r="H203" i="6"/>
  <c r="N203" i="6" s="1"/>
  <c r="G203" i="6"/>
  <c r="M203" i="6" s="1"/>
  <c r="F203" i="6"/>
  <c r="L203" i="6" s="1"/>
  <c r="E203" i="6"/>
  <c r="K203" i="6" s="1"/>
  <c r="D203" i="6"/>
  <c r="J203" i="6" s="1"/>
  <c r="I202" i="6"/>
  <c r="O202" i="6" s="1"/>
  <c r="H202" i="6"/>
  <c r="N202" i="6" s="1"/>
  <c r="G202" i="6"/>
  <c r="M202" i="6" s="1"/>
  <c r="F202" i="6"/>
  <c r="L202" i="6" s="1"/>
  <c r="E202" i="6"/>
  <c r="K202" i="6" s="1"/>
  <c r="D202" i="6"/>
  <c r="J202" i="6" s="1"/>
  <c r="I201" i="6"/>
  <c r="O201" i="6" s="1"/>
  <c r="H201" i="6"/>
  <c r="N201" i="6" s="1"/>
  <c r="G201" i="6"/>
  <c r="M201" i="6" s="1"/>
  <c r="F201" i="6"/>
  <c r="L201" i="6" s="1"/>
  <c r="E201" i="6"/>
  <c r="K201" i="6" s="1"/>
  <c r="D201" i="6"/>
  <c r="J201" i="6" s="1"/>
  <c r="I200" i="6"/>
  <c r="O200" i="6" s="1"/>
  <c r="H200" i="6"/>
  <c r="N200" i="6" s="1"/>
  <c r="G200" i="6"/>
  <c r="M200" i="6" s="1"/>
  <c r="F200" i="6"/>
  <c r="L200" i="6" s="1"/>
  <c r="E200" i="6"/>
  <c r="K200" i="6" s="1"/>
  <c r="D200" i="6"/>
  <c r="J200" i="6" s="1"/>
  <c r="I199" i="6"/>
  <c r="O199" i="6" s="1"/>
  <c r="H199" i="6"/>
  <c r="N199" i="6" s="1"/>
  <c r="G199" i="6"/>
  <c r="M199" i="6" s="1"/>
  <c r="F199" i="6"/>
  <c r="L199" i="6" s="1"/>
  <c r="E199" i="6"/>
  <c r="K199" i="6" s="1"/>
  <c r="D199" i="6"/>
  <c r="J199" i="6" s="1"/>
  <c r="I198" i="6"/>
  <c r="O198" i="6" s="1"/>
  <c r="H198" i="6"/>
  <c r="N198" i="6" s="1"/>
  <c r="G198" i="6"/>
  <c r="M198" i="6" s="1"/>
  <c r="F198" i="6"/>
  <c r="L198" i="6" s="1"/>
  <c r="E198" i="6"/>
  <c r="K198" i="6" s="1"/>
  <c r="D198" i="6"/>
  <c r="J198" i="6" s="1"/>
  <c r="I197" i="6"/>
  <c r="O197" i="6" s="1"/>
  <c r="H197" i="6"/>
  <c r="N197" i="6" s="1"/>
  <c r="G197" i="6"/>
  <c r="M197" i="6" s="1"/>
  <c r="F197" i="6"/>
  <c r="L197" i="6" s="1"/>
  <c r="E197" i="6"/>
  <c r="K197" i="6" s="1"/>
  <c r="D197" i="6"/>
  <c r="J197" i="6" s="1"/>
  <c r="I196" i="6"/>
  <c r="O196" i="6" s="1"/>
  <c r="H196" i="6"/>
  <c r="N196" i="6" s="1"/>
  <c r="G196" i="6"/>
  <c r="M196" i="6" s="1"/>
  <c r="F196" i="6"/>
  <c r="L196" i="6" s="1"/>
  <c r="E196" i="6"/>
  <c r="K196" i="6" s="1"/>
  <c r="D196" i="6"/>
  <c r="J196" i="6" s="1"/>
  <c r="I195" i="6"/>
  <c r="O195" i="6" s="1"/>
  <c r="H195" i="6"/>
  <c r="N195" i="6" s="1"/>
  <c r="G195" i="6"/>
  <c r="M195" i="6" s="1"/>
  <c r="F195" i="6"/>
  <c r="L195" i="6" s="1"/>
  <c r="E195" i="6"/>
  <c r="K195" i="6" s="1"/>
  <c r="D195" i="6"/>
  <c r="J195" i="6" s="1"/>
  <c r="I194" i="6"/>
  <c r="O194" i="6" s="1"/>
  <c r="H194" i="6"/>
  <c r="N194" i="6" s="1"/>
  <c r="G194" i="6"/>
  <c r="M194" i="6" s="1"/>
  <c r="F194" i="6"/>
  <c r="L194" i="6" s="1"/>
  <c r="E194" i="6"/>
  <c r="K194" i="6" s="1"/>
  <c r="D194" i="6"/>
  <c r="J194" i="6" s="1"/>
  <c r="I193" i="6"/>
  <c r="O193" i="6" s="1"/>
  <c r="H193" i="6"/>
  <c r="N193" i="6" s="1"/>
  <c r="G193" i="6"/>
  <c r="M193" i="6" s="1"/>
  <c r="F193" i="6"/>
  <c r="L193" i="6" s="1"/>
  <c r="E193" i="6"/>
  <c r="K193" i="6" s="1"/>
  <c r="D193" i="6"/>
  <c r="J193" i="6" s="1"/>
  <c r="I192" i="6"/>
  <c r="O192" i="6" s="1"/>
  <c r="H192" i="6"/>
  <c r="N192" i="6" s="1"/>
  <c r="G192" i="6"/>
  <c r="M192" i="6" s="1"/>
  <c r="F192" i="6"/>
  <c r="L192" i="6" s="1"/>
  <c r="E192" i="6"/>
  <c r="K192" i="6" s="1"/>
  <c r="D192" i="6"/>
  <c r="J192" i="6" s="1"/>
  <c r="I191" i="6"/>
  <c r="O191" i="6" s="1"/>
  <c r="H191" i="6"/>
  <c r="N191" i="6" s="1"/>
  <c r="G191" i="6"/>
  <c r="M191" i="6" s="1"/>
  <c r="F191" i="6"/>
  <c r="L191" i="6" s="1"/>
  <c r="E191" i="6"/>
  <c r="K191" i="6" s="1"/>
  <c r="D191" i="6"/>
  <c r="J191" i="6" s="1"/>
  <c r="I190" i="6"/>
  <c r="O190" i="6" s="1"/>
  <c r="H190" i="6"/>
  <c r="N190" i="6" s="1"/>
  <c r="G190" i="6"/>
  <c r="M190" i="6" s="1"/>
  <c r="F190" i="6"/>
  <c r="L190" i="6" s="1"/>
  <c r="E190" i="6"/>
  <c r="K190" i="6" s="1"/>
  <c r="D190" i="6"/>
  <c r="J190" i="6" s="1"/>
  <c r="I189" i="6"/>
  <c r="O189" i="6" s="1"/>
  <c r="H189" i="6"/>
  <c r="N189" i="6" s="1"/>
  <c r="G189" i="6"/>
  <c r="M189" i="6" s="1"/>
  <c r="F189" i="6"/>
  <c r="L189" i="6" s="1"/>
  <c r="E189" i="6"/>
  <c r="K189" i="6" s="1"/>
  <c r="D189" i="6"/>
  <c r="J189" i="6" s="1"/>
  <c r="I188" i="6"/>
  <c r="O188" i="6" s="1"/>
  <c r="H188" i="6"/>
  <c r="N188" i="6" s="1"/>
  <c r="G188" i="6"/>
  <c r="M188" i="6" s="1"/>
  <c r="F188" i="6"/>
  <c r="L188" i="6" s="1"/>
  <c r="E188" i="6"/>
  <c r="K188" i="6" s="1"/>
  <c r="D188" i="6"/>
  <c r="J188" i="6" s="1"/>
  <c r="I187" i="6"/>
  <c r="O187" i="6" s="1"/>
  <c r="H187" i="6"/>
  <c r="N187" i="6" s="1"/>
  <c r="G187" i="6"/>
  <c r="M187" i="6" s="1"/>
  <c r="F187" i="6"/>
  <c r="L187" i="6" s="1"/>
  <c r="E187" i="6"/>
  <c r="K187" i="6" s="1"/>
  <c r="D187" i="6"/>
  <c r="J187" i="6" s="1"/>
  <c r="I186" i="6"/>
  <c r="O186" i="6" s="1"/>
  <c r="H186" i="6"/>
  <c r="N186" i="6" s="1"/>
  <c r="G186" i="6"/>
  <c r="M186" i="6" s="1"/>
  <c r="F186" i="6"/>
  <c r="L186" i="6" s="1"/>
  <c r="E186" i="6"/>
  <c r="K186" i="6" s="1"/>
  <c r="D186" i="6"/>
  <c r="J186" i="6" s="1"/>
  <c r="I185" i="6"/>
  <c r="O185" i="6" s="1"/>
  <c r="H185" i="6"/>
  <c r="N185" i="6" s="1"/>
  <c r="G185" i="6"/>
  <c r="M185" i="6" s="1"/>
  <c r="F185" i="6"/>
  <c r="L185" i="6" s="1"/>
  <c r="E185" i="6"/>
  <c r="K185" i="6" s="1"/>
  <c r="D185" i="6"/>
  <c r="J185" i="6" s="1"/>
  <c r="I184" i="6"/>
  <c r="O184" i="6" s="1"/>
  <c r="H184" i="6"/>
  <c r="N184" i="6" s="1"/>
  <c r="G184" i="6"/>
  <c r="M184" i="6" s="1"/>
  <c r="F184" i="6"/>
  <c r="L184" i="6" s="1"/>
  <c r="E184" i="6"/>
  <c r="K184" i="6" s="1"/>
  <c r="D184" i="6"/>
  <c r="J184" i="6" s="1"/>
  <c r="I183" i="6"/>
  <c r="O183" i="6" s="1"/>
  <c r="H183" i="6"/>
  <c r="N183" i="6" s="1"/>
  <c r="G183" i="6"/>
  <c r="M183" i="6" s="1"/>
  <c r="F183" i="6"/>
  <c r="L183" i="6" s="1"/>
  <c r="E183" i="6"/>
  <c r="K183" i="6" s="1"/>
  <c r="D183" i="6"/>
  <c r="J183" i="6" s="1"/>
  <c r="I182" i="6"/>
  <c r="O182" i="6" s="1"/>
  <c r="H182" i="6"/>
  <c r="N182" i="6" s="1"/>
  <c r="G182" i="6"/>
  <c r="M182" i="6" s="1"/>
  <c r="F182" i="6"/>
  <c r="L182" i="6" s="1"/>
  <c r="E182" i="6"/>
  <c r="K182" i="6" s="1"/>
  <c r="D182" i="6"/>
  <c r="J182" i="6" s="1"/>
  <c r="I181" i="6"/>
  <c r="O181" i="6" s="1"/>
  <c r="H181" i="6"/>
  <c r="N181" i="6" s="1"/>
  <c r="G181" i="6"/>
  <c r="M181" i="6" s="1"/>
  <c r="F181" i="6"/>
  <c r="L181" i="6" s="1"/>
  <c r="E181" i="6"/>
  <c r="K181" i="6" s="1"/>
  <c r="D181" i="6"/>
  <c r="J181" i="6" s="1"/>
  <c r="I180" i="6"/>
  <c r="O180" i="6" s="1"/>
  <c r="H180" i="6"/>
  <c r="N180" i="6" s="1"/>
  <c r="G180" i="6"/>
  <c r="M180" i="6" s="1"/>
  <c r="F180" i="6"/>
  <c r="L180" i="6" s="1"/>
  <c r="E180" i="6"/>
  <c r="K180" i="6" s="1"/>
  <c r="D180" i="6"/>
  <c r="J180" i="6" s="1"/>
  <c r="I179" i="6"/>
  <c r="O179" i="6" s="1"/>
  <c r="H179" i="6"/>
  <c r="N179" i="6" s="1"/>
  <c r="G179" i="6"/>
  <c r="M179" i="6" s="1"/>
  <c r="F179" i="6"/>
  <c r="L179" i="6" s="1"/>
  <c r="E179" i="6"/>
  <c r="K179" i="6" s="1"/>
  <c r="D179" i="6"/>
  <c r="J179" i="6" s="1"/>
  <c r="I178" i="6"/>
  <c r="O178" i="6" s="1"/>
  <c r="H178" i="6"/>
  <c r="N178" i="6" s="1"/>
  <c r="G178" i="6"/>
  <c r="M178" i="6" s="1"/>
  <c r="F178" i="6"/>
  <c r="L178" i="6" s="1"/>
  <c r="E178" i="6"/>
  <c r="K178" i="6" s="1"/>
  <c r="D178" i="6"/>
  <c r="J178" i="6" s="1"/>
  <c r="I177" i="6"/>
  <c r="O177" i="6" s="1"/>
  <c r="H177" i="6"/>
  <c r="N177" i="6" s="1"/>
  <c r="G177" i="6"/>
  <c r="M177" i="6" s="1"/>
  <c r="F177" i="6"/>
  <c r="L177" i="6" s="1"/>
  <c r="E177" i="6"/>
  <c r="K177" i="6" s="1"/>
  <c r="D177" i="6"/>
  <c r="J177" i="6" s="1"/>
  <c r="I176" i="6"/>
  <c r="O176" i="6" s="1"/>
  <c r="H176" i="6"/>
  <c r="N176" i="6" s="1"/>
  <c r="G176" i="6"/>
  <c r="M176" i="6" s="1"/>
  <c r="F176" i="6"/>
  <c r="L176" i="6" s="1"/>
  <c r="E176" i="6"/>
  <c r="K176" i="6" s="1"/>
  <c r="D176" i="6"/>
  <c r="J176" i="6" s="1"/>
  <c r="I175" i="6"/>
  <c r="O175" i="6" s="1"/>
  <c r="H175" i="6"/>
  <c r="N175" i="6" s="1"/>
  <c r="G175" i="6"/>
  <c r="M175" i="6" s="1"/>
  <c r="F175" i="6"/>
  <c r="L175" i="6" s="1"/>
  <c r="E175" i="6"/>
  <c r="K175" i="6" s="1"/>
  <c r="D175" i="6"/>
  <c r="J175" i="6" s="1"/>
  <c r="I174" i="6"/>
  <c r="O174" i="6" s="1"/>
  <c r="H174" i="6"/>
  <c r="N174" i="6" s="1"/>
  <c r="G174" i="6"/>
  <c r="M174" i="6" s="1"/>
  <c r="F174" i="6"/>
  <c r="L174" i="6" s="1"/>
  <c r="E174" i="6"/>
  <c r="K174" i="6" s="1"/>
  <c r="D174" i="6"/>
  <c r="J174" i="6" s="1"/>
  <c r="I173" i="6"/>
  <c r="O173" i="6" s="1"/>
  <c r="H173" i="6"/>
  <c r="N173" i="6" s="1"/>
  <c r="G173" i="6"/>
  <c r="M173" i="6" s="1"/>
  <c r="F173" i="6"/>
  <c r="L173" i="6" s="1"/>
  <c r="E173" i="6"/>
  <c r="K173" i="6" s="1"/>
  <c r="D173" i="6"/>
  <c r="J173" i="6" s="1"/>
  <c r="I172" i="6"/>
  <c r="O172" i="6" s="1"/>
  <c r="H172" i="6"/>
  <c r="N172" i="6" s="1"/>
  <c r="G172" i="6"/>
  <c r="M172" i="6" s="1"/>
  <c r="F172" i="6"/>
  <c r="L172" i="6" s="1"/>
  <c r="E172" i="6"/>
  <c r="K172" i="6" s="1"/>
  <c r="D172" i="6"/>
  <c r="J172" i="6" s="1"/>
  <c r="I171" i="6"/>
  <c r="O171" i="6" s="1"/>
  <c r="H171" i="6"/>
  <c r="N171" i="6" s="1"/>
  <c r="G171" i="6"/>
  <c r="M171" i="6" s="1"/>
  <c r="F171" i="6"/>
  <c r="L171" i="6" s="1"/>
  <c r="E171" i="6"/>
  <c r="K171" i="6" s="1"/>
  <c r="D171" i="6"/>
  <c r="J171" i="6" s="1"/>
  <c r="I170" i="6"/>
  <c r="O170" i="6" s="1"/>
  <c r="H170" i="6"/>
  <c r="N170" i="6" s="1"/>
  <c r="G170" i="6"/>
  <c r="M170" i="6" s="1"/>
  <c r="F170" i="6"/>
  <c r="L170" i="6" s="1"/>
  <c r="E170" i="6"/>
  <c r="K170" i="6" s="1"/>
  <c r="D170" i="6"/>
  <c r="J170" i="6" s="1"/>
  <c r="I169" i="6"/>
  <c r="O169" i="6" s="1"/>
  <c r="H169" i="6"/>
  <c r="N169" i="6" s="1"/>
  <c r="G169" i="6"/>
  <c r="M169" i="6" s="1"/>
  <c r="F169" i="6"/>
  <c r="L169" i="6" s="1"/>
  <c r="E169" i="6"/>
  <c r="K169" i="6" s="1"/>
  <c r="D169" i="6"/>
  <c r="J169" i="6" s="1"/>
  <c r="I168" i="6"/>
  <c r="O168" i="6" s="1"/>
  <c r="H168" i="6"/>
  <c r="N168" i="6" s="1"/>
  <c r="G168" i="6"/>
  <c r="M168" i="6" s="1"/>
  <c r="F168" i="6"/>
  <c r="L168" i="6" s="1"/>
  <c r="E168" i="6"/>
  <c r="K168" i="6" s="1"/>
  <c r="D168" i="6"/>
  <c r="J168" i="6" s="1"/>
  <c r="I167" i="6"/>
  <c r="O167" i="6" s="1"/>
  <c r="H167" i="6"/>
  <c r="N167" i="6" s="1"/>
  <c r="G167" i="6"/>
  <c r="M167" i="6" s="1"/>
  <c r="F167" i="6"/>
  <c r="L167" i="6" s="1"/>
  <c r="E167" i="6"/>
  <c r="K167" i="6" s="1"/>
  <c r="D167" i="6"/>
  <c r="J167" i="6" s="1"/>
  <c r="I166" i="6"/>
  <c r="O166" i="6" s="1"/>
  <c r="H166" i="6"/>
  <c r="N166" i="6" s="1"/>
  <c r="G166" i="6"/>
  <c r="M166" i="6" s="1"/>
  <c r="F166" i="6"/>
  <c r="L166" i="6" s="1"/>
  <c r="E166" i="6"/>
  <c r="K166" i="6" s="1"/>
  <c r="D166" i="6"/>
  <c r="J166" i="6" s="1"/>
  <c r="I165" i="6"/>
  <c r="O165" i="6" s="1"/>
  <c r="H165" i="6"/>
  <c r="N165" i="6" s="1"/>
  <c r="G165" i="6"/>
  <c r="M165" i="6" s="1"/>
  <c r="F165" i="6"/>
  <c r="L165" i="6" s="1"/>
  <c r="E165" i="6"/>
  <c r="K165" i="6" s="1"/>
  <c r="D165" i="6"/>
  <c r="J165" i="6" s="1"/>
  <c r="I164" i="6"/>
  <c r="O164" i="6" s="1"/>
  <c r="H164" i="6"/>
  <c r="N164" i="6" s="1"/>
  <c r="G164" i="6"/>
  <c r="M164" i="6" s="1"/>
  <c r="F164" i="6"/>
  <c r="L164" i="6" s="1"/>
  <c r="E164" i="6"/>
  <c r="K164" i="6" s="1"/>
  <c r="D164" i="6"/>
  <c r="J164" i="6" s="1"/>
  <c r="I163" i="6"/>
  <c r="O163" i="6" s="1"/>
  <c r="H163" i="6"/>
  <c r="N163" i="6" s="1"/>
  <c r="G163" i="6"/>
  <c r="M163" i="6" s="1"/>
  <c r="F163" i="6"/>
  <c r="L163" i="6" s="1"/>
  <c r="E163" i="6"/>
  <c r="K163" i="6" s="1"/>
  <c r="D163" i="6"/>
  <c r="J163" i="6" s="1"/>
  <c r="I162" i="6"/>
  <c r="O162" i="6" s="1"/>
  <c r="H162" i="6"/>
  <c r="N162" i="6" s="1"/>
  <c r="G162" i="6"/>
  <c r="M162" i="6" s="1"/>
  <c r="F162" i="6"/>
  <c r="L162" i="6" s="1"/>
  <c r="E162" i="6"/>
  <c r="K162" i="6" s="1"/>
  <c r="D162" i="6"/>
  <c r="J162" i="6" s="1"/>
  <c r="I161" i="6"/>
  <c r="O161" i="6" s="1"/>
  <c r="H161" i="6"/>
  <c r="N161" i="6" s="1"/>
  <c r="G161" i="6"/>
  <c r="M161" i="6" s="1"/>
  <c r="F161" i="6"/>
  <c r="L161" i="6" s="1"/>
  <c r="E161" i="6"/>
  <c r="K161" i="6" s="1"/>
  <c r="D161" i="6"/>
  <c r="J161" i="6" s="1"/>
  <c r="I160" i="6"/>
  <c r="O160" i="6" s="1"/>
  <c r="H160" i="6"/>
  <c r="N160" i="6" s="1"/>
  <c r="G160" i="6"/>
  <c r="M160" i="6" s="1"/>
  <c r="F160" i="6"/>
  <c r="L160" i="6" s="1"/>
  <c r="E160" i="6"/>
  <c r="K160" i="6" s="1"/>
  <c r="D160" i="6"/>
  <c r="J160" i="6" s="1"/>
  <c r="I159" i="6"/>
  <c r="O159" i="6" s="1"/>
  <c r="H159" i="6"/>
  <c r="N159" i="6" s="1"/>
  <c r="G159" i="6"/>
  <c r="M159" i="6" s="1"/>
  <c r="F159" i="6"/>
  <c r="L159" i="6" s="1"/>
  <c r="E159" i="6"/>
  <c r="K159" i="6" s="1"/>
  <c r="D159" i="6"/>
  <c r="J159" i="6" s="1"/>
  <c r="I158" i="6"/>
  <c r="H158" i="6"/>
  <c r="G158" i="6"/>
  <c r="F158" i="6"/>
  <c r="E158" i="6"/>
  <c r="D158" i="6"/>
  <c r="I157" i="6"/>
  <c r="H157" i="6"/>
  <c r="N157" i="6" s="1"/>
  <c r="G157" i="6"/>
  <c r="M157" i="6" s="1"/>
  <c r="F157" i="6"/>
  <c r="E157" i="6"/>
  <c r="K157" i="6" s="1"/>
  <c r="D157" i="6"/>
  <c r="I156" i="6"/>
  <c r="H156" i="6"/>
  <c r="N156" i="6" s="1"/>
  <c r="G156" i="6"/>
  <c r="M156" i="6" s="1"/>
  <c r="F156" i="6"/>
  <c r="E156" i="6"/>
  <c r="K156" i="6" s="1"/>
  <c r="D156" i="6"/>
  <c r="I155" i="6"/>
  <c r="H155" i="6"/>
  <c r="N155" i="6" s="1"/>
  <c r="G155" i="6"/>
  <c r="M155" i="6" s="1"/>
  <c r="F155" i="6"/>
  <c r="E155" i="6"/>
  <c r="K155" i="6" s="1"/>
  <c r="D155" i="6"/>
  <c r="I154" i="6"/>
  <c r="H154" i="6"/>
  <c r="G154" i="6"/>
  <c r="F154" i="6"/>
  <c r="E154" i="6"/>
  <c r="D154" i="6"/>
  <c r="I153" i="6"/>
  <c r="O153" i="6" s="1"/>
  <c r="H153" i="6"/>
  <c r="N153" i="6" s="1"/>
  <c r="G153" i="6"/>
  <c r="M153" i="6" s="1"/>
  <c r="F153" i="6"/>
  <c r="L153" i="6" s="1"/>
  <c r="E153" i="6"/>
  <c r="K153" i="6" s="1"/>
  <c r="D153" i="6"/>
  <c r="J153" i="6" s="1"/>
  <c r="I152" i="6"/>
  <c r="O152" i="6" s="1"/>
  <c r="H152" i="6"/>
  <c r="N152" i="6" s="1"/>
  <c r="G152" i="6"/>
  <c r="M152" i="6" s="1"/>
  <c r="F152" i="6"/>
  <c r="L152" i="6" s="1"/>
  <c r="E152" i="6"/>
  <c r="K152" i="6" s="1"/>
  <c r="D152" i="6"/>
  <c r="J152" i="6" s="1"/>
  <c r="I151" i="6"/>
  <c r="O151" i="6" s="1"/>
  <c r="H151" i="6"/>
  <c r="N151" i="6" s="1"/>
  <c r="G151" i="6"/>
  <c r="M151" i="6" s="1"/>
  <c r="F151" i="6"/>
  <c r="L151" i="6" s="1"/>
  <c r="E151" i="6"/>
  <c r="K151" i="6" s="1"/>
  <c r="D151" i="6"/>
  <c r="J151" i="6" s="1"/>
  <c r="I150" i="6"/>
  <c r="O150" i="6" s="1"/>
  <c r="H150" i="6"/>
  <c r="N150" i="6" s="1"/>
  <c r="G150" i="6"/>
  <c r="M150" i="6" s="1"/>
  <c r="F150" i="6"/>
  <c r="L150" i="6" s="1"/>
  <c r="E150" i="6"/>
  <c r="K150" i="6" s="1"/>
  <c r="D150" i="6"/>
  <c r="J150" i="6" s="1"/>
  <c r="I149" i="6"/>
  <c r="O149" i="6" s="1"/>
  <c r="H149" i="6"/>
  <c r="N149" i="6" s="1"/>
  <c r="G149" i="6"/>
  <c r="M149" i="6" s="1"/>
  <c r="F149" i="6"/>
  <c r="L149" i="6" s="1"/>
  <c r="E149" i="6"/>
  <c r="K149" i="6" s="1"/>
  <c r="D149" i="6"/>
  <c r="J149" i="6" s="1"/>
  <c r="I148" i="6"/>
  <c r="O148" i="6" s="1"/>
  <c r="H148" i="6"/>
  <c r="N148" i="6" s="1"/>
  <c r="G148" i="6"/>
  <c r="M148" i="6" s="1"/>
  <c r="F148" i="6"/>
  <c r="L148" i="6" s="1"/>
  <c r="E148" i="6"/>
  <c r="K148" i="6" s="1"/>
  <c r="D148" i="6"/>
  <c r="J148" i="6" s="1"/>
  <c r="I147" i="6"/>
  <c r="O147" i="6" s="1"/>
  <c r="H147" i="6"/>
  <c r="N147" i="6" s="1"/>
  <c r="G147" i="6"/>
  <c r="M147" i="6" s="1"/>
  <c r="F147" i="6"/>
  <c r="L147" i="6" s="1"/>
  <c r="E147" i="6"/>
  <c r="K147" i="6" s="1"/>
  <c r="D147" i="6"/>
  <c r="J147" i="6" s="1"/>
  <c r="I146" i="6"/>
  <c r="O146" i="6" s="1"/>
  <c r="H146" i="6"/>
  <c r="N146" i="6" s="1"/>
  <c r="G146" i="6"/>
  <c r="M146" i="6" s="1"/>
  <c r="F146" i="6"/>
  <c r="L146" i="6" s="1"/>
  <c r="E146" i="6"/>
  <c r="K146" i="6" s="1"/>
  <c r="D146" i="6"/>
  <c r="J146" i="6" s="1"/>
  <c r="I145" i="6"/>
  <c r="O145" i="6" s="1"/>
  <c r="H145" i="6"/>
  <c r="N145" i="6" s="1"/>
  <c r="G145" i="6"/>
  <c r="M145" i="6" s="1"/>
  <c r="F145" i="6"/>
  <c r="L145" i="6" s="1"/>
  <c r="E145" i="6"/>
  <c r="K145" i="6" s="1"/>
  <c r="D145" i="6"/>
  <c r="J145" i="6" s="1"/>
  <c r="I144" i="6"/>
  <c r="O144" i="6" s="1"/>
  <c r="H144" i="6"/>
  <c r="N144" i="6" s="1"/>
  <c r="G144" i="6"/>
  <c r="M144" i="6" s="1"/>
  <c r="F144" i="6"/>
  <c r="L144" i="6" s="1"/>
  <c r="E144" i="6"/>
  <c r="K144" i="6" s="1"/>
  <c r="D144" i="6"/>
  <c r="J144" i="6" s="1"/>
  <c r="I143" i="6"/>
  <c r="O143" i="6" s="1"/>
  <c r="H143" i="6"/>
  <c r="N143" i="6" s="1"/>
  <c r="G143" i="6"/>
  <c r="M143" i="6" s="1"/>
  <c r="F143" i="6"/>
  <c r="L143" i="6" s="1"/>
  <c r="E143" i="6"/>
  <c r="K143" i="6" s="1"/>
  <c r="D143" i="6"/>
  <c r="J143" i="6" s="1"/>
  <c r="I142" i="6"/>
  <c r="O142" i="6" s="1"/>
  <c r="H142" i="6"/>
  <c r="N142" i="6" s="1"/>
  <c r="G142" i="6"/>
  <c r="M142" i="6" s="1"/>
  <c r="F142" i="6"/>
  <c r="L142" i="6" s="1"/>
  <c r="E142" i="6"/>
  <c r="K142" i="6" s="1"/>
  <c r="D142" i="6"/>
  <c r="J142" i="6" s="1"/>
  <c r="I141" i="6"/>
  <c r="O141" i="6" s="1"/>
  <c r="H141" i="6"/>
  <c r="N141" i="6" s="1"/>
  <c r="G141" i="6"/>
  <c r="M141" i="6" s="1"/>
  <c r="F141" i="6"/>
  <c r="L141" i="6" s="1"/>
  <c r="E141" i="6"/>
  <c r="K141" i="6" s="1"/>
  <c r="D141" i="6"/>
  <c r="J141" i="6" s="1"/>
  <c r="I140" i="6"/>
  <c r="O140" i="6" s="1"/>
  <c r="H140" i="6"/>
  <c r="N140" i="6" s="1"/>
  <c r="G140" i="6"/>
  <c r="M140" i="6" s="1"/>
  <c r="F140" i="6"/>
  <c r="L140" i="6" s="1"/>
  <c r="E140" i="6"/>
  <c r="K140" i="6" s="1"/>
  <c r="D140" i="6"/>
  <c r="J140" i="6" s="1"/>
  <c r="I139" i="6"/>
  <c r="O139" i="6" s="1"/>
  <c r="H139" i="6"/>
  <c r="N139" i="6" s="1"/>
  <c r="G139" i="6"/>
  <c r="M139" i="6" s="1"/>
  <c r="F139" i="6"/>
  <c r="L139" i="6" s="1"/>
  <c r="E139" i="6"/>
  <c r="K139" i="6" s="1"/>
  <c r="D139" i="6"/>
  <c r="J139" i="6" s="1"/>
  <c r="I138" i="6"/>
  <c r="O138" i="6" s="1"/>
  <c r="H138" i="6"/>
  <c r="N138" i="6" s="1"/>
  <c r="G138" i="6"/>
  <c r="M138" i="6" s="1"/>
  <c r="F138" i="6"/>
  <c r="L138" i="6" s="1"/>
  <c r="E138" i="6"/>
  <c r="K138" i="6" s="1"/>
  <c r="D138" i="6"/>
  <c r="J138" i="6" s="1"/>
  <c r="I137" i="6"/>
  <c r="O137" i="6" s="1"/>
  <c r="H137" i="6"/>
  <c r="N137" i="6" s="1"/>
  <c r="G137" i="6"/>
  <c r="M137" i="6" s="1"/>
  <c r="F137" i="6"/>
  <c r="L137" i="6" s="1"/>
  <c r="E137" i="6"/>
  <c r="K137" i="6" s="1"/>
  <c r="D137" i="6"/>
  <c r="J137" i="6" s="1"/>
  <c r="I136" i="6"/>
  <c r="O136" i="6" s="1"/>
  <c r="H136" i="6"/>
  <c r="N136" i="6" s="1"/>
  <c r="G136" i="6"/>
  <c r="M136" i="6" s="1"/>
  <c r="F136" i="6"/>
  <c r="L136" i="6" s="1"/>
  <c r="E136" i="6"/>
  <c r="K136" i="6" s="1"/>
  <c r="D136" i="6"/>
  <c r="J136" i="6" s="1"/>
  <c r="I135" i="6"/>
  <c r="O135" i="6" s="1"/>
  <c r="H135" i="6"/>
  <c r="N135" i="6" s="1"/>
  <c r="G135" i="6"/>
  <c r="M135" i="6" s="1"/>
  <c r="F135" i="6"/>
  <c r="L135" i="6" s="1"/>
  <c r="E135" i="6"/>
  <c r="K135" i="6" s="1"/>
  <c r="D135" i="6"/>
  <c r="J135" i="6" s="1"/>
  <c r="I134" i="6"/>
  <c r="O134" i="6" s="1"/>
  <c r="H134" i="6"/>
  <c r="N134" i="6" s="1"/>
  <c r="G134" i="6"/>
  <c r="M134" i="6" s="1"/>
  <c r="F134" i="6"/>
  <c r="L134" i="6" s="1"/>
  <c r="E134" i="6"/>
  <c r="K134" i="6" s="1"/>
  <c r="D134" i="6"/>
  <c r="J134" i="6" s="1"/>
  <c r="I133" i="6"/>
  <c r="O133" i="6" s="1"/>
  <c r="H133" i="6"/>
  <c r="N133" i="6" s="1"/>
  <c r="G133" i="6"/>
  <c r="M133" i="6" s="1"/>
  <c r="F133" i="6"/>
  <c r="L133" i="6" s="1"/>
  <c r="E133" i="6"/>
  <c r="K133" i="6" s="1"/>
  <c r="D133" i="6"/>
  <c r="J133" i="6" s="1"/>
  <c r="I132" i="6"/>
  <c r="O132" i="6" s="1"/>
  <c r="H132" i="6"/>
  <c r="N132" i="6" s="1"/>
  <c r="G132" i="6"/>
  <c r="M132" i="6" s="1"/>
  <c r="F132" i="6"/>
  <c r="L132" i="6" s="1"/>
  <c r="E132" i="6"/>
  <c r="K132" i="6" s="1"/>
  <c r="D132" i="6"/>
  <c r="J132" i="6" s="1"/>
  <c r="I131" i="6"/>
  <c r="O131" i="6" s="1"/>
  <c r="H131" i="6"/>
  <c r="N131" i="6" s="1"/>
  <c r="G131" i="6"/>
  <c r="M131" i="6" s="1"/>
  <c r="F131" i="6"/>
  <c r="L131" i="6" s="1"/>
  <c r="E131" i="6"/>
  <c r="K131" i="6" s="1"/>
  <c r="D131" i="6"/>
  <c r="J131" i="6" s="1"/>
  <c r="I130" i="6"/>
  <c r="O130" i="6" s="1"/>
  <c r="H130" i="6"/>
  <c r="N130" i="6" s="1"/>
  <c r="G130" i="6"/>
  <c r="M130" i="6" s="1"/>
  <c r="F130" i="6"/>
  <c r="L130" i="6" s="1"/>
  <c r="E130" i="6"/>
  <c r="K130" i="6" s="1"/>
  <c r="D130" i="6"/>
  <c r="J130" i="6" s="1"/>
  <c r="I129" i="6"/>
  <c r="O129" i="6" s="1"/>
  <c r="H129" i="6"/>
  <c r="N129" i="6" s="1"/>
  <c r="G129" i="6"/>
  <c r="M129" i="6" s="1"/>
  <c r="F129" i="6"/>
  <c r="L129" i="6" s="1"/>
  <c r="E129" i="6"/>
  <c r="K129" i="6" s="1"/>
  <c r="D129" i="6"/>
  <c r="J129" i="6" s="1"/>
  <c r="I128" i="6"/>
  <c r="O128" i="6" s="1"/>
  <c r="H128" i="6"/>
  <c r="N128" i="6" s="1"/>
  <c r="G128" i="6"/>
  <c r="M128" i="6" s="1"/>
  <c r="F128" i="6"/>
  <c r="L128" i="6" s="1"/>
  <c r="E128" i="6"/>
  <c r="K128" i="6" s="1"/>
  <c r="D128" i="6"/>
  <c r="J128" i="6" s="1"/>
  <c r="I127" i="6"/>
  <c r="O127" i="6" s="1"/>
  <c r="H127" i="6"/>
  <c r="N127" i="6" s="1"/>
  <c r="G127" i="6"/>
  <c r="M127" i="6" s="1"/>
  <c r="F127" i="6"/>
  <c r="L127" i="6" s="1"/>
  <c r="E127" i="6"/>
  <c r="K127" i="6" s="1"/>
  <c r="D127" i="6"/>
  <c r="J127" i="6" s="1"/>
  <c r="I126" i="6"/>
  <c r="O126" i="6" s="1"/>
  <c r="H126" i="6"/>
  <c r="N126" i="6" s="1"/>
  <c r="G126" i="6"/>
  <c r="M126" i="6" s="1"/>
  <c r="F126" i="6"/>
  <c r="L126" i="6" s="1"/>
  <c r="E126" i="6"/>
  <c r="K126" i="6" s="1"/>
  <c r="D126" i="6"/>
  <c r="J126" i="6" s="1"/>
  <c r="I125" i="6"/>
  <c r="O125" i="6" s="1"/>
  <c r="H125" i="6"/>
  <c r="N125" i="6" s="1"/>
  <c r="G125" i="6"/>
  <c r="M125" i="6" s="1"/>
  <c r="F125" i="6"/>
  <c r="L125" i="6" s="1"/>
  <c r="E125" i="6"/>
  <c r="K125" i="6" s="1"/>
  <c r="D125" i="6"/>
  <c r="J125" i="6" s="1"/>
  <c r="I124" i="6"/>
  <c r="O124" i="6" s="1"/>
  <c r="H124" i="6"/>
  <c r="N124" i="6" s="1"/>
  <c r="G124" i="6"/>
  <c r="M124" i="6" s="1"/>
  <c r="F124" i="6"/>
  <c r="L124" i="6" s="1"/>
  <c r="E124" i="6"/>
  <c r="K124" i="6" s="1"/>
  <c r="D124" i="6"/>
  <c r="J124" i="6" s="1"/>
  <c r="I123" i="6"/>
  <c r="O123" i="6" s="1"/>
  <c r="H123" i="6"/>
  <c r="N123" i="6" s="1"/>
  <c r="G123" i="6"/>
  <c r="M123" i="6" s="1"/>
  <c r="F123" i="6"/>
  <c r="L123" i="6" s="1"/>
  <c r="E123" i="6"/>
  <c r="K123" i="6" s="1"/>
  <c r="D123" i="6"/>
  <c r="J123" i="6" s="1"/>
  <c r="I122" i="6"/>
  <c r="O122" i="6" s="1"/>
  <c r="H122" i="6"/>
  <c r="N122" i="6" s="1"/>
  <c r="G122" i="6"/>
  <c r="M122" i="6" s="1"/>
  <c r="F122" i="6"/>
  <c r="L122" i="6" s="1"/>
  <c r="E122" i="6"/>
  <c r="K122" i="6" s="1"/>
  <c r="D122" i="6"/>
  <c r="J122" i="6" s="1"/>
  <c r="I121" i="6"/>
  <c r="O121" i="6" s="1"/>
  <c r="H121" i="6"/>
  <c r="N121" i="6" s="1"/>
  <c r="G121" i="6"/>
  <c r="M121" i="6" s="1"/>
  <c r="F121" i="6"/>
  <c r="L121" i="6" s="1"/>
  <c r="E121" i="6"/>
  <c r="K121" i="6" s="1"/>
  <c r="D121" i="6"/>
  <c r="J121" i="6" s="1"/>
  <c r="I120" i="6"/>
  <c r="O120" i="6" s="1"/>
  <c r="H120" i="6"/>
  <c r="N120" i="6" s="1"/>
  <c r="G120" i="6"/>
  <c r="M120" i="6" s="1"/>
  <c r="F120" i="6"/>
  <c r="L120" i="6" s="1"/>
  <c r="E120" i="6"/>
  <c r="K120" i="6" s="1"/>
  <c r="D120" i="6"/>
  <c r="J120" i="6" s="1"/>
  <c r="I119" i="6"/>
  <c r="O119" i="6" s="1"/>
  <c r="H119" i="6"/>
  <c r="N119" i="6" s="1"/>
  <c r="G119" i="6"/>
  <c r="M119" i="6" s="1"/>
  <c r="F119" i="6"/>
  <c r="L119" i="6" s="1"/>
  <c r="E119" i="6"/>
  <c r="K119" i="6" s="1"/>
  <c r="D119" i="6"/>
  <c r="J119" i="6" s="1"/>
  <c r="I118" i="6"/>
  <c r="O118" i="6" s="1"/>
  <c r="H118" i="6"/>
  <c r="N118" i="6" s="1"/>
  <c r="G118" i="6"/>
  <c r="M118" i="6" s="1"/>
  <c r="F118" i="6"/>
  <c r="L118" i="6" s="1"/>
  <c r="E118" i="6"/>
  <c r="K118" i="6" s="1"/>
  <c r="D118" i="6"/>
  <c r="J118" i="6" s="1"/>
  <c r="I117" i="6"/>
  <c r="O117" i="6" s="1"/>
  <c r="H117" i="6"/>
  <c r="N117" i="6" s="1"/>
  <c r="G117" i="6"/>
  <c r="M117" i="6" s="1"/>
  <c r="F117" i="6"/>
  <c r="L117" i="6" s="1"/>
  <c r="E117" i="6"/>
  <c r="K117" i="6" s="1"/>
  <c r="D117" i="6"/>
  <c r="J117" i="6" s="1"/>
  <c r="I116" i="6"/>
  <c r="O116" i="6" s="1"/>
  <c r="H116" i="6"/>
  <c r="N116" i="6" s="1"/>
  <c r="G116" i="6"/>
  <c r="M116" i="6" s="1"/>
  <c r="F116" i="6"/>
  <c r="L116" i="6" s="1"/>
  <c r="E116" i="6"/>
  <c r="K116" i="6" s="1"/>
  <c r="D116" i="6"/>
  <c r="J116" i="6" s="1"/>
  <c r="I115" i="6"/>
  <c r="O115" i="6" s="1"/>
  <c r="H115" i="6"/>
  <c r="N115" i="6" s="1"/>
  <c r="G115" i="6"/>
  <c r="M115" i="6" s="1"/>
  <c r="F115" i="6"/>
  <c r="L115" i="6" s="1"/>
  <c r="E115" i="6"/>
  <c r="K115" i="6" s="1"/>
  <c r="D115" i="6"/>
  <c r="J115" i="6" s="1"/>
  <c r="I114" i="6"/>
  <c r="O114" i="6" s="1"/>
  <c r="H114" i="6"/>
  <c r="N114" i="6" s="1"/>
  <c r="G114" i="6"/>
  <c r="M114" i="6" s="1"/>
  <c r="F114" i="6"/>
  <c r="L114" i="6" s="1"/>
  <c r="E114" i="6"/>
  <c r="K114" i="6" s="1"/>
  <c r="D114" i="6"/>
  <c r="J114" i="6" s="1"/>
  <c r="I113" i="6"/>
  <c r="O113" i="6" s="1"/>
  <c r="H113" i="6"/>
  <c r="N113" i="6" s="1"/>
  <c r="G113" i="6"/>
  <c r="M113" i="6" s="1"/>
  <c r="F113" i="6"/>
  <c r="L113" i="6" s="1"/>
  <c r="E113" i="6"/>
  <c r="K113" i="6" s="1"/>
  <c r="D113" i="6"/>
  <c r="J113" i="6" s="1"/>
  <c r="I112" i="6"/>
  <c r="O112" i="6" s="1"/>
  <c r="H112" i="6"/>
  <c r="N112" i="6" s="1"/>
  <c r="G112" i="6"/>
  <c r="M112" i="6" s="1"/>
  <c r="F112" i="6"/>
  <c r="L112" i="6" s="1"/>
  <c r="E112" i="6"/>
  <c r="K112" i="6" s="1"/>
  <c r="D112" i="6"/>
  <c r="J112" i="6" s="1"/>
  <c r="I111" i="6"/>
  <c r="O111" i="6" s="1"/>
  <c r="H111" i="6"/>
  <c r="N111" i="6" s="1"/>
  <c r="G111" i="6"/>
  <c r="M111" i="6" s="1"/>
  <c r="F111" i="6"/>
  <c r="L111" i="6" s="1"/>
  <c r="E111" i="6"/>
  <c r="K111" i="6" s="1"/>
  <c r="D111" i="6"/>
  <c r="J111" i="6" s="1"/>
  <c r="I110" i="6"/>
  <c r="O110" i="6" s="1"/>
  <c r="H110" i="6"/>
  <c r="N110" i="6" s="1"/>
  <c r="G110" i="6"/>
  <c r="M110" i="6" s="1"/>
  <c r="F110" i="6"/>
  <c r="L110" i="6" s="1"/>
  <c r="E110" i="6"/>
  <c r="K110" i="6" s="1"/>
  <c r="D110" i="6"/>
  <c r="J110" i="6" s="1"/>
  <c r="I109" i="6"/>
  <c r="O109" i="6" s="1"/>
  <c r="H109" i="6"/>
  <c r="N109" i="6" s="1"/>
  <c r="G109" i="6"/>
  <c r="M109" i="6" s="1"/>
  <c r="F109" i="6"/>
  <c r="L109" i="6" s="1"/>
  <c r="E109" i="6"/>
  <c r="K109" i="6" s="1"/>
  <c r="D109" i="6"/>
  <c r="J109" i="6" s="1"/>
  <c r="I108" i="6"/>
  <c r="H108" i="6"/>
  <c r="G108" i="6"/>
  <c r="F108" i="6"/>
  <c r="E108" i="6"/>
  <c r="D108" i="6"/>
  <c r="I107" i="6"/>
  <c r="H107" i="6"/>
  <c r="N107" i="6" s="1"/>
  <c r="G107" i="6"/>
  <c r="M107" i="6" s="1"/>
  <c r="F107" i="6"/>
  <c r="E107" i="6"/>
  <c r="K107" i="6" s="1"/>
  <c r="D107" i="6"/>
  <c r="I106" i="6"/>
  <c r="H106" i="6"/>
  <c r="N106" i="6" s="1"/>
  <c r="G106" i="6"/>
  <c r="M106" i="6" s="1"/>
  <c r="F106" i="6"/>
  <c r="E106" i="6"/>
  <c r="K106" i="6" s="1"/>
  <c r="D106" i="6"/>
  <c r="I105" i="6"/>
  <c r="H105" i="6"/>
  <c r="G105" i="6"/>
  <c r="F105" i="6"/>
  <c r="E105" i="6"/>
  <c r="D105" i="6"/>
  <c r="I104" i="6"/>
  <c r="O104" i="6" s="1"/>
  <c r="H104" i="6"/>
  <c r="G104" i="6"/>
  <c r="F104" i="6"/>
  <c r="E104" i="6"/>
  <c r="D104" i="6"/>
  <c r="M2195" i="6"/>
  <c r="I103" i="6"/>
  <c r="H103" i="6"/>
  <c r="G103" i="6"/>
  <c r="F103" i="6"/>
  <c r="E103" i="6"/>
  <c r="D103" i="6"/>
  <c r="I102" i="6"/>
  <c r="O102" i="6" s="1"/>
  <c r="H102" i="6"/>
  <c r="N102" i="6" s="1"/>
  <c r="G102" i="6"/>
  <c r="M102" i="6" s="1"/>
  <c r="F102" i="6"/>
  <c r="L102" i="6" s="1"/>
  <c r="E102" i="6"/>
  <c r="K102" i="6" s="1"/>
  <c r="D102" i="6"/>
  <c r="J102" i="6" s="1"/>
  <c r="I101" i="6"/>
  <c r="O101" i="6" s="1"/>
  <c r="H101" i="6"/>
  <c r="N101" i="6" s="1"/>
  <c r="G101" i="6"/>
  <c r="M101" i="6" s="1"/>
  <c r="F101" i="6"/>
  <c r="L101" i="6" s="1"/>
  <c r="E101" i="6"/>
  <c r="K101" i="6" s="1"/>
  <c r="D101" i="6"/>
  <c r="J101" i="6" s="1"/>
  <c r="I100" i="6"/>
  <c r="O100" i="6" s="1"/>
  <c r="H100" i="6"/>
  <c r="N100" i="6" s="1"/>
  <c r="G100" i="6"/>
  <c r="M100" i="6" s="1"/>
  <c r="F100" i="6"/>
  <c r="L100" i="6" s="1"/>
  <c r="E100" i="6"/>
  <c r="K100" i="6" s="1"/>
  <c r="D100" i="6"/>
  <c r="J100" i="6" s="1"/>
  <c r="I99" i="6"/>
  <c r="O99" i="6" s="1"/>
  <c r="H99" i="6"/>
  <c r="N99" i="6" s="1"/>
  <c r="G99" i="6"/>
  <c r="M99" i="6" s="1"/>
  <c r="F99" i="6"/>
  <c r="L99" i="6" s="1"/>
  <c r="E99" i="6"/>
  <c r="K99" i="6" s="1"/>
  <c r="D99" i="6"/>
  <c r="J99" i="6" s="1"/>
  <c r="I98" i="6"/>
  <c r="O98" i="6" s="1"/>
  <c r="H98" i="6"/>
  <c r="N98" i="6" s="1"/>
  <c r="G98" i="6"/>
  <c r="M98" i="6" s="1"/>
  <c r="F98" i="6"/>
  <c r="L98" i="6" s="1"/>
  <c r="E98" i="6"/>
  <c r="K98" i="6" s="1"/>
  <c r="D98" i="6"/>
  <c r="J98" i="6" s="1"/>
  <c r="I97" i="6"/>
  <c r="O97" i="6" s="1"/>
  <c r="H97" i="6"/>
  <c r="N97" i="6" s="1"/>
  <c r="G97" i="6"/>
  <c r="M97" i="6" s="1"/>
  <c r="F97" i="6"/>
  <c r="L97" i="6" s="1"/>
  <c r="E97" i="6"/>
  <c r="K97" i="6" s="1"/>
  <c r="D97" i="6"/>
  <c r="J97" i="6" s="1"/>
  <c r="I96" i="6"/>
  <c r="O96" i="6" s="1"/>
  <c r="H96" i="6"/>
  <c r="N96" i="6" s="1"/>
  <c r="G96" i="6"/>
  <c r="M96" i="6" s="1"/>
  <c r="F96" i="6"/>
  <c r="L96" i="6" s="1"/>
  <c r="E96" i="6"/>
  <c r="K96" i="6" s="1"/>
  <c r="D96" i="6"/>
  <c r="J96" i="6" s="1"/>
  <c r="I95" i="6"/>
  <c r="O95" i="6" s="1"/>
  <c r="H95" i="6"/>
  <c r="N95" i="6" s="1"/>
  <c r="G95" i="6"/>
  <c r="M95" i="6" s="1"/>
  <c r="F95" i="6"/>
  <c r="L95" i="6" s="1"/>
  <c r="E95" i="6"/>
  <c r="K95" i="6" s="1"/>
  <c r="D95" i="6"/>
  <c r="J95" i="6" s="1"/>
  <c r="I94" i="6"/>
  <c r="O94" i="6" s="1"/>
  <c r="H94" i="6"/>
  <c r="N94" i="6" s="1"/>
  <c r="G94" i="6"/>
  <c r="M94" i="6" s="1"/>
  <c r="F94" i="6"/>
  <c r="L94" i="6" s="1"/>
  <c r="E94" i="6"/>
  <c r="K94" i="6" s="1"/>
  <c r="D94" i="6"/>
  <c r="J94" i="6" s="1"/>
  <c r="I93" i="6"/>
  <c r="O93" i="6" s="1"/>
  <c r="H93" i="6"/>
  <c r="N93" i="6" s="1"/>
  <c r="G93" i="6"/>
  <c r="M93" i="6" s="1"/>
  <c r="F93" i="6"/>
  <c r="L93" i="6" s="1"/>
  <c r="E93" i="6"/>
  <c r="K93" i="6" s="1"/>
  <c r="D93" i="6"/>
  <c r="J93" i="6" s="1"/>
  <c r="I92" i="6"/>
  <c r="O92" i="6" s="1"/>
  <c r="H92" i="6"/>
  <c r="N92" i="6" s="1"/>
  <c r="G92" i="6"/>
  <c r="M92" i="6" s="1"/>
  <c r="F92" i="6"/>
  <c r="L92" i="6" s="1"/>
  <c r="E92" i="6"/>
  <c r="K92" i="6" s="1"/>
  <c r="D92" i="6"/>
  <c r="J92" i="6" s="1"/>
  <c r="I91" i="6"/>
  <c r="O91" i="6" s="1"/>
  <c r="H91" i="6"/>
  <c r="N91" i="6" s="1"/>
  <c r="G91" i="6"/>
  <c r="M91" i="6" s="1"/>
  <c r="F91" i="6"/>
  <c r="L91" i="6" s="1"/>
  <c r="E91" i="6"/>
  <c r="K91" i="6" s="1"/>
  <c r="D91" i="6"/>
  <c r="J91" i="6" s="1"/>
  <c r="I90" i="6"/>
  <c r="O90" i="6" s="1"/>
  <c r="H90" i="6"/>
  <c r="N90" i="6" s="1"/>
  <c r="G90" i="6"/>
  <c r="M90" i="6" s="1"/>
  <c r="F90" i="6"/>
  <c r="L90" i="6" s="1"/>
  <c r="E90" i="6"/>
  <c r="K90" i="6" s="1"/>
  <c r="D90" i="6"/>
  <c r="J90" i="6" s="1"/>
  <c r="I89" i="6"/>
  <c r="O89" i="6" s="1"/>
  <c r="H89" i="6"/>
  <c r="N89" i="6" s="1"/>
  <c r="G89" i="6"/>
  <c r="M89" i="6" s="1"/>
  <c r="F89" i="6"/>
  <c r="L89" i="6" s="1"/>
  <c r="E89" i="6"/>
  <c r="K89" i="6" s="1"/>
  <c r="D89" i="6"/>
  <c r="J89" i="6" s="1"/>
  <c r="I88" i="6"/>
  <c r="O88" i="6" s="1"/>
  <c r="H88" i="6"/>
  <c r="N88" i="6" s="1"/>
  <c r="G88" i="6"/>
  <c r="M88" i="6" s="1"/>
  <c r="F88" i="6"/>
  <c r="L88" i="6" s="1"/>
  <c r="E88" i="6"/>
  <c r="K88" i="6" s="1"/>
  <c r="D88" i="6"/>
  <c r="J88" i="6" s="1"/>
  <c r="I87" i="6"/>
  <c r="O87" i="6" s="1"/>
  <c r="H87" i="6"/>
  <c r="N87" i="6" s="1"/>
  <c r="G87" i="6"/>
  <c r="M87" i="6" s="1"/>
  <c r="F87" i="6"/>
  <c r="L87" i="6" s="1"/>
  <c r="E87" i="6"/>
  <c r="K87" i="6" s="1"/>
  <c r="D87" i="6"/>
  <c r="J87" i="6" s="1"/>
  <c r="I86" i="6"/>
  <c r="O86" i="6" s="1"/>
  <c r="H86" i="6"/>
  <c r="N86" i="6" s="1"/>
  <c r="G86" i="6"/>
  <c r="M86" i="6" s="1"/>
  <c r="F86" i="6"/>
  <c r="L86" i="6" s="1"/>
  <c r="E86" i="6"/>
  <c r="K86" i="6" s="1"/>
  <c r="D86" i="6"/>
  <c r="J86" i="6" s="1"/>
  <c r="I85" i="6"/>
  <c r="O85" i="6" s="1"/>
  <c r="H85" i="6"/>
  <c r="N85" i="6" s="1"/>
  <c r="G85" i="6"/>
  <c r="M85" i="6" s="1"/>
  <c r="F85" i="6"/>
  <c r="L85" i="6" s="1"/>
  <c r="E85" i="6"/>
  <c r="K85" i="6" s="1"/>
  <c r="D85" i="6"/>
  <c r="J85" i="6" s="1"/>
  <c r="I84" i="6"/>
  <c r="O84" i="6" s="1"/>
  <c r="H84" i="6"/>
  <c r="N84" i="6" s="1"/>
  <c r="G84" i="6"/>
  <c r="M84" i="6" s="1"/>
  <c r="F84" i="6"/>
  <c r="L84" i="6" s="1"/>
  <c r="E84" i="6"/>
  <c r="K84" i="6" s="1"/>
  <c r="D84" i="6"/>
  <c r="J84" i="6" s="1"/>
  <c r="I83" i="6"/>
  <c r="O83" i="6" s="1"/>
  <c r="H83" i="6"/>
  <c r="N83" i="6" s="1"/>
  <c r="G83" i="6"/>
  <c r="M83" i="6" s="1"/>
  <c r="F83" i="6"/>
  <c r="L83" i="6" s="1"/>
  <c r="E83" i="6"/>
  <c r="K83" i="6" s="1"/>
  <c r="D83" i="6"/>
  <c r="J83" i="6" s="1"/>
  <c r="I82" i="6"/>
  <c r="O82" i="6" s="1"/>
  <c r="H82" i="6"/>
  <c r="N82" i="6" s="1"/>
  <c r="G82" i="6"/>
  <c r="M82" i="6" s="1"/>
  <c r="F82" i="6"/>
  <c r="L82" i="6" s="1"/>
  <c r="E82" i="6"/>
  <c r="K82" i="6" s="1"/>
  <c r="D82" i="6"/>
  <c r="J82" i="6" s="1"/>
  <c r="I81" i="6"/>
  <c r="O81" i="6" s="1"/>
  <c r="H81" i="6"/>
  <c r="N81" i="6" s="1"/>
  <c r="G81" i="6"/>
  <c r="M81" i="6" s="1"/>
  <c r="F81" i="6"/>
  <c r="L81" i="6" s="1"/>
  <c r="E81" i="6"/>
  <c r="K81" i="6" s="1"/>
  <c r="D81" i="6"/>
  <c r="J81" i="6" s="1"/>
  <c r="I80" i="6"/>
  <c r="O80" i="6" s="1"/>
  <c r="H80" i="6"/>
  <c r="N80" i="6" s="1"/>
  <c r="G80" i="6"/>
  <c r="M80" i="6" s="1"/>
  <c r="F80" i="6"/>
  <c r="L80" i="6" s="1"/>
  <c r="E80" i="6"/>
  <c r="K80" i="6" s="1"/>
  <c r="D80" i="6"/>
  <c r="J80" i="6" s="1"/>
  <c r="I79" i="6"/>
  <c r="O79" i="6" s="1"/>
  <c r="H79" i="6"/>
  <c r="N79" i="6" s="1"/>
  <c r="G79" i="6"/>
  <c r="M79" i="6" s="1"/>
  <c r="F79" i="6"/>
  <c r="L79" i="6" s="1"/>
  <c r="E79" i="6"/>
  <c r="K79" i="6" s="1"/>
  <c r="D79" i="6"/>
  <c r="J79" i="6" s="1"/>
  <c r="I78" i="6"/>
  <c r="O78" i="6" s="1"/>
  <c r="H78" i="6"/>
  <c r="N78" i="6" s="1"/>
  <c r="G78" i="6"/>
  <c r="M78" i="6" s="1"/>
  <c r="F78" i="6"/>
  <c r="L78" i="6" s="1"/>
  <c r="E78" i="6"/>
  <c r="K78" i="6" s="1"/>
  <c r="D78" i="6"/>
  <c r="J78" i="6" s="1"/>
  <c r="I77" i="6"/>
  <c r="O77" i="6" s="1"/>
  <c r="H77" i="6"/>
  <c r="N77" i="6" s="1"/>
  <c r="G77" i="6"/>
  <c r="M77" i="6" s="1"/>
  <c r="F77" i="6"/>
  <c r="L77" i="6" s="1"/>
  <c r="E77" i="6"/>
  <c r="K77" i="6" s="1"/>
  <c r="D77" i="6"/>
  <c r="J77" i="6" s="1"/>
  <c r="I76" i="6"/>
  <c r="O76" i="6" s="1"/>
  <c r="H76" i="6"/>
  <c r="N76" i="6" s="1"/>
  <c r="G76" i="6"/>
  <c r="M76" i="6" s="1"/>
  <c r="F76" i="6"/>
  <c r="L76" i="6" s="1"/>
  <c r="E76" i="6"/>
  <c r="K76" i="6" s="1"/>
  <c r="D76" i="6"/>
  <c r="J76" i="6" s="1"/>
  <c r="I75" i="6"/>
  <c r="O75" i="6" s="1"/>
  <c r="H75" i="6"/>
  <c r="N75" i="6" s="1"/>
  <c r="G75" i="6"/>
  <c r="M75" i="6" s="1"/>
  <c r="F75" i="6"/>
  <c r="L75" i="6" s="1"/>
  <c r="E75" i="6"/>
  <c r="K75" i="6" s="1"/>
  <c r="D75" i="6"/>
  <c r="J75" i="6" s="1"/>
  <c r="I74" i="6"/>
  <c r="O74" i="6" s="1"/>
  <c r="H74" i="6"/>
  <c r="N74" i="6" s="1"/>
  <c r="G74" i="6"/>
  <c r="M74" i="6" s="1"/>
  <c r="F74" i="6"/>
  <c r="L74" i="6" s="1"/>
  <c r="E74" i="6"/>
  <c r="K74" i="6" s="1"/>
  <c r="D74" i="6"/>
  <c r="J74" i="6" s="1"/>
  <c r="I73" i="6"/>
  <c r="O73" i="6" s="1"/>
  <c r="H73" i="6"/>
  <c r="N73" i="6" s="1"/>
  <c r="G73" i="6"/>
  <c r="M73" i="6" s="1"/>
  <c r="F73" i="6"/>
  <c r="L73" i="6" s="1"/>
  <c r="E73" i="6"/>
  <c r="K73" i="6" s="1"/>
  <c r="D73" i="6"/>
  <c r="J73" i="6" s="1"/>
  <c r="I72" i="6"/>
  <c r="O72" i="6" s="1"/>
  <c r="H72" i="6"/>
  <c r="N72" i="6" s="1"/>
  <c r="G72" i="6"/>
  <c r="M72" i="6" s="1"/>
  <c r="F72" i="6"/>
  <c r="L72" i="6" s="1"/>
  <c r="E72" i="6"/>
  <c r="K72" i="6" s="1"/>
  <c r="D72" i="6"/>
  <c r="J72" i="6" s="1"/>
  <c r="I71" i="6"/>
  <c r="O71" i="6" s="1"/>
  <c r="H71" i="6"/>
  <c r="N71" i="6" s="1"/>
  <c r="G71" i="6"/>
  <c r="M71" i="6" s="1"/>
  <c r="F71" i="6"/>
  <c r="L71" i="6" s="1"/>
  <c r="E71" i="6"/>
  <c r="K71" i="6" s="1"/>
  <c r="D71" i="6"/>
  <c r="J71" i="6" s="1"/>
  <c r="I70" i="6"/>
  <c r="O70" i="6" s="1"/>
  <c r="H70" i="6"/>
  <c r="N70" i="6" s="1"/>
  <c r="G70" i="6"/>
  <c r="M70" i="6" s="1"/>
  <c r="F70" i="6"/>
  <c r="L70" i="6" s="1"/>
  <c r="E70" i="6"/>
  <c r="K70" i="6" s="1"/>
  <c r="D70" i="6"/>
  <c r="J70" i="6" s="1"/>
  <c r="I69" i="6"/>
  <c r="O69" i="6" s="1"/>
  <c r="H69" i="6"/>
  <c r="N69" i="6" s="1"/>
  <c r="G69" i="6"/>
  <c r="M69" i="6" s="1"/>
  <c r="F69" i="6"/>
  <c r="L69" i="6" s="1"/>
  <c r="E69" i="6"/>
  <c r="K69" i="6" s="1"/>
  <c r="D69" i="6"/>
  <c r="J69" i="6" s="1"/>
  <c r="I68" i="6"/>
  <c r="O68" i="6" s="1"/>
  <c r="H68" i="6"/>
  <c r="N68" i="6" s="1"/>
  <c r="G68" i="6"/>
  <c r="M68" i="6" s="1"/>
  <c r="F68" i="6"/>
  <c r="L68" i="6" s="1"/>
  <c r="E68" i="6"/>
  <c r="K68" i="6" s="1"/>
  <c r="D68" i="6"/>
  <c r="J68" i="6" s="1"/>
  <c r="I67" i="6"/>
  <c r="O67" i="6" s="1"/>
  <c r="H67" i="6"/>
  <c r="N67" i="6" s="1"/>
  <c r="G67" i="6"/>
  <c r="M67" i="6" s="1"/>
  <c r="F67" i="6"/>
  <c r="L67" i="6" s="1"/>
  <c r="E67" i="6"/>
  <c r="K67" i="6" s="1"/>
  <c r="D67" i="6"/>
  <c r="J67" i="6" s="1"/>
  <c r="I66" i="6"/>
  <c r="O66" i="6" s="1"/>
  <c r="H66" i="6"/>
  <c r="N66" i="6" s="1"/>
  <c r="G66" i="6"/>
  <c r="M66" i="6" s="1"/>
  <c r="F66" i="6"/>
  <c r="L66" i="6" s="1"/>
  <c r="E66" i="6"/>
  <c r="K66" i="6" s="1"/>
  <c r="D66" i="6"/>
  <c r="J66" i="6" s="1"/>
  <c r="I65" i="6"/>
  <c r="O65" i="6" s="1"/>
  <c r="H65" i="6"/>
  <c r="N65" i="6" s="1"/>
  <c r="G65" i="6"/>
  <c r="M65" i="6" s="1"/>
  <c r="F65" i="6"/>
  <c r="L65" i="6" s="1"/>
  <c r="E65" i="6"/>
  <c r="K65" i="6" s="1"/>
  <c r="D65" i="6"/>
  <c r="J65" i="6" s="1"/>
  <c r="I64" i="6"/>
  <c r="O64" i="6" s="1"/>
  <c r="H64" i="6"/>
  <c r="N64" i="6" s="1"/>
  <c r="G64" i="6"/>
  <c r="M64" i="6" s="1"/>
  <c r="F64" i="6"/>
  <c r="L64" i="6" s="1"/>
  <c r="E64" i="6"/>
  <c r="K64" i="6" s="1"/>
  <c r="D64" i="6"/>
  <c r="J64" i="6" s="1"/>
  <c r="I63" i="6"/>
  <c r="O63" i="6" s="1"/>
  <c r="H63" i="6"/>
  <c r="N63" i="6" s="1"/>
  <c r="G63" i="6"/>
  <c r="M63" i="6" s="1"/>
  <c r="F63" i="6"/>
  <c r="L63" i="6" s="1"/>
  <c r="E63" i="6"/>
  <c r="K63" i="6" s="1"/>
  <c r="D63" i="6"/>
  <c r="J63" i="6" s="1"/>
  <c r="I62" i="6"/>
  <c r="O62" i="6" s="1"/>
  <c r="H62" i="6"/>
  <c r="N62" i="6" s="1"/>
  <c r="G62" i="6"/>
  <c r="M62" i="6" s="1"/>
  <c r="F62" i="6"/>
  <c r="L62" i="6" s="1"/>
  <c r="E62" i="6"/>
  <c r="K62" i="6" s="1"/>
  <c r="D62" i="6"/>
  <c r="J62" i="6" s="1"/>
  <c r="I61" i="6"/>
  <c r="O61" i="6" s="1"/>
  <c r="H61" i="6"/>
  <c r="N61" i="6" s="1"/>
  <c r="G61" i="6"/>
  <c r="M61" i="6" s="1"/>
  <c r="F61" i="6"/>
  <c r="L61" i="6" s="1"/>
  <c r="E61" i="6"/>
  <c r="K61" i="6" s="1"/>
  <c r="D61" i="6"/>
  <c r="J61" i="6" s="1"/>
  <c r="I60" i="6"/>
  <c r="O60" i="6" s="1"/>
  <c r="H60" i="6"/>
  <c r="N60" i="6" s="1"/>
  <c r="G60" i="6"/>
  <c r="M60" i="6" s="1"/>
  <c r="F60" i="6"/>
  <c r="L60" i="6" s="1"/>
  <c r="E60" i="6"/>
  <c r="K60" i="6" s="1"/>
  <c r="D60" i="6"/>
  <c r="J60" i="6" s="1"/>
  <c r="I59" i="6"/>
  <c r="O59" i="6" s="1"/>
  <c r="H59" i="6"/>
  <c r="N59" i="6" s="1"/>
  <c r="G59" i="6"/>
  <c r="M59" i="6" s="1"/>
  <c r="F59" i="6"/>
  <c r="L59" i="6" s="1"/>
  <c r="E59" i="6"/>
  <c r="K59" i="6" s="1"/>
  <c r="D59" i="6"/>
  <c r="J59" i="6" s="1"/>
  <c r="I58" i="6"/>
  <c r="O58" i="6" s="1"/>
  <c r="H58" i="6"/>
  <c r="N58" i="6" s="1"/>
  <c r="G58" i="6"/>
  <c r="F58" i="6"/>
  <c r="L58" i="6" s="1"/>
  <c r="E58" i="6"/>
  <c r="K58" i="6" s="1"/>
  <c r="D58" i="6"/>
  <c r="J58" i="6" s="1"/>
  <c r="I57" i="6"/>
  <c r="O57" i="6" s="1"/>
  <c r="H57" i="6"/>
  <c r="N57" i="6" s="1"/>
  <c r="G57" i="6"/>
  <c r="M57" i="6" s="1"/>
  <c r="F57" i="6"/>
  <c r="E57" i="6"/>
  <c r="D57" i="6"/>
  <c r="I56" i="6"/>
  <c r="H56" i="6"/>
  <c r="N56" i="6" s="1"/>
  <c r="G56" i="6"/>
  <c r="M56" i="6" s="1"/>
  <c r="F56" i="6"/>
  <c r="E56" i="6"/>
  <c r="K56" i="6" s="1"/>
  <c r="D56" i="6"/>
  <c r="I55" i="6"/>
  <c r="O55" i="6" s="1"/>
  <c r="H55" i="6"/>
  <c r="N55" i="6" s="1"/>
  <c r="G55" i="6"/>
  <c r="M55" i="6" s="1"/>
  <c r="F55" i="6"/>
  <c r="E55" i="6"/>
  <c r="K55" i="6" s="1"/>
  <c r="D55" i="6"/>
  <c r="I54" i="6"/>
  <c r="H54" i="6"/>
  <c r="G54" i="6"/>
  <c r="F54" i="6"/>
  <c r="E54" i="6"/>
  <c r="D54" i="6"/>
  <c r="O103" i="6"/>
  <c r="N103" i="6"/>
  <c r="M103" i="6"/>
  <c r="L103" i="6"/>
  <c r="K103" i="6"/>
  <c r="J103" i="6"/>
  <c r="D4" i="6"/>
  <c r="K57" i="6" l="1"/>
  <c r="J57" i="6"/>
  <c r="L56" i="6"/>
  <c r="J56" i="6"/>
  <c r="N105" i="6"/>
  <c r="M105" i="6"/>
  <c r="K105" i="6"/>
  <c r="M54" i="6"/>
  <c r="N54" i="6"/>
  <c r="L54" i="6"/>
  <c r="K54" i="6"/>
  <c r="O304" i="6"/>
  <c r="O404" i="6"/>
  <c r="O504" i="6"/>
  <c r="O604" i="6"/>
  <c r="N804" i="6"/>
  <c r="O854" i="6"/>
  <c r="M904" i="6"/>
  <c r="O954" i="6"/>
  <c r="K1004" i="6"/>
  <c r="O1004" i="6"/>
  <c r="M1054" i="6"/>
  <c r="O1104" i="6"/>
  <c r="O1954" i="6"/>
  <c r="O204" i="6"/>
  <c r="O2104" i="6"/>
  <c r="N1404" i="6"/>
  <c r="J1504" i="6"/>
  <c r="N1504" i="6"/>
  <c r="M1604" i="6"/>
  <c r="N1654" i="6"/>
  <c r="L1704" i="6"/>
  <c r="N1754" i="6"/>
  <c r="O754" i="6"/>
  <c r="O1154" i="6"/>
  <c r="O1254" i="6"/>
  <c r="O1354" i="6"/>
  <c r="O1554" i="6"/>
  <c r="O1704" i="6"/>
  <c r="O1804" i="6"/>
  <c r="O2054" i="6"/>
  <c r="N154" i="6"/>
  <c r="N254" i="6"/>
  <c r="N354" i="6"/>
  <c r="N454" i="6"/>
  <c r="N554" i="6"/>
  <c r="N654" i="6"/>
  <c r="O704" i="6"/>
  <c r="O804" i="6"/>
  <c r="O1504" i="6"/>
  <c r="O1654" i="6"/>
  <c r="O154" i="6"/>
  <c r="O254" i="6"/>
  <c r="O354" i="6"/>
  <c r="O454" i="6"/>
  <c r="O654" i="6"/>
  <c r="O904" i="6"/>
  <c r="N1254" i="6"/>
  <c r="O1904" i="6"/>
  <c r="M1954" i="6"/>
  <c r="N204" i="6"/>
  <c r="N304" i="6"/>
  <c r="N404" i="6"/>
  <c r="N504" i="6"/>
  <c r="N604" i="6"/>
  <c r="N754" i="6"/>
  <c r="N1154" i="6"/>
  <c r="N1454" i="6"/>
  <c r="N1554" i="6"/>
  <c r="N1704" i="6"/>
  <c r="N1804" i="6"/>
  <c r="N1854" i="6"/>
  <c r="N2104" i="6"/>
  <c r="N2154" i="6"/>
  <c r="K104" i="6"/>
  <c r="M154" i="6"/>
  <c r="K204" i="6"/>
  <c r="M254" i="6"/>
  <c r="M454" i="6"/>
  <c r="M554" i="6"/>
  <c r="N704" i="6"/>
  <c r="N854" i="6"/>
  <c r="N1004" i="6"/>
  <c r="N1104" i="6"/>
  <c r="L1204" i="6"/>
  <c r="M1254" i="6"/>
  <c r="N1304" i="6"/>
  <c r="N1904" i="6"/>
  <c r="N2004" i="6"/>
  <c r="N2054" i="6"/>
  <c r="M204" i="6"/>
  <c r="N904" i="6"/>
  <c r="N1054" i="6"/>
  <c r="N1204" i="6"/>
  <c r="N1354" i="6"/>
  <c r="M1454" i="6"/>
  <c r="N1604" i="6"/>
  <c r="M1854" i="6"/>
  <c r="N1954" i="6"/>
  <c r="M2104" i="6"/>
  <c r="M354" i="6"/>
  <c r="M604" i="6"/>
  <c r="M1104" i="6"/>
  <c r="M1304" i="6"/>
  <c r="L1404" i="6"/>
  <c r="M1554" i="6"/>
  <c r="M1704" i="6"/>
  <c r="K1804" i="6"/>
  <c r="L1904" i="6"/>
  <c r="K2004" i="6"/>
  <c r="M2054" i="6"/>
  <c r="J2055" i="6"/>
  <c r="L2154" i="6"/>
  <c r="M104" i="6"/>
  <c r="M304" i="6"/>
  <c r="L504" i="6"/>
  <c r="M654" i="6"/>
  <c r="M704" i="6"/>
  <c r="L754" i="6"/>
  <c r="J754" i="6"/>
  <c r="M804" i="6"/>
  <c r="L854" i="6"/>
  <c r="M1204" i="6"/>
  <c r="M1354" i="6"/>
  <c r="M1404" i="6"/>
  <c r="L1804" i="6"/>
  <c r="M1904" i="6"/>
  <c r="M2154" i="6"/>
  <c r="L354" i="6"/>
  <c r="M404" i="6"/>
  <c r="M504" i="6"/>
  <c r="M754" i="6"/>
  <c r="M854" i="6"/>
  <c r="M954" i="6"/>
  <c r="M1004" i="6"/>
  <c r="M1154" i="6"/>
  <c r="M1504" i="6"/>
  <c r="L1604" i="6"/>
  <c r="M1654" i="6"/>
  <c r="K1704" i="6"/>
  <c r="M1754" i="6"/>
  <c r="M1804" i="6"/>
  <c r="M2004" i="6"/>
  <c r="L2104" i="6"/>
  <c r="L104" i="6"/>
  <c r="K254" i="6"/>
  <c r="L304" i="6"/>
  <c r="L554" i="6"/>
  <c r="K804" i="6"/>
  <c r="J805" i="6"/>
  <c r="L1354" i="6"/>
  <c r="O2056" i="6"/>
  <c r="K2104" i="6"/>
  <c r="L154" i="6"/>
  <c r="L254" i="6"/>
  <c r="K354" i="6"/>
  <c r="L404" i="6"/>
  <c r="K504" i="6"/>
  <c r="J555" i="6"/>
  <c r="L654" i="6"/>
  <c r="L904" i="6"/>
  <c r="K1204" i="6"/>
  <c r="L1304" i="6"/>
  <c r="L1454" i="6"/>
  <c r="L1554" i="6"/>
  <c r="O2008" i="6"/>
  <c r="L1954" i="6"/>
  <c r="L2004" i="6"/>
  <c r="L204" i="6"/>
  <c r="L454" i="6"/>
  <c r="L604" i="6"/>
  <c r="L1004" i="6"/>
  <c r="L1054" i="6"/>
  <c r="L1104" i="6"/>
  <c r="L1154" i="6"/>
  <c r="L2054" i="6"/>
  <c r="J2155" i="6"/>
  <c r="K154" i="6"/>
  <c r="K304" i="6"/>
  <c r="K554" i="6"/>
  <c r="K604" i="6"/>
  <c r="K654" i="6"/>
  <c r="K854" i="6"/>
  <c r="K954" i="6"/>
  <c r="L955" i="6"/>
  <c r="K404" i="6"/>
  <c r="J455" i="6"/>
  <c r="K754" i="6"/>
  <c r="K904" i="6"/>
  <c r="K1104" i="6"/>
  <c r="J254" i="6"/>
  <c r="K454" i="6"/>
  <c r="K704" i="6"/>
  <c r="K1054" i="6"/>
  <c r="K1654" i="6"/>
  <c r="K1954" i="6"/>
  <c r="K1154" i="6"/>
  <c r="K1254" i="6"/>
  <c r="K1304" i="6"/>
  <c r="J1404" i="6"/>
  <c r="K1504" i="6"/>
  <c r="K1604" i="6"/>
  <c r="J1655" i="6"/>
  <c r="K1754" i="6"/>
  <c r="K1854" i="6"/>
  <c r="K1904" i="6"/>
  <c r="J1955" i="6"/>
  <c r="K2109" i="6"/>
  <c r="K1354" i="6"/>
  <c r="K1404" i="6"/>
  <c r="K1454" i="6"/>
  <c r="K1554" i="6"/>
  <c r="K2054" i="6"/>
  <c r="O2105" i="6"/>
  <c r="K2154" i="6"/>
  <c r="J105" i="6"/>
  <c r="J205" i="6"/>
  <c r="J454" i="6"/>
  <c r="J355" i="6"/>
  <c r="J405" i="6"/>
  <c r="J505" i="6"/>
  <c r="J605" i="6"/>
  <c r="J655" i="6"/>
  <c r="J155" i="6"/>
  <c r="J305" i="6"/>
  <c r="J504" i="6"/>
  <c r="J855" i="6"/>
  <c r="J1005" i="6"/>
  <c r="J1205" i="6"/>
  <c r="J1355" i="6"/>
  <c r="J1605" i="6"/>
  <c r="J1704" i="6"/>
  <c r="L1755" i="6"/>
  <c r="J1755" i="6"/>
  <c r="L1805" i="6"/>
  <c r="J905" i="6"/>
  <c r="J1055" i="6"/>
  <c r="J1105" i="6"/>
  <c r="J1155" i="6"/>
  <c r="J1305" i="6"/>
  <c r="L1657" i="6"/>
  <c r="J704" i="6"/>
  <c r="O755" i="6"/>
  <c r="J1104" i="6"/>
  <c r="J1254" i="6"/>
  <c r="J1455" i="6"/>
  <c r="J1505" i="6"/>
  <c r="J1555" i="6"/>
  <c r="J1705" i="6"/>
  <c r="J1754" i="6"/>
  <c r="J1805" i="6"/>
  <c r="J1855" i="6"/>
  <c r="O1856" i="6"/>
  <c r="O1905" i="6"/>
  <c r="M1958" i="6"/>
  <c r="J2005" i="6"/>
  <c r="J2105" i="6"/>
  <c r="M1858" i="6"/>
  <c r="J2004" i="6"/>
  <c r="O2005" i="6"/>
  <c r="J2154" i="6"/>
  <c r="J1854" i="6"/>
  <c r="J1904" i="6"/>
  <c r="J1905" i="6"/>
  <c r="J2054" i="6"/>
  <c r="O2055" i="6"/>
  <c r="M958" i="6"/>
  <c r="J104" i="6"/>
  <c r="J204" i="6"/>
  <c r="J304" i="6"/>
  <c r="J654" i="6"/>
  <c r="J904" i="6"/>
  <c r="L956" i="6"/>
  <c r="L1005" i="6"/>
  <c r="L1008" i="6"/>
  <c r="L1055" i="6"/>
  <c r="J354" i="6"/>
  <c r="J404" i="6"/>
  <c r="L558" i="6"/>
  <c r="J907" i="6"/>
  <c r="J154" i="6"/>
  <c r="J804" i="6"/>
  <c r="J954" i="6"/>
  <c r="N958" i="6"/>
  <c r="J1004" i="6"/>
  <c r="L1107" i="6"/>
  <c r="J1756" i="6"/>
  <c r="J1757" i="6"/>
  <c r="L1807" i="6"/>
  <c r="O1857" i="6"/>
  <c r="K1858" i="6"/>
  <c r="O1858" i="6"/>
  <c r="J1957" i="6"/>
  <c r="O2004" i="6"/>
  <c r="O2007" i="6"/>
  <c r="O2057" i="6"/>
  <c r="O2108" i="6"/>
  <c r="J1054" i="6"/>
  <c r="J1154" i="6"/>
  <c r="O1357" i="6"/>
  <c r="M1408" i="6"/>
  <c r="O1756" i="6"/>
  <c r="M1758" i="6"/>
  <c r="O1757" i="6"/>
  <c r="K1758" i="6"/>
  <c r="O1758" i="6"/>
  <c r="K1808" i="6"/>
  <c r="O1808" i="6"/>
  <c r="L1857" i="6"/>
  <c r="N1858" i="6"/>
  <c r="N1855" i="6"/>
  <c r="L1858" i="6"/>
  <c r="O1955" i="6"/>
  <c r="L2007" i="6"/>
  <c r="L2055" i="6"/>
  <c r="L1057" i="6"/>
  <c r="J1204" i="6"/>
  <c r="J1554" i="6"/>
  <c r="J1654" i="6"/>
  <c r="L1757" i="6"/>
  <c r="L1758" i="6"/>
  <c r="J1807" i="6"/>
  <c r="O1806" i="6"/>
  <c r="M1808" i="6"/>
  <c r="O1908" i="6"/>
  <c r="O1907" i="6"/>
  <c r="L1955" i="6"/>
  <c r="O1956" i="6"/>
  <c r="M2058" i="6"/>
  <c r="L1405" i="6"/>
  <c r="O1506" i="6"/>
  <c r="L1607" i="6"/>
  <c r="L1806" i="6"/>
  <c r="J1808" i="6"/>
  <c r="N1808" i="6"/>
  <c r="L1855" i="6"/>
  <c r="J1856" i="6"/>
  <c r="J1857" i="6"/>
  <c r="J1954" i="6"/>
  <c r="O1957" i="6"/>
  <c r="J2057" i="6"/>
  <c r="J2104" i="6"/>
  <c r="O2156" i="6"/>
  <c r="L2156" i="6"/>
  <c r="O2107" i="6"/>
  <c r="O2155" i="6"/>
  <c r="L2107" i="6"/>
  <c r="L2157" i="6"/>
  <c r="L355" i="6"/>
  <c r="J508" i="6"/>
  <c r="L957" i="6"/>
  <c r="O1006" i="6"/>
  <c r="O1106" i="6"/>
  <c r="L1208" i="6"/>
  <c r="L605" i="6"/>
  <c r="O758" i="6"/>
  <c r="O905" i="6"/>
  <c r="L906" i="6"/>
  <c r="J958" i="6"/>
  <c r="L958" i="6"/>
  <c r="J1257" i="6"/>
  <c r="O358" i="6"/>
  <c r="N954" i="6"/>
  <c r="J956" i="6"/>
  <c r="L1007" i="6"/>
  <c r="J1056" i="6"/>
  <c r="O1356" i="6"/>
  <c r="O1358" i="6"/>
  <c r="J357" i="6"/>
  <c r="O357" i="6"/>
  <c r="L656" i="6"/>
  <c r="J807" i="6"/>
  <c r="O955" i="6"/>
  <c r="O957" i="6"/>
  <c r="O1008" i="6"/>
  <c r="M1158" i="6"/>
  <c r="O1556" i="6"/>
  <c r="O1755" i="6"/>
  <c r="L1756" i="6"/>
  <c r="J1758" i="6"/>
  <c r="N1758" i="6"/>
  <c r="J1806" i="6"/>
  <c r="O1807" i="6"/>
  <c r="L1808" i="6"/>
  <c r="O1855" i="6"/>
  <c r="L1856" i="6"/>
  <c r="J1858" i="6"/>
  <c r="L1907" i="6"/>
  <c r="J1907" i="6"/>
  <c r="L1606" i="6"/>
  <c r="J1608" i="6"/>
  <c r="O1754" i="6"/>
  <c r="O1854" i="6"/>
  <c r="J1906" i="6"/>
  <c r="L1908" i="6"/>
  <c r="J1908" i="6"/>
  <c r="K1408" i="6"/>
  <c r="O1405" i="6"/>
  <c r="O1406" i="6"/>
  <c r="O1408" i="6"/>
  <c r="J1457" i="6"/>
  <c r="O1605" i="6"/>
  <c r="L1656" i="6"/>
  <c r="L1658" i="6"/>
  <c r="L1754" i="6"/>
  <c r="M1755" i="6"/>
  <c r="J1804" i="6"/>
  <c r="K1805" i="6"/>
  <c r="O1805" i="6"/>
  <c r="L1854" i="6"/>
  <c r="M1855" i="6"/>
  <c r="O1906" i="6"/>
  <c r="M1908" i="6"/>
  <c r="K1908" i="6"/>
  <c r="L1905" i="6"/>
  <c r="L1906" i="6"/>
  <c r="N1908" i="6"/>
  <c r="J2007" i="6"/>
  <c r="J2107" i="6"/>
  <c r="J2156" i="6"/>
  <c r="O2157" i="6"/>
  <c r="K2158" i="6"/>
  <c r="O2158" i="6"/>
  <c r="L1956" i="6"/>
  <c r="J1956" i="6"/>
  <c r="J1958" i="6"/>
  <c r="N1958" i="6"/>
  <c r="J2006" i="6"/>
  <c r="L2008" i="6"/>
  <c r="J2008" i="6"/>
  <c r="L2056" i="6"/>
  <c r="J2056" i="6"/>
  <c r="J2058" i="6"/>
  <c r="N2058" i="6"/>
  <c r="J2106" i="6"/>
  <c r="L2108" i="6"/>
  <c r="J2108" i="6"/>
  <c r="M2158" i="6"/>
  <c r="J2157" i="6"/>
  <c r="L2158" i="6"/>
  <c r="K1958" i="6"/>
  <c r="O1958" i="6"/>
  <c r="O2006" i="6"/>
  <c r="M2008" i="6"/>
  <c r="K2008" i="6"/>
  <c r="K2058" i="6"/>
  <c r="O2058" i="6"/>
  <c r="O2106" i="6"/>
  <c r="M2108" i="6"/>
  <c r="K2108" i="6"/>
  <c r="L1957" i="6"/>
  <c r="L1958" i="6"/>
  <c r="L2005" i="6"/>
  <c r="L2006" i="6"/>
  <c r="N2008" i="6"/>
  <c r="L2057" i="6"/>
  <c r="L2058" i="6"/>
  <c r="L2105" i="6"/>
  <c r="L2106" i="6"/>
  <c r="N2108" i="6"/>
  <c r="J2158" i="6"/>
  <c r="N2158" i="6"/>
  <c r="O2154" i="6"/>
  <c r="L2155" i="6"/>
  <c r="M2156" i="6"/>
  <c r="J957" i="6"/>
  <c r="J1107" i="6"/>
  <c r="O305" i="6"/>
  <c r="J406" i="6"/>
  <c r="J556" i="6"/>
  <c r="J557" i="6"/>
  <c r="J558" i="6"/>
  <c r="N558" i="6"/>
  <c r="O655" i="6"/>
  <c r="O906" i="6"/>
  <c r="O907" i="6"/>
  <c r="L954" i="6"/>
  <c r="L1006" i="6"/>
  <c r="J1006" i="6"/>
  <c r="O1007" i="6"/>
  <c r="J1008" i="6"/>
  <c r="N1008" i="6"/>
  <c r="O1105" i="6"/>
  <c r="L1106" i="6"/>
  <c r="J1108" i="6"/>
  <c r="N1108" i="6"/>
  <c r="M1206" i="6"/>
  <c r="M1208" i="6"/>
  <c r="M1306" i="6"/>
  <c r="M1308" i="6"/>
  <c r="K1308" i="6"/>
  <c r="O1308" i="6"/>
  <c r="J656" i="6"/>
  <c r="K958" i="6"/>
  <c r="M1008" i="6"/>
  <c r="M1108" i="6"/>
  <c r="O1156" i="6"/>
  <c r="O1158" i="6"/>
  <c r="O1155" i="6"/>
  <c r="J358" i="6"/>
  <c r="O407" i="6"/>
  <c r="K408" i="6"/>
  <c r="O408" i="6"/>
  <c r="L455" i="6"/>
  <c r="O505" i="6"/>
  <c r="O557" i="6"/>
  <c r="L556" i="6"/>
  <c r="K558" i="6"/>
  <c r="O558" i="6"/>
  <c r="O606" i="6"/>
  <c r="N808" i="6"/>
  <c r="N805" i="6"/>
  <c r="L807" i="6"/>
  <c r="J955" i="6"/>
  <c r="O956" i="6"/>
  <c r="J1007" i="6"/>
  <c r="O1054" i="6"/>
  <c r="O1055" i="6"/>
  <c r="J1057" i="6"/>
  <c r="K1058" i="6"/>
  <c r="O1058" i="6"/>
  <c r="L1105" i="6"/>
  <c r="K1208" i="6"/>
  <c r="O1208" i="6"/>
  <c r="O1258" i="6"/>
  <c r="L1308" i="6"/>
  <c r="L1305" i="6"/>
  <c r="L1307" i="6"/>
  <c r="L757" i="6"/>
  <c r="O958" i="6"/>
  <c r="O1108" i="6"/>
  <c r="L1265" i="6"/>
  <c r="L1255" i="6"/>
  <c r="N358" i="6"/>
  <c r="L405" i="6"/>
  <c r="O555" i="6"/>
  <c r="M558" i="6"/>
  <c r="J608" i="6"/>
  <c r="O1005" i="6"/>
  <c r="K1008" i="6"/>
  <c r="O1056" i="6"/>
  <c r="O1057" i="6"/>
  <c r="L1058" i="6"/>
  <c r="M1058" i="6"/>
  <c r="K1108" i="6"/>
  <c r="K1158" i="6"/>
  <c r="O1204" i="6"/>
  <c r="O1207" i="6"/>
  <c r="O1206" i="6"/>
  <c r="O1307" i="6"/>
  <c r="O1304" i="6"/>
  <c r="O1306" i="6"/>
  <c r="J1307" i="6"/>
  <c r="O1457" i="6"/>
  <c r="O1454" i="6"/>
  <c r="O1456" i="6"/>
  <c r="L1056" i="6"/>
  <c r="J1058" i="6"/>
  <c r="N1058" i="6"/>
  <c r="J1106" i="6"/>
  <c r="O1107" i="6"/>
  <c r="L1108" i="6"/>
  <c r="L1155" i="6"/>
  <c r="L1156" i="6"/>
  <c r="O1157" i="6"/>
  <c r="N1158" i="6"/>
  <c r="O1205" i="6"/>
  <c r="L1207" i="6"/>
  <c r="L1256" i="6"/>
  <c r="O1257" i="6"/>
  <c r="L1258" i="6"/>
  <c r="K1258" i="6"/>
  <c r="J1354" i="6"/>
  <c r="J1357" i="6"/>
  <c r="J1358" i="6"/>
  <c r="N1358" i="6"/>
  <c r="L1157" i="6"/>
  <c r="J1157" i="6"/>
  <c r="L1205" i="6"/>
  <c r="J1207" i="6"/>
  <c r="J1256" i="6"/>
  <c r="L1257" i="6"/>
  <c r="M1258" i="6"/>
  <c r="L1356" i="6"/>
  <c r="L1358" i="6"/>
  <c r="L1355" i="6"/>
  <c r="J1356" i="6"/>
  <c r="J1156" i="6"/>
  <c r="L1158" i="6"/>
  <c r="J1158" i="6"/>
  <c r="L1206" i="6"/>
  <c r="J1206" i="6"/>
  <c r="J1208" i="6"/>
  <c r="N1208" i="6"/>
  <c r="J1258" i="6"/>
  <c r="J1255" i="6"/>
  <c r="N1258" i="6"/>
  <c r="N1255" i="6"/>
  <c r="O1255" i="6"/>
  <c r="O1256" i="6"/>
  <c r="J1306" i="6"/>
  <c r="O1305" i="6"/>
  <c r="L1306" i="6"/>
  <c r="J1308" i="6"/>
  <c r="N1308" i="6"/>
  <c r="J1408" i="6"/>
  <c r="J1405" i="6"/>
  <c r="N1408" i="6"/>
  <c r="N1405" i="6"/>
  <c r="L1254" i="6"/>
  <c r="J1304" i="6"/>
  <c r="L1357" i="6"/>
  <c r="O1355" i="6"/>
  <c r="K1358" i="6"/>
  <c r="J1406" i="6"/>
  <c r="L1432" i="6"/>
  <c r="L1407" i="6"/>
  <c r="L1406" i="6"/>
  <c r="M1456" i="6"/>
  <c r="M1458" i="6"/>
  <c r="K1458" i="6"/>
  <c r="O1458" i="6"/>
  <c r="M1358" i="6"/>
  <c r="J1407" i="6"/>
  <c r="L1458" i="6"/>
  <c r="L1455" i="6"/>
  <c r="L1457" i="6"/>
  <c r="O1407" i="6"/>
  <c r="L1504" i="6"/>
  <c r="L1507" i="6"/>
  <c r="L1506" i="6"/>
  <c r="J1506" i="6"/>
  <c r="N1506" i="6"/>
  <c r="N1508" i="6"/>
  <c r="L1508" i="6"/>
  <c r="J1508" i="6"/>
  <c r="O1404" i="6"/>
  <c r="L1408" i="6"/>
  <c r="N1608" i="6"/>
  <c r="J1456" i="6"/>
  <c r="O1455" i="6"/>
  <c r="L1456" i="6"/>
  <c r="J1458" i="6"/>
  <c r="N1458" i="6"/>
  <c r="O1505" i="6"/>
  <c r="L1555" i="6"/>
  <c r="J1454" i="6"/>
  <c r="L1505" i="6"/>
  <c r="J1507" i="6"/>
  <c r="M1508" i="6"/>
  <c r="K1558" i="6"/>
  <c r="M1671" i="6"/>
  <c r="M1658" i="6"/>
  <c r="O1507" i="6"/>
  <c r="L1557" i="6"/>
  <c r="J1557" i="6"/>
  <c r="M1558" i="6"/>
  <c r="O1558" i="6"/>
  <c r="O1606" i="6"/>
  <c r="K1508" i="6"/>
  <c r="O1508" i="6"/>
  <c r="O1555" i="6"/>
  <c r="L1556" i="6"/>
  <c r="J1558" i="6"/>
  <c r="N1558" i="6"/>
  <c r="J1556" i="6"/>
  <c r="O1557" i="6"/>
  <c r="L1558" i="6"/>
  <c r="L1608" i="6"/>
  <c r="L1605" i="6"/>
  <c r="J1607" i="6"/>
  <c r="K1608" i="6"/>
  <c r="O1608" i="6"/>
  <c r="J1606" i="6"/>
  <c r="J1604" i="6"/>
  <c r="M1608" i="6"/>
  <c r="O1607" i="6"/>
  <c r="O1604" i="6"/>
  <c r="J1656" i="6"/>
  <c r="O1655" i="6"/>
  <c r="J1657" i="6"/>
  <c r="O1657" i="6"/>
  <c r="J1658" i="6"/>
  <c r="N1658" i="6"/>
  <c r="K1658" i="6"/>
  <c r="O1658" i="6"/>
  <c r="L1655" i="6"/>
  <c r="O1656" i="6"/>
  <c r="L1654" i="6"/>
  <c r="L1705" i="6"/>
  <c r="J1707" i="6"/>
  <c r="M1708" i="6"/>
  <c r="O1707" i="6"/>
  <c r="O1706" i="6"/>
  <c r="O1705" i="6"/>
  <c r="N1708" i="6"/>
  <c r="L1706" i="6"/>
  <c r="L1707" i="6"/>
  <c r="K1708" i="6"/>
  <c r="O1708" i="6"/>
  <c r="J1706" i="6"/>
  <c r="L1708" i="6"/>
  <c r="J1708" i="6"/>
  <c r="L557" i="6"/>
  <c r="J755" i="6"/>
  <c r="J758" i="6"/>
  <c r="N755" i="6"/>
  <c r="N758" i="6"/>
  <c r="J757" i="6"/>
  <c r="J356" i="6"/>
  <c r="J554" i="6"/>
  <c r="J607" i="6"/>
  <c r="J604" i="6"/>
  <c r="L606" i="6"/>
  <c r="J606" i="6"/>
  <c r="L608" i="6"/>
  <c r="L658" i="6"/>
  <c r="J708" i="6"/>
  <c r="O556" i="6"/>
  <c r="O607" i="6"/>
  <c r="L356" i="6"/>
  <c r="L406" i="6"/>
  <c r="L456" i="6"/>
  <c r="J507" i="6"/>
  <c r="O554" i="6"/>
  <c r="L555" i="6"/>
  <c r="M556" i="6"/>
  <c r="L607" i="6"/>
  <c r="M608" i="6"/>
  <c r="J658" i="6"/>
  <c r="N658" i="6"/>
  <c r="K358" i="6"/>
  <c r="O255" i="6"/>
  <c r="O355" i="6"/>
  <c r="L358" i="6"/>
  <c r="J506" i="6"/>
  <c r="O507" i="6"/>
  <c r="K608" i="6"/>
  <c r="K605" i="6"/>
  <c r="O608" i="6"/>
  <c r="O605" i="6"/>
  <c r="N608" i="6"/>
  <c r="L704" i="6"/>
  <c r="L705" i="6"/>
  <c r="L706" i="6"/>
  <c r="O711" i="6"/>
  <c r="O705" i="6"/>
  <c r="O841" i="6"/>
  <c r="O808" i="6"/>
  <c r="O805" i="6"/>
  <c r="K658" i="6"/>
  <c r="O658" i="6"/>
  <c r="J706" i="6"/>
  <c r="O707" i="6"/>
  <c r="L708" i="6"/>
  <c r="L657" i="6"/>
  <c r="O706" i="6"/>
  <c r="L707" i="6"/>
  <c r="M708" i="6"/>
  <c r="N708" i="6"/>
  <c r="L655" i="6"/>
  <c r="O656" i="6"/>
  <c r="J657" i="6"/>
  <c r="O657" i="6"/>
  <c r="M658" i="6"/>
  <c r="J705" i="6"/>
  <c r="J707" i="6"/>
  <c r="L808" i="6"/>
  <c r="J808" i="6"/>
  <c r="K708" i="6"/>
  <c r="O708" i="6"/>
  <c r="J756" i="6"/>
  <c r="L758" i="6"/>
  <c r="O806" i="6"/>
  <c r="M808" i="6"/>
  <c r="O756" i="6"/>
  <c r="M758" i="6"/>
  <c r="K758" i="6"/>
  <c r="L805" i="6"/>
  <c r="N858" i="6"/>
  <c r="L755" i="6"/>
  <c r="L756" i="6"/>
  <c r="O757" i="6"/>
  <c r="L804" i="6"/>
  <c r="L806" i="6"/>
  <c r="K808" i="6"/>
  <c r="K858" i="6"/>
  <c r="K855" i="6"/>
  <c r="O858" i="6"/>
  <c r="O855" i="6"/>
  <c r="J858" i="6"/>
  <c r="J806" i="6"/>
  <c r="O807" i="6"/>
  <c r="O856" i="6"/>
  <c r="L868" i="6"/>
  <c r="L856" i="6"/>
  <c r="L855" i="6"/>
  <c r="L858" i="6"/>
  <c r="J857" i="6"/>
  <c r="J854" i="6"/>
  <c r="J856" i="6"/>
  <c r="O857" i="6"/>
  <c r="L857" i="6"/>
  <c r="M858" i="6"/>
  <c r="L907" i="6"/>
  <c r="L905" i="6"/>
  <c r="J906" i="6"/>
  <c r="J908" i="6"/>
  <c r="N906" i="6"/>
  <c r="N908" i="6"/>
  <c r="L908" i="6"/>
  <c r="K908" i="6"/>
  <c r="O908" i="6"/>
  <c r="M908" i="6"/>
  <c r="M358" i="6"/>
  <c r="L257" i="6"/>
  <c r="J257" i="6"/>
  <c r="N258" i="6"/>
  <c r="L258" i="6"/>
  <c r="O306" i="6"/>
  <c r="L357" i="6"/>
  <c r="L407" i="6"/>
  <c r="M408" i="6"/>
  <c r="J407" i="6"/>
  <c r="L408" i="6"/>
  <c r="O205" i="6"/>
  <c r="J256" i="6"/>
  <c r="M258" i="6"/>
  <c r="J307" i="6"/>
  <c r="O459" i="6"/>
  <c r="O457" i="6"/>
  <c r="J466" i="6"/>
  <c r="J456" i="6"/>
  <c r="L205" i="6"/>
  <c r="K258" i="6"/>
  <c r="O258" i="6"/>
  <c r="O257" i="6"/>
  <c r="J306" i="6"/>
  <c r="O307" i="6"/>
  <c r="O356" i="6"/>
  <c r="O405" i="6"/>
  <c r="J408" i="6"/>
  <c r="N408" i="6"/>
  <c r="O406" i="6"/>
  <c r="O455" i="6"/>
  <c r="J458" i="6"/>
  <c r="N458" i="6"/>
  <c r="K458" i="6"/>
  <c r="O458" i="6"/>
  <c r="J457" i="6"/>
  <c r="L458" i="6"/>
  <c r="O456" i="6"/>
  <c r="L457" i="6"/>
  <c r="M458" i="6"/>
  <c r="L506" i="6"/>
  <c r="L508" i="6"/>
  <c r="M508" i="6"/>
  <c r="N508" i="6"/>
  <c r="L505" i="6"/>
  <c r="L507" i="6"/>
  <c r="O506" i="6"/>
  <c r="K508" i="6"/>
  <c r="O508" i="6"/>
  <c r="J55" i="6"/>
  <c r="J206" i="6"/>
  <c r="J208" i="6"/>
  <c r="N208" i="6"/>
  <c r="J255" i="6"/>
  <c r="N255" i="6"/>
  <c r="K256" i="6"/>
  <c r="O256" i="6"/>
  <c r="O206" i="6"/>
  <c r="O207" i="6"/>
  <c r="L256" i="6"/>
  <c r="J258" i="6"/>
  <c r="J158" i="6"/>
  <c r="L206" i="6"/>
  <c r="L207" i="6"/>
  <c r="L208" i="6"/>
  <c r="L255" i="6"/>
  <c r="M208" i="6"/>
  <c r="L305" i="6"/>
  <c r="L307" i="6"/>
  <c r="K308" i="6"/>
  <c r="O308" i="6"/>
  <c r="L306" i="6"/>
  <c r="L308" i="6"/>
  <c r="J308" i="6"/>
  <c r="M308" i="6"/>
  <c r="N308" i="6"/>
  <c r="O105" i="6"/>
  <c r="L105" i="6"/>
  <c r="O155" i="6"/>
  <c r="J157" i="6"/>
  <c r="J207" i="6"/>
  <c r="K208" i="6"/>
  <c r="O208" i="6"/>
  <c r="J156" i="6"/>
  <c r="O157" i="6"/>
  <c r="O106" i="6"/>
  <c r="L106" i="6"/>
  <c r="L107" i="6"/>
  <c r="M158" i="6"/>
  <c r="N158" i="6"/>
  <c r="L156" i="6"/>
  <c r="L158" i="6"/>
  <c r="N108" i="6"/>
  <c r="L155" i="6"/>
  <c r="L157" i="6"/>
  <c r="K108" i="6"/>
  <c r="J106" i="6"/>
  <c r="O156" i="6"/>
  <c r="K158" i="6"/>
  <c r="O158" i="6"/>
  <c r="O108" i="6"/>
  <c r="L108" i="6"/>
  <c r="J108" i="6"/>
  <c r="J107" i="6"/>
  <c r="M108" i="6"/>
  <c r="N104" i="6"/>
  <c r="O107" i="6"/>
  <c r="L57" i="6"/>
  <c r="J54" i="6"/>
  <c r="M58" i="6"/>
  <c r="O54" i="6"/>
  <c r="L55" i="6"/>
  <c r="O56" i="6"/>
  <c r="U104" i="6" l="1"/>
  <c r="R705" i="6"/>
  <c r="R707" i="6"/>
  <c r="R709" i="6"/>
  <c r="R711" i="6"/>
  <c r="R713" i="6"/>
  <c r="R715" i="6"/>
  <c r="R717" i="6"/>
  <c r="R719" i="6"/>
  <c r="R721" i="6"/>
  <c r="R723" i="6"/>
  <c r="R725" i="6"/>
  <c r="R727" i="6"/>
  <c r="R729" i="6"/>
  <c r="R731" i="6"/>
  <c r="R733" i="6"/>
  <c r="R735" i="6"/>
  <c r="R737" i="6"/>
  <c r="R739" i="6"/>
  <c r="R741" i="6"/>
  <c r="R743" i="6"/>
  <c r="R745" i="6"/>
  <c r="R747" i="6"/>
  <c r="R749" i="6"/>
  <c r="R751" i="6"/>
  <c r="R753" i="6"/>
  <c r="R704" i="6"/>
  <c r="R706" i="6"/>
  <c r="R708" i="6"/>
  <c r="R710" i="6"/>
  <c r="R712" i="6"/>
  <c r="R714" i="6"/>
  <c r="R716" i="6"/>
  <c r="R718" i="6"/>
  <c r="R720" i="6"/>
  <c r="R722" i="6"/>
  <c r="R724" i="6"/>
  <c r="R726" i="6"/>
  <c r="R728" i="6"/>
  <c r="R730" i="6"/>
  <c r="R732" i="6"/>
  <c r="R734" i="6"/>
  <c r="R736" i="6"/>
  <c r="R738" i="6"/>
  <c r="R740" i="6"/>
  <c r="R742" i="6"/>
  <c r="R744" i="6"/>
  <c r="R746" i="6"/>
  <c r="R748" i="6"/>
  <c r="R750" i="6"/>
  <c r="R752" i="6"/>
  <c r="P555" i="6"/>
  <c r="P557" i="6"/>
  <c r="P559" i="6"/>
  <c r="P561" i="6"/>
  <c r="P563" i="6"/>
  <c r="P565" i="6"/>
  <c r="P567" i="6"/>
  <c r="P569" i="6"/>
  <c r="P571" i="6"/>
  <c r="P573" i="6"/>
  <c r="P575" i="6"/>
  <c r="P577" i="6"/>
  <c r="P579" i="6"/>
  <c r="P581" i="6"/>
  <c r="P583" i="6"/>
  <c r="P585" i="6"/>
  <c r="P587" i="6"/>
  <c r="P589" i="6"/>
  <c r="P591" i="6"/>
  <c r="P593" i="6"/>
  <c r="P595" i="6"/>
  <c r="P597" i="6"/>
  <c r="P599" i="6"/>
  <c r="P601" i="6"/>
  <c r="P603" i="6"/>
  <c r="P554" i="6"/>
  <c r="P556" i="6"/>
  <c r="P558" i="6"/>
  <c r="P560" i="6"/>
  <c r="P562" i="6"/>
  <c r="P564" i="6"/>
  <c r="P566" i="6"/>
  <c r="P568" i="6"/>
  <c r="P570" i="6"/>
  <c r="P572" i="6"/>
  <c r="P574" i="6"/>
  <c r="P576" i="6"/>
  <c r="P578" i="6"/>
  <c r="P580" i="6"/>
  <c r="P582" i="6"/>
  <c r="P584" i="6"/>
  <c r="P586" i="6"/>
  <c r="P588" i="6"/>
  <c r="P590" i="6"/>
  <c r="P592" i="6"/>
  <c r="P594" i="6"/>
  <c r="P596" i="6"/>
  <c r="P598" i="6"/>
  <c r="P600" i="6"/>
  <c r="P602" i="6"/>
  <c r="U1455" i="6"/>
  <c r="U1457" i="6"/>
  <c r="U1459" i="6"/>
  <c r="U1461" i="6"/>
  <c r="U1463" i="6"/>
  <c r="U1465" i="6"/>
  <c r="U1467" i="6"/>
  <c r="U1469" i="6"/>
  <c r="U1471" i="6"/>
  <c r="U1473" i="6"/>
  <c r="U1475" i="6"/>
  <c r="U1477" i="6"/>
  <c r="U1479" i="6"/>
  <c r="U1481" i="6"/>
  <c r="U1483" i="6"/>
  <c r="U1485" i="6"/>
  <c r="U1487" i="6"/>
  <c r="U1489" i="6"/>
  <c r="U1491" i="6"/>
  <c r="U1493" i="6"/>
  <c r="U1495" i="6"/>
  <c r="U1497" i="6"/>
  <c r="U1499" i="6"/>
  <c r="U1501" i="6"/>
  <c r="U1503" i="6"/>
  <c r="U1454" i="6"/>
  <c r="U1456" i="6"/>
  <c r="U1458" i="6"/>
  <c r="U1460" i="6"/>
  <c r="U1462" i="6"/>
  <c r="U1464" i="6"/>
  <c r="U1466" i="6"/>
  <c r="U1468" i="6"/>
  <c r="U1470" i="6"/>
  <c r="U1472" i="6"/>
  <c r="U1474" i="6"/>
  <c r="U1476" i="6"/>
  <c r="U1478" i="6"/>
  <c r="U1480" i="6"/>
  <c r="U1482" i="6"/>
  <c r="U1484" i="6"/>
  <c r="U1486" i="6"/>
  <c r="U1488" i="6"/>
  <c r="U1490" i="6"/>
  <c r="U1492" i="6"/>
  <c r="U1494" i="6"/>
  <c r="U1496" i="6"/>
  <c r="U1498" i="6"/>
  <c r="U1500" i="6"/>
  <c r="U1502" i="6"/>
  <c r="Q1455" i="6"/>
  <c r="Q1457" i="6"/>
  <c r="Q1459" i="6"/>
  <c r="Q1461" i="6"/>
  <c r="Q1463" i="6"/>
  <c r="Q1465" i="6"/>
  <c r="Q1467" i="6"/>
  <c r="Q1469" i="6"/>
  <c r="Q1471" i="6"/>
  <c r="Q1473" i="6"/>
  <c r="Q1475" i="6"/>
  <c r="Q1477" i="6"/>
  <c r="Q1479" i="6"/>
  <c r="Q1481" i="6"/>
  <c r="Q1483" i="6"/>
  <c r="Q1485" i="6"/>
  <c r="Q1487" i="6"/>
  <c r="Q1489" i="6"/>
  <c r="Q1491" i="6"/>
  <c r="Q1493" i="6"/>
  <c r="Q1495" i="6"/>
  <c r="Q1497" i="6"/>
  <c r="Q1499" i="6"/>
  <c r="Q1501" i="6"/>
  <c r="Q1503" i="6"/>
  <c r="Q1454" i="6"/>
  <c r="Q1456" i="6"/>
  <c r="Q1458" i="6"/>
  <c r="Q1460" i="6"/>
  <c r="Q1462" i="6"/>
  <c r="Q1464" i="6"/>
  <c r="Q1466" i="6"/>
  <c r="Q1468" i="6"/>
  <c r="Q1470" i="6"/>
  <c r="Q1472" i="6"/>
  <c r="Q1474" i="6"/>
  <c r="Q1476" i="6"/>
  <c r="Q1478" i="6"/>
  <c r="Q1480" i="6"/>
  <c r="Q1482" i="6"/>
  <c r="Q1484" i="6"/>
  <c r="Q1486" i="6"/>
  <c r="Q1488" i="6"/>
  <c r="Q1490" i="6"/>
  <c r="Q1492" i="6"/>
  <c r="Q1494" i="6"/>
  <c r="Q1496" i="6"/>
  <c r="Q1498" i="6"/>
  <c r="Q1500" i="6"/>
  <c r="Q1502" i="6"/>
  <c r="Q505" i="6"/>
  <c r="Q507" i="6"/>
  <c r="Q509" i="6"/>
  <c r="Q511" i="6"/>
  <c r="Q513" i="6"/>
  <c r="Q515" i="6"/>
  <c r="Q517" i="6"/>
  <c r="Q519" i="6"/>
  <c r="Q521" i="6"/>
  <c r="Q523" i="6"/>
  <c r="Q525" i="6"/>
  <c r="Q527" i="6"/>
  <c r="Q529" i="6"/>
  <c r="Q531" i="6"/>
  <c r="Q533" i="6"/>
  <c r="Q535" i="6"/>
  <c r="Q537" i="6"/>
  <c r="Q539" i="6"/>
  <c r="Q541" i="6"/>
  <c r="Q543" i="6"/>
  <c r="Q545" i="6"/>
  <c r="Q547" i="6"/>
  <c r="Q549" i="6"/>
  <c r="Q551" i="6"/>
  <c r="Q553" i="6"/>
  <c r="Q504" i="6"/>
  <c r="Q506" i="6"/>
  <c r="Q508" i="6"/>
  <c r="Q510" i="6"/>
  <c r="Q512" i="6"/>
  <c r="Q514" i="6"/>
  <c r="Q516" i="6"/>
  <c r="Q518" i="6"/>
  <c r="Q520" i="6"/>
  <c r="Q522" i="6"/>
  <c r="Q524" i="6"/>
  <c r="Q526" i="6"/>
  <c r="Q528" i="6"/>
  <c r="Q530" i="6"/>
  <c r="Q532" i="6"/>
  <c r="Q534" i="6"/>
  <c r="Q536" i="6"/>
  <c r="Q538" i="6"/>
  <c r="Q540" i="6"/>
  <c r="Q542" i="6"/>
  <c r="Q544" i="6"/>
  <c r="Q546" i="6"/>
  <c r="Q548" i="6"/>
  <c r="Q550" i="6"/>
  <c r="Q552" i="6"/>
  <c r="S1854" i="6"/>
  <c r="S1856" i="6"/>
  <c r="S1858" i="6"/>
  <c r="S1860" i="6"/>
  <c r="S1862" i="6"/>
  <c r="S1864" i="6"/>
  <c r="S1866" i="6"/>
  <c r="S1868" i="6"/>
  <c r="S1870" i="6"/>
  <c r="S1872" i="6"/>
  <c r="S1874" i="6"/>
  <c r="S1876" i="6"/>
  <c r="S1878" i="6"/>
  <c r="S1880" i="6"/>
  <c r="S1882" i="6"/>
  <c r="S1884" i="6"/>
  <c r="S1886" i="6"/>
  <c r="S1888" i="6"/>
  <c r="S1890" i="6"/>
  <c r="S1892" i="6"/>
  <c r="S1894" i="6"/>
  <c r="S1896" i="6"/>
  <c r="S1898" i="6"/>
  <c r="S1900" i="6"/>
  <c r="S1902" i="6"/>
  <c r="S1855" i="6"/>
  <c r="S1857" i="6"/>
  <c r="S1859" i="6"/>
  <c r="S1861" i="6"/>
  <c r="S1863" i="6"/>
  <c r="S1865" i="6"/>
  <c r="S1867" i="6"/>
  <c r="S1869" i="6"/>
  <c r="S1871" i="6"/>
  <c r="S1873" i="6"/>
  <c r="S1875" i="6"/>
  <c r="S1877" i="6"/>
  <c r="S1879" i="6"/>
  <c r="S1881" i="6"/>
  <c r="S1883" i="6"/>
  <c r="S1885" i="6"/>
  <c r="S1887" i="6"/>
  <c r="S1889" i="6"/>
  <c r="S1891" i="6"/>
  <c r="S1893" i="6"/>
  <c r="S1895" i="6"/>
  <c r="S1897" i="6"/>
  <c r="S1899" i="6"/>
  <c r="S1901" i="6"/>
  <c r="S1903" i="6"/>
  <c r="T1204" i="6"/>
  <c r="T1206" i="6"/>
  <c r="T1208" i="6"/>
  <c r="T1210" i="6"/>
  <c r="T1212" i="6"/>
  <c r="T1214" i="6"/>
  <c r="T1216" i="6"/>
  <c r="T1218" i="6"/>
  <c r="T1220" i="6"/>
  <c r="T1222" i="6"/>
  <c r="T1224" i="6"/>
  <c r="T1226" i="6"/>
  <c r="T1228" i="6"/>
  <c r="T1230" i="6"/>
  <c r="T1232" i="6"/>
  <c r="T1234" i="6"/>
  <c r="T1236" i="6"/>
  <c r="T1238" i="6"/>
  <c r="T1240" i="6"/>
  <c r="T1242" i="6"/>
  <c r="T1244" i="6"/>
  <c r="T1246" i="6"/>
  <c r="T1248" i="6"/>
  <c r="T1250" i="6"/>
  <c r="T1252" i="6"/>
  <c r="T1205" i="6"/>
  <c r="T1207" i="6"/>
  <c r="T1209" i="6"/>
  <c r="T1211" i="6"/>
  <c r="T1213" i="6"/>
  <c r="T1215" i="6"/>
  <c r="T1217" i="6"/>
  <c r="T1219" i="6"/>
  <c r="T1221" i="6"/>
  <c r="T1223" i="6"/>
  <c r="T1225" i="6"/>
  <c r="T1227" i="6"/>
  <c r="T1229" i="6"/>
  <c r="T1231" i="6"/>
  <c r="T1233" i="6"/>
  <c r="T1235" i="6"/>
  <c r="T1237" i="6"/>
  <c r="T1239" i="6"/>
  <c r="T1241" i="6"/>
  <c r="T1243" i="6"/>
  <c r="T1245" i="6"/>
  <c r="T1247" i="6"/>
  <c r="T1249" i="6"/>
  <c r="T1251" i="6"/>
  <c r="T1253" i="6"/>
  <c r="U1955" i="6"/>
  <c r="U1957" i="6"/>
  <c r="U1959" i="6"/>
  <c r="U1961" i="6"/>
  <c r="U1963" i="6"/>
  <c r="U1965" i="6"/>
  <c r="U1967" i="6"/>
  <c r="U1969" i="6"/>
  <c r="U1971" i="6"/>
  <c r="U1973" i="6"/>
  <c r="U1975" i="6"/>
  <c r="U1977" i="6"/>
  <c r="U1979" i="6"/>
  <c r="U1981" i="6"/>
  <c r="U1983" i="6"/>
  <c r="U1985" i="6"/>
  <c r="U1987" i="6"/>
  <c r="U1989" i="6"/>
  <c r="U1991" i="6"/>
  <c r="U1993" i="6"/>
  <c r="U1995" i="6"/>
  <c r="U1997" i="6"/>
  <c r="U1999" i="6"/>
  <c r="U2001" i="6"/>
  <c r="U2003" i="6"/>
  <c r="U1954" i="6"/>
  <c r="U1956" i="6"/>
  <c r="U1958" i="6"/>
  <c r="U1960" i="6"/>
  <c r="U1962" i="6"/>
  <c r="U1964" i="6"/>
  <c r="U1966" i="6"/>
  <c r="U1968" i="6"/>
  <c r="U1970" i="6"/>
  <c r="U1972" i="6"/>
  <c r="U1974" i="6"/>
  <c r="U1976" i="6"/>
  <c r="U1978" i="6"/>
  <c r="U1980" i="6"/>
  <c r="U1982" i="6"/>
  <c r="U1984" i="6"/>
  <c r="U1986" i="6"/>
  <c r="U1988" i="6"/>
  <c r="U1990" i="6"/>
  <c r="U1992" i="6"/>
  <c r="U1994" i="6"/>
  <c r="U1996" i="6"/>
  <c r="U1998" i="6"/>
  <c r="U2000" i="6"/>
  <c r="U2002" i="6"/>
  <c r="U305" i="6"/>
  <c r="U307" i="6"/>
  <c r="U309" i="6"/>
  <c r="U311" i="6"/>
  <c r="U313" i="6"/>
  <c r="U315" i="6"/>
  <c r="U317" i="6"/>
  <c r="U319" i="6"/>
  <c r="U321" i="6"/>
  <c r="U323" i="6"/>
  <c r="U325" i="6"/>
  <c r="U327" i="6"/>
  <c r="U329" i="6"/>
  <c r="U331" i="6"/>
  <c r="U333" i="6"/>
  <c r="U335" i="6"/>
  <c r="U337" i="6"/>
  <c r="U339" i="6"/>
  <c r="U341" i="6"/>
  <c r="U343" i="6"/>
  <c r="U304" i="6"/>
  <c r="U306" i="6"/>
  <c r="U308" i="6"/>
  <c r="U310" i="6"/>
  <c r="U312" i="6"/>
  <c r="U314" i="6"/>
  <c r="U316" i="6"/>
  <c r="U318" i="6"/>
  <c r="U320" i="6"/>
  <c r="U322" i="6"/>
  <c r="U324" i="6"/>
  <c r="U326" i="6"/>
  <c r="U328" i="6"/>
  <c r="U330" i="6"/>
  <c r="U332" i="6"/>
  <c r="U334" i="6"/>
  <c r="U336" i="6"/>
  <c r="U338" i="6"/>
  <c r="U340" i="6"/>
  <c r="U342" i="6"/>
  <c r="U344" i="6"/>
  <c r="U346" i="6"/>
  <c r="U348" i="6"/>
  <c r="U350" i="6"/>
  <c r="U352" i="6"/>
  <c r="U345" i="6"/>
  <c r="U347" i="6"/>
  <c r="U349" i="6"/>
  <c r="U351" i="6"/>
  <c r="U353" i="6"/>
  <c r="U148" i="6"/>
  <c r="U140" i="6"/>
  <c r="U132" i="6"/>
  <c r="U124" i="6"/>
  <c r="U153" i="6"/>
  <c r="U145" i="6"/>
  <c r="U137" i="6"/>
  <c r="U129" i="6"/>
  <c r="U121" i="6"/>
  <c r="U113" i="6"/>
  <c r="U105" i="6"/>
  <c r="U110" i="6"/>
  <c r="P1604" i="6"/>
  <c r="P1606" i="6"/>
  <c r="P1608" i="6"/>
  <c r="P1610" i="6"/>
  <c r="P1612" i="6"/>
  <c r="P1614" i="6"/>
  <c r="P1616" i="6"/>
  <c r="P1618" i="6"/>
  <c r="P1620" i="6"/>
  <c r="P1622" i="6"/>
  <c r="P1624" i="6"/>
  <c r="P1626" i="6"/>
  <c r="P1628" i="6"/>
  <c r="P1630" i="6"/>
  <c r="P1632" i="6"/>
  <c r="P1634" i="6"/>
  <c r="P1636" i="6"/>
  <c r="P1638" i="6"/>
  <c r="P1640" i="6"/>
  <c r="P1642" i="6"/>
  <c r="P1644" i="6"/>
  <c r="P1646" i="6"/>
  <c r="P1648" i="6"/>
  <c r="P1650" i="6"/>
  <c r="P1652" i="6"/>
  <c r="P1605" i="6"/>
  <c r="P1607" i="6"/>
  <c r="P1609" i="6"/>
  <c r="P1611" i="6"/>
  <c r="P1613" i="6"/>
  <c r="P1615" i="6"/>
  <c r="P1617" i="6"/>
  <c r="P1619" i="6"/>
  <c r="P1621" i="6"/>
  <c r="P1623" i="6"/>
  <c r="P1625" i="6"/>
  <c r="P1627" i="6"/>
  <c r="P1629" i="6"/>
  <c r="P1631" i="6"/>
  <c r="P1633" i="6"/>
  <c r="P1635" i="6"/>
  <c r="P1637" i="6"/>
  <c r="P1639" i="6"/>
  <c r="P1641" i="6"/>
  <c r="P1643" i="6"/>
  <c r="P1645" i="6"/>
  <c r="P1647" i="6"/>
  <c r="P1649" i="6"/>
  <c r="P1651" i="6"/>
  <c r="P1653" i="6"/>
  <c r="P1454" i="6"/>
  <c r="P1456" i="6"/>
  <c r="P1458" i="6"/>
  <c r="P1460" i="6"/>
  <c r="P1462" i="6"/>
  <c r="P1464" i="6"/>
  <c r="P1466" i="6"/>
  <c r="P1468" i="6"/>
  <c r="P1470" i="6"/>
  <c r="P1472" i="6"/>
  <c r="P1474" i="6"/>
  <c r="P1476" i="6"/>
  <c r="P1478" i="6"/>
  <c r="P1480" i="6"/>
  <c r="P1482" i="6"/>
  <c r="P1484" i="6"/>
  <c r="P1486" i="6"/>
  <c r="P1488" i="6"/>
  <c r="P1490" i="6"/>
  <c r="P1492" i="6"/>
  <c r="P1494" i="6"/>
  <c r="P1496" i="6"/>
  <c r="P1498" i="6"/>
  <c r="P1500" i="6"/>
  <c r="P1502" i="6"/>
  <c r="P1455" i="6"/>
  <c r="P1457" i="6"/>
  <c r="P1459" i="6"/>
  <c r="P1461" i="6"/>
  <c r="P1463" i="6"/>
  <c r="P1465" i="6"/>
  <c r="P1467" i="6"/>
  <c r="P1469" i="6"/>
  <c r="P1471" i="6"/>
  <c r="P1473" i="6"/>
  <c r="P1475" i="6"/>
  <c r="P1477" i="6"/>
  <c r="P1479" i="6"/>
  <c r="P1481" i="6"/>
  <c r="P1483" i="6"/>
  <c r="P1485" i="6"/>
  <c r="P1487" i="6"/>
  <c r="P1489" i="6"/>
  <c r="P1491" i="6"/>
  <c r="P1493" i="6"/>
  <c r="P1495" i="6"/>
  <c r="P1497" i="6"/>
  <c r="P1499" i="6"/>
  <c r="P1501" i="6"/>
  <c r="P1503" i="6"/>
  <c r="U1205" i="6"/>
  <c r="U1207" i="6"/>
  <c r="U1209" i="6"/>
  <c r="U1211" i="6"/>
  <c r="U1213" i="6"/>
  <c r="U1215" i="6"/>
  <c r="U1217" i="6"/>
  <c r="U1219" i="6"/>
  <c r="U1221" i="6"/>
  <c r="U1223" i="6"/>
  <c r="U1225" i="6"/>
  <c r="U1227" i="6"/>
  <c r="U1229" i="6"/>
  <c r="U1231" i="6"/>
  <c r="U1233" i="6"/>
  <c r="U1235" i="6"/>
  <c r="U1237" i="6"/>
  <c r="U1239" i="6"/>
  <c r="U1241" i="6"/>
  <c r="U1243" i="6"/>
  <c r="U1245" i="6"/>
  <c r="U1247" i="6"/>
  <c r="U1249" i="6"/>
  <c r="U1251" i="6"/>
  <c r="U1253" i="6"/>
  <c r="U1204" i="6"/>
  <c r="U1206" i="6"/>
  <c r="U1208" i="6"/>
  <c r="U1210" i="6"/>
  <c r="U1212" i="6"/>
  <c r="U1214" i="6"/>
  <c r="U1216" i="6"/>
  <c r="U1218" i="6"/>
  <c r="U1220" i="6"/>
  <c r="U1222" i="6"/>
  <c r="U1224" i="6"/>
  <c r="U1226" i="6"/>
  <c r="U1228" i="6"/>
  <c r="U1230" i="6"/>
  <c r="U1232" i="6"/>
  <c r="U1234" i="6"/>
  <c r="U1236" i="6"/>
  <c r="U1238" i="6"/>
  <c r="U1240" i="6"/>
  <c r="U1242" i="6"/>
  <c r="U1244" i="6"/>
  <c r="U1246" i="6"/>
  <c r="U1248" i="6"/>
  <c r="U1250" i="6"/>
  <c r="U1252" i="6"/>
  <c r="R1855" i="6"/>
  <c r="R1857" i="6"/>
  <c r="R1859" i="6"/>
  <c r="R1861" i="6"/>
  <c r="R1863" i="6"/>
  <c r="R1865" i="6"/>
  <c r="R1867" i="6"/>
  <c r="R1869" i="6"/>
  <c r="R1871" i="6"/>
  <c r="R1873" i="6"/>
  <c r="R1875" i="6"/>
  <c r="R1877" i="6"/>
  <c r="R1879" i="6"/>
  <c r="R1881" i="6"/>
  <c r="R1883" i="6"/>
  <c r="R1885" i="6"/>
  <c r="R1887" i="6"/>
  <c r="R1889" i="6"/>
  <c r="R1891" i="6"/>
  <c r="R1893" i="6"/>
  <c r="R1895" i="6"/>
  <c r="R1897" i="6"/>
  <c r="R1899" i="6"/>
  <c r="R1901" i="6"/>
  <c r="R1903" i="6"/>
  <c r="R1854" i="6"/>
  <c r="R1856" i="6"/>
  <c r="R1858" i="6"/>
  <c r="R1860" i="6"/>
  <c r="R1862" i="6"/>
  <c r="R1864" i="6"/>
  <c r="R1866" i="6"/>
  <c r="R1868" i="6"/>
  <c r="R1870" i="6"/>
  <c r="R1872" i="6"/>
  <c r="R1874" i="6"/>
  <c r="R1876" i="6"/>
  <c r="R1878" i="6"/>
  <c r="R1880" i="6"/>
  <c r="R1882" i="6"/>
  <c r="R1884" i="6"/>
  <c r="R1886" i="6"/>
  <c r="R1888" i="6"/>
  <c r="R1890" i="6"/>
  <c r="R1892" i="6"/>
  <c r="R1894" i="6"/>
  <c r="R1896" i="6"/>
  <c r="R1898" i="6"/>
  <c r="R1900" i="6"/>
  <c r="R1902" i="6"/>
  <c r="Q2155" i="6"/>
  <c r="Q2157" i="6"/>
  <c r="Q2159" i="6"/>
  <c r="Q2161" i="6"/>
  <c r="Q2163" i="6"/>
  <c r="Q2165" i="6"/>
  <c r="Q2167" i="6"/>
  <c r="Q2169" i="6"/>
  <c r="Q2171" i="6"/>
  <c r="Q2173" i="6"/>
  <c r="Q2175" i="6"/>
  <c r="Q2177" i="6"/>
  <c r="Q2179" i="6"/>
  <c r="Q2154" i="6"/>
  <c r="Q2156" i="6"/>
  <c r="Q2158" i="6"/>
  <c r="Q2160" i="6"/>
  <c r="Q2162" i="6"/>
  <c r="Q2164" i="6"/>
  <c r="Q2166" i="6"/>
  <c r="Q2168" i="6"/>
  <c r="Q2170" i="6"/>
  <c r="Q2172" i="6"/>
  <c r="Q2174" i="6"/>
  <c r="Q2176" i="6"/>
  <c r="Q2178" i="6"/>
  <c r="Q2180" i="6"/>
  <c r="Q2182" i="6"/>
  <c r="Q2184" i="6"/>
  <c r="Q2186" i="6"/>
  <c r="Q2188" i="6"/>
  <c r="Q2190" i="6"/>
  <c r="Q2192" i="6"/>
  <c r="Q2194" i="6"/>
  <c r="Q2196" i="6"/>
  <c r="Q2198" i="6"/>
  <c r="Q2200" i="6"/>
  <c r="Q2202" i="6"/>
  <c r="Q2183" i="6"/>
  <c r="Q2191" i="6"/>
  <c r="Q2199" i="6"/>
  <c r="Q2181" i="6"/>
  <c r="Q2189" i="6"/>
  <c r="Q2197" i="6"/>
  <c r="Q2187" i="6"/>
  <c r="Q2195" i="6"/>
  <c r="Q2203" i="6"/>
  <c r="Q2185" i="6"/>
  <c r="Q2193" i="6"/>
  <c r="Q2201" i="6"/>
  <c r="Q1905" i="6"/>
  <c r="Q1907" i="6"/>
  <c r="Q1909" i="6"/>
  <c r="Q1911" i="6"/>
  <c r="Q1913" i="6"/>
  <c r="Q1915" i="6"/>
  <c r="Q1917" i="6"/>
  <c r="Q1919" i="6"/>
  <c r="Q1921" i="6"/>
  <c r="Q1923" i="6"/>
  <c r="Q1925" i="6"/>
  <c r="Q1927" i="6"/>
  <c r="Q1929" i="6"/>
  <c r="Q1931" i="6"/>
  <c r="Q1933" i="6"/>
  <c r="Q1935" i="6"/>
  <c r="Q1937" i="6"/>
  <c r="Q1939" i="6"/>
  <c r="Q1941" i="6"/>
  <c r="Q1943" i="6"/>
  <c r="Q1945" i="6"/>
  <c r="Q1947" i="6"/>
  <c r="Q1949" i="6"/>
  <c r="Q1951" i="6"/>
  <c r="Q1953" i="6"/>
  <c r="Q1904" i="6"/>
  <c r="Q1906" i="6"/>
  <c r="Q1908" i="6"/>
  <c r="Q1910" i="6"/>
  <c r="Q1912" i="6"/>
  <c r="Q1914" i="6"/>
  <c r="Q1916" i="6"/>
  <c r="Q1918" i="6"/>
  <c r="Q1920" i="6"/>
  <c r="Q1922" i="6"/>
  <c r="Q1924" i="6"/>
  <c r="Q1926" i="6"/>
  <c r="Q1928" i="6"/>
  <c r="Q1930" i="6"/>
  <c r="Q1932" i="6"/>
  <c r="Q1934" i="6"/>
  <c r="Q1936" i="6"/>
  <c r="Q1938" i="6"/>
  <c r="Q1940" i="6"/>
  <c r="Q1942" i="6"/>
  <c r="Q1944" i="6"/>
  <c r="Q1946" i="6"/>
  <c r="Q1948" i="6"/>
  <c r="Q1950" i="6"/>
  <c r="Q1952" i="6"/>
  <c r="Q1605" i="6"/>
  <c r="Q1607" i="6"/>
  <c r="Q1609" i="6"/>
  <c r="Q1611" i="6"/>
  <c r="Q1613" i="6"/>
  <c r="Q1615" i="6"/>
  <c r="Q1617" i="6"/>
  <c r="Q1619" i="6"/>
  <c r="Q1621" i="6"/>
  <c r="Q1623" i="6"/>
  <c r="Q1625" i="6"/>
  <c r="Q1627" i="6"/>
  <c r="Q1629" i="6"/>
  <c r="Q1631" i="6"/>
  <c r="Q1633" i="6"/>
  <c r="Q1635" i="6"/>
  <c r="Q1637" i="6"/>
  <c r="Q1639" i="6"/>
  <c r="Q1641" i="6"/>
  <c r="Q1643" i="6"/>
  <c r="Q1645" i="6"/>
  <c r="Q1647" i="6"/>
  <c r="Q1649" i="6"/>
  <c r="Q1651" i="6"/>
  <c r="Q1653" i="6"/>
  <c r="Q1604" i="6"/>
  <c r="Q1606" i="6"/>
  <c r="Q1608" i="6"/>
  <c r="Q1610" i="6"/>
  <c r="Q1612" i="6"/>
  <c r="Q1614" i="6"/>
  <c r="Q1616" i="6"/>
  <c r="Q1618" i="6"/>
  <c r="Q1620" i="6"/>
  <c r="Q1622" i="6"/>
  <c r="Q1624" i="6"/>
  <c r="Q1626" i="6"/>
  <c r="Q1628" i="6"/>
  <c r="Q1630" i="6"/>
  <c r="Q1632" i="6"/>
  <c r="Q1634" i="6"/>
  <c r="Q1636" i="6"/>
  <c r="Q1638" i="6"/>
  <c r="Q1640" i="6"/>
  <c r="Q1642" i="6"/>
  <c r="Q1644" i="6"/>
  <c r="Q1646" i="6"/>
  <c r="Q1648" i="6"/>
  <c r="Q1650" i="6"/>
  <c r="Q1652" i="6"/>
  <c r="Q1255" i="6"/>
  <c r="Q1257" i="6"/>
  <c r="Q1259" i="6"/>
  <c r="Q1261" i="6"/>
  <c r="Q1263" i="6"/>
  <c r="Q1265" i="6"/>
  <c r="Q1267" i="6"/>
  <c r="Q1269" i="6"/>
  <c r="Q1271" i="6"/>
  <c r="Q1273" i="6"/>
  <c r="Q1275" i="6"/>
  <c r="Q1277" i="6"/>
  <c r="Q1279" i="6"/>
  <c r="Q1281" i="6"/>
  <c r="Q1283" i="6"/>
  <c r="Q1285" i="6"/>
  <c r="Q1287" i="6"/>
  <c r="Q1289" i="6"/>
  <c r="Q1291" i="6"/>
  <c r="Q1293" i="6"/>
  <c r="Q1295" i="6"/>
  <c r="Q1297" i="6"/>
  <c r="Q1299" i="6"/>
  <c r="Q1301" i="6"/>
  <c r="Q1303" i="6"/>
  <c r="Q1254" i="6"/>
  <c r="Q1256" i="6"/>
  <c r="Q1258" i="6"/>
  <c r="Q1260" i="6"/>
  <c r="Q1262" i="6"/>
  <c r="Q1264" i="6"/>
  <c r="Q1266" i="6"/>
  <c r="Q1268" i="6"/>
  <c r="Q1270" i="6"/>
  <c r="Q1272" i="6"/>
  <c r="Q1274" i="6"/>
  <c r="Q1276" i="6"/>
  <c r="Q1278" i="6"/>
  <c r="Q1280" i="6"/>
  <c r="Q1282" i="6"/>
  <c r="Q1284" i="6"/>
  <c r="Q1286" i="6"/>
  <c r="Q1288" i="6"/>
  <c r="Q1290" i="6"/>
  <c r="Q1292" i="6"/>
  <c r="Q1294" i="6"/>
  <c r="Q1296" i="6"/>
  <c r="Q1298" i="6"/>
  <c r="Q1300" i="6"/>
  <c r="Q1302" i="6"/>
  <c r="Q705" i="6"/>
  <c r="Q707" i="6"/>
  <c r="Q709" i="6"/>
  <c r="Q711" i="6"/>
  <c r="Q713" i="6"/>
  <c r="Q715" i="6"/>
  <c r="Q717" i="6"/>
  <c r="Q719" i="6"/>
  <c r="Q721" i="6"/>
  <c r="Q723" i="6"/>
  <c r="Q725" i="6"/>
  <c r="Q727" i="6"/>
  <c r="Q729" i="6"/>
  <c r="Q731" i="6"/>
  <c r="Q733" i="6"/>
  <c r="Q735" i="6"/>
  <c r="Q737" i="6"/>
  <c r="Q739" i="6"/>
  <c r="Q741" i="6"/>
  <c r="Q743" i="6"/>
  <c r="Q745" i="6"/>
  <c r="Q747" i="6"/>
  <c r="Q749" i="6"/>
  <c r="Q751" i="6"/>
  <c r="Q753" i="6"/>
  <c r="Q704" i="6"/>
  <c r="Q706" i="6"/>
  <c r="Q708" i="6"/>
  <c r="Q710" i="6"/>
  <c r="Q712" i="6"/>
  <c r="Q714" i="6"/>
  <c r="Q716" i="6"/>
  <c r="Q718" i="6"/>
  <c r="Q720" i="6"/>
  <c r="Q722" i="6"/>
  <c r="Q724" i="6"/>
  <c r="Q726" i="6"/>
  <c r="Q728" i="6"/>
  <c r="Q730" i="6"/>
  <c r="Q732" i="6"/>
  <c r="Q734" i="6"/>
  <c r="Q736" i="6"/>
  <c r="Q738" i="6"/>
  <c r="Q740" i="6"/>
  <c r="Q742" i="6"/>
  <c r="Q744" i="6"/>
  <c r="Q746" i="6"/>
  <c r="Q748" i="6"/>
  <c r="Q750" i="6"/>
  <c r="Q752" i="6"/>
  <c r="Q904" i="6"/>
  <c r="Q906" i="6"/>
  <c r="Q908" i="6"/>
  <c r="Q910" i="6"/>
  <c r="Q912" i="6"/>
  <c r="Q914" i="6"/>
  <c r="Q916" i="6"/>
  <c r="Q918" i="6"/>
  <c r="Q920" i="6"/>
  <c r="Q922" i="6"/>
  <c r="Q924" i="6"/>
  <c r="Q926" i="6"/>
  <c r="Q928" i="6"/>
  <c r="Q930" i="6"/>
  <c r="Q932" i="6"/>
  <c r="Q934" i="6"/>
  <c r="Q936" i="6"/>
  <c r="Q938" i="6"/>
  <c r="Q940" i="6"/>
  <c r="Q942" i="6"/>
  <c r="Q944" i="6"/>
  <c r="Q946" i="6"/>
  <c r="Q948" i="6"/>
  <c r="Q950" i="6"/>
  <c r="Q952" i="6"/>
  <c r="Q905" i="6"/>
  <c r="Q907" i="6"/>
  <c r="Q909" i="6"/>
  <c r="Q911" i="6"/>
  <c r="Q913" i="6"/>
  <c r="Q915" i="6"/>
  <c r="Q917" i="6"/>
  <c r="Q919" i="6"/>
  <c r="Q921" i="6"/>
  <c r="Q923" i="6"/>
  <c r="Q925" i="6"/>
  <c r="Q927" i="6"/>
  <c r="Q929" i="6"/>
  <c r="Q931" i="6"/>
  <c r="Q933" i="6"/>
  <c r="Q935" i="6"/>
  <c r="Q937" i="6"/>
  <c r="Q939" i="6"/>
  <c r="Q941" i="6"/>
  <c r="Q943" i="6"/>
  <c r="Q945" i="6"/>
  <c r="Q947" i="6"/>
  <c r="Q949" i="6"/>
  <c r="Q951" i="6"/>
  <c r="Q953" i="6"/>
  <c r="Q605" i="6"/>
  <c r="Q607" i="6"/>
  <c r="Q609" i="6"/>
  <c r="Q611" i="6"/>
  <c r="Q613" i="6"/>
  <c r="Q615" i="6"/>
  <c r="Q617" i="6"/>
  <c r="Q619" i="6"/>
  <c r="Q621" i="6"/>
  <c r="Q623" i="6"/>
  <c r="Q625" i="6"/>
  <c r="Q627" i="6"/>
  <c r="Q629" i="6"/>
  <c r="Q631" i="6"/>
  <c r="Q633" i="6"/>
  <c r="Q635" i="6"/>
  <c r="Q637" i="6"/>
  <c r="Q639" i="6"/>
  <c r="Q641" i="6"/>
  <c r="Q643" i="6"/>
  <c r="Q645" i="6"/>
  <c r="Q647" i="6"/>
  <c r="Q649" i="6"/>
  <c r="Q651" i="6"/>
  <c r="Q653" i="6"/>
  <c r="Q604" i="6"/>
  <c r="Q606" i="6"/>
  <c r="Q608" i="6"/>
  <c r="Q610" i="6"/>
  <c r="Q612" i="6"/>
  <c r="Q614" i="6"/>
  <c r="Q616" i="6"/>
  <c r="Q618" i="6"/>
  <c r="Q620" i="6"/>
  <c r="Q622" i="6"/>
  <c r="Q624" i="6"/>
  <c r="Q626" i="6"/>
  <c r="Q628" i="6"/>
  <c r="Q630" i="6"/>
  <c r="Q632" i="6"/>
  <c r="Q634" i="6"/>
  <c r="Q636" i="6"/>
  <c r="Q638" i="6"/>
  <c r="Q642" i="6"/>
  <c r="Q650" i="6"/>
  <c r="Q640" i="6"/>
  <c r="Q648" i="6"/>
  <c r="Q646" i="6"/>
  <c r="Q644" i="6"/>
  <c r="Q652" i="6"/>
  <c r="R2055" i="6"/>
  <c r="R2057" i="6"/>
  <c r="R2059" i="6"/>
  <c r="R2061" i="6"/>
  <c r="R2063" i="6"/>
  <c r="R2065" i="6"/>
  <c r="R2067" i="6"/>
  <c r="R2069" i="6"/>
  <c r="R2071" i="6"/>
  <c r="R2073" i="6"/>
  <c r="R2075" i="6"/>
  <c r="R2077" i="6"/>
  <c r="R2079" i="6"/>
  <c r="R2081" i="6"/>
  <c r="R2083" i="6"/>
  <c r="R2085" i="6"/>
  <c r="R2087" i="6"/>
  <c r="R2089" i="6"/>
  <c r="R2091" i="6"/>
  <c r="R2093" i="6"/>
  <c r="R2095" i="6"/>
  <c r="R2097" i="6"/>
  <c r="R2099" i="6"/>
  <c r="R2101" i="6"/>
  <c r="R2103" i="6"/>
  <c r="R2054" i="6"/>
  <c r="R2056" i="6"/>
  <c r="R2058" i="6"/>
  <c r="R2060" i="6"/>
  <c r="R2062" i="6"/>
  <c r="R2064" i="6"/>
  <c r="R2066" i="6"/>
  <c r="R2068" i="6"/>
  <c r="R2070" i="6"/>
  <c r="R2072" i="6"/>
  <c r="R2074" i="6"/>
  <c r="R2076" i="6"/>
  <c r="R2078" i="6"/>
  <c r="R2080" i="6"/>
  <c r="R2082" i="6"/>
  <c r="R2084" i="6"/>
  <c r="R2086" i="6"/>
  <c r="R2088" i="6"/>
  <c r="R2090" i="6"/>
  <c r="R2092" i="6"/>
  <c r="R2094" i="6"/>
  <c r="R2096" i="6"/>
  <c r="R2098" i="6"/>
  <c r="R2100" i="6"/>
  <c r="R2102" i="6"/>
  <c r="S1904" i="6"/>
  <c r="S1906" i="6"/>
  <c r="S1908" i="6"/>
  <c r="S1910" i="6"/>
  <c r="S1912" i="6"/>
  <c r="S1914" i="6"/>
  <c r="S1916" i="6"/>
  <c r="S1918" i="6"/>
  <c r="S1920" i="6"/>
  <c r="S1922" i="6"/>
  <c r="S1924" i="6"/>
  <c r="S1926" i="6"/>
  <c r="S1928" i="6"/>
  <c r="S1930" i="6"/>
  <c r="S1932" i="6"/>
  <c r="S1934" i="6"/>
  <c r="S1936" i="6"/>
  <c r="S1938" i="6"/>
  <c r="S1940" i="6"/>
  <c r="S1942" i="6"/>
  <c r="S1944" i="6"/>
  <c r="S1946" i="6"/>
  <c r="S1948" i="6"/>
  <c r="S1950" i="6"/>
  <c r="S1952" i="6"/>
  <c r="S1905" i="6"/>
  <c r="S1907" i="6"/>
  <c r="S1909" i="6"/>
  <c r="S1911" i="6"/>
  <c r="S1913" i="6"/>
  <c r="S1915" i="6"/>
  <c r="S1917" i="6"/>
  <c r="S1919" i="6"/>
  <c r="S1921" i="6"/>
  <c r="S1923" i="6"/>
  <c r="S1925" i="6"/>
  <c r="S1927" i="6"/>
  <c r="S1929" i="6"/>
  <c r="S1931" i="6"/>
  <c r="S1933" i="6"/>
  <c r="S1935" i="6"/>
  <c r="S1937" i="6"/>
  <c r="S1939" i="6"/>
  <c r="S1941" i="6"/>
  <c r="S1943" i="6"/>
  <c r="S1945" i="6"/>
  <c r="S1947" i="6"/>
  <c r="S1949" i="6"/>
  <c r="S1951" i="6"/>
  <c r="S1953" i="6"/>
  <c r="R755" i="6"/>
  <c r="R757" i="6"/>
  <c r="R759" i="6"/>
  <c r="R761" i="6"/>
  <c r="R763" i="6"/>
  <c r="R765" i="6"/>
  <c r="R767" i="6"/>
  <c r="R769" i="6"/>
  <c r="R771" i="6"/>
  <c r="R773" i="6"/>
  <c r="R775" i="6"/>
  <c r="R777" i="6"/>
  <c r="R779" i="6"/>
  <c r="R781" i="6"/>
  <c r="R783" i="6"/>
  <c r="R785" i="6"/>
  <c r="R787" i="6"/>
  <c r="R789" i="6"/>
  <c r="R791" i="6"/>
  <c r="R793" i="6"/>
  <c r="R795" i="6"/>
  <c r="R797" i="6"/>
  <c r="R799" i="6"/>
  <c r="R801" i="6"/>
  <c r="R803" i="6"/>
  <c r="R754" i="6"/>
  <c r="R756" i="6"/>
  <c r="R758" i="6"/>
  <c r="R760" i="6"/>
  <c r="R762" i="6"/>
  <c r="R764" i="6"/>
  <c r="R766" i="6"/>
  <c r="R768" i="6"/>
  <c r="R770" i="6"/>
  <c r="R772" i="6"/>
  <c r="R774" i="6"/>
  <c r="R776" i="6"/>
  <c r="R778" i="6"/>
  <c r="R780" i="6"/>
  <c r="R782" i="6"/>
  <c r="R784" i="6"/>
  <c r="R786" i="6"/>
  <c r="R788" i="6"/>
  <c r="R790" i="6"/>
  <c r="R792" i="6"/>
  <c r="R794" i="6"/>
  <c r="R796" i="6"/>
  <c r="R798" i="6"/>
  <c r="R800" i="6"/>
  <c r="R802" i="6"/>
  <c r="S2054" i="6"/>
  <c r="S2056" i="6"/>
  <c r="S2058" i="6"/>
  <c r="S2060" i="6"/>
  <c r="S2062" i="6"/>
  <c r="S2064" i="6"/>
  <c r="S2066" i="6"/>
  <c r="S2068" i="6"/>
  <c r="S2070" i="6"/>
  <c r="S2072" i="6"/>
  <c r="S2074" i="6"/>
  <c r="S2076" i="6"/>
  <c r="S2078" i="6"/>
  <c r="S2080" i="6"/>
  <c r="S2082" i="6"/>
  <c r="S2084" i="6"/>
  <c r="S2086" i="6"/>
  <c r="S2088" i="6"/>
  <c r="S2090" i="6"/>
  <c r="S2092" i="6"/>
  <c r="S2094" i="6"/>
  <c r="S2096" i="6"/>
  <c r="S2098" i="6"/>
  <c r="S2100" i="6"/>
  <c r="S2102" i="6"/>
  <c r="S2055" i="6"/>
  <c r="S2057" i="6"/>
  <c r="S2059" i="6"/>
  <c r="S2061" i="6"/>
  <c r="S2063" i="6"/>
  <c r="S2065" i="6"/>
  <c r="S2067" i="6"/>
  <c r="S2069" i="6"/>
  <c r="S2071" i="6"/>
  <c r="S2073" i="6"/>
  <c r="S2075" i="6"/>
  <c r="S2077" i="6"/>
  <c r="S2079" i="6"/>
  <c r="S2081" i="6"/>
  <c r="S2083" i="6"/>
  <c r="S2085" i="6"/>
  <c r="S2087" i="6"/>
  <c r="S2089" i="6"/>
  <c r="S2091" i="6"/>
  <c r="S2093" i="6"/>
  <c r="S2095" i="6"/>
  <c r="S2097" i="6"/>
  <c r="S2099" i="6"/>
  <c r="S2101" i="6"/>
  <c r="S2103" i="6"/>
  <c r="S604" i="6"/>
  <c r="S606" i="6"/>
  <c r="S608" i="6"/>
  <c r="S610" i="6"/>
  <c r="S612" i="6"/>
  <c r="S614" i="6"/>
  <c r="S616" i="6"/>
  <c r="S618" i="6"/>
  <c r="S620" i="6"/>
  <c r="S622" i="6"/>
  <c r="S624" i="6"/>
  <c r="S626" i="6"/>
  <c r="S628" i="6"/>
  <c r="S630" i="6"/>
  <c r="S632" i="6"/>
  <c r="S634" i="6"/>
  <c r="S636" i="6"/>
  <c r="S638" i="6"/>
  <c r="S640" i="6"/>
  <c r="S642" i="6"/>
  <c r="S644" i="6"/>
  <c r="S646" i="6"/>
  <c r="S648" i="6"/>
  <c r="S650" i="6"/>
  <c r="S652" i="6"/>
  <c r="S605" i="6"/>
  <c r="S607" i="6"/>
  <c r="S609" i="6"/>
  <c r="S611" i="6"/>
  <c r="S613" i="6"/>
  <c r="S615" i="6"/>
  <c r="S617" i="6"/>
  <c r="S619" i="6"/>
  <c r="S621" i="6"/>
  <c r="S623" i="6"/>
  <c r="S625" i="6"/>
  <c r="S627" i="6"/>
  <c r="S629" i="6"/>
  <c r="S631" i="6"/>
  <c r="S633" i="6"/>
  <c r="S635" i="6"/>
  <c r="S637" i="6"/>
  <c r="S639" i="6"/>
  <c r="S647" i="6"/>
  <c r="S645" i="6"/>
  <c r="S653" i="6"/>
  <c r="S643" i="6"/>
  <c r="S651" i="6"/>
  <c r="S641" i="6"/>
  <c r="S649" i="6"/>
  <c r="R1205" i="6"/>
  <c r="R1207" i="6"/>
  <c r="R1209" i="6"/>
  <c r="R1211" i="6"/>
  <c r="R1213" i="6"/>
  <c r="R1215" i="6"/>
  <c r="R1217" i="6"/>
  <c r="R1219" i="6"/>
  <c r="R1221" i="6"/>
  <c r="R1223" i="6"/>
  <c r="R1225" i="6"/>
  <c r="R1227" i="6"/>
  <c r="R1229" i="6"/>
  <c r="R1231" i="6"/>
  <c r="R1233" i="6"/>
  <c r="R1235" i="6"/>
  <c r="R1237" i="6"/>
  <c r="R1239" i="6"/>
  <c r="R1241" i="6"/>
  <c r="R1243" i="6"/>
  <c r="R1245" i="6"/>
  <c r="R1247" i="6"/>
  <c r="R1249" i="6"/>
  <c r="R1251" i="6"/>
  <c r="R1253" i="6"/>
  <c r="R1204" i="6"/>
  <c r="R1206" i="6"/>
  <c r="R1208" i="6"/>
  <c r="R1210" i="6"/>
  <c r="R1212" i="6"/>
  <c r="R1214" i="6"/>
  <c r="R1216" i="6"/>
  <c r="R1218" i="6"/>
  <c r="R1220" i="6"/>
  <c r="R1222" i="6"/>
  <c r="R1224" i="6"/>
  <c r="R1226" i="6"/>
  <c r="R1228" i="6"/>
  <c r="R1230" i="6"/>
  <c r="R1232" i="6"/>
  <c r="R1234" i="6"/>
  <c r="R1236" i="6"/>
  <c r="R1238" i="6"/>
  <c r="R1240" i="6"/>
  <c r="R1242" i="6"/>
  <c r="R1244" i="6"/>
  <c r="R1246" i="6"/>
  <c r="R1248" i="6"/>
  <c r="R1250" i="6"/>
  <c r="R1252" i="6"/>
  <c r="Q205" i="6"/>
  <c r="Q207" i="6"/>
  <c r="Q209" i="6"/>
  <c r="Q211" i="6"/>
  <c r="Q213" i="6"/>
  <c r="Q215" i="6"/>
  <c r="Q217" i="6"/>
  <c r="Q219" i="6"/>
  <c r="Q221" i="6"/>
  <c r="Q223" i="6"/>
  <c r="Q225" i="6"/>
  <c r="Q227" i="6"/>
  <c r="Q229" i="6"/>
  <c r="Q204" i="6"/>
  <c r="Q206" i="6"/>
  <c r="Q208" i="6"/>
  <c r="Q210" i="6"/>
  <c r="Q212" i="6"/>
  <c r="Q214" i="6"/>
  <c r="Q216" i="6"/>
  <c r="Q218" i="6"/>
  <c r="Q220" i="6"/>
  <c r="Q222" i="6"/>
  <c r="Q224" i="6"/>
  <c r="Q226" i="6"/>
  <c r="Q228" i="6"/>
  <c r="Q230" i="6"/>
  <c r="Q231" i="6"/>
  <c r="Q233" i="6"/>
  <c r="Q235" i="6"/>
  <c r="Q237" i="6"/>
  <c r="Q239" i="6"/>
  <c r="Q241" i="6"/>
  <c r="Q243" i="6"/>
  <c r="Q245" i="6"/>
  <c r="Q247" i="6"/>
  <c r="Q249" i="6"/>
  <c r="Q251" i="6"/>
  <c r="Q253" i="6"/>
  <c r="Q232" i="6"/>
  <c r="Q234" i="6"/>
  <c r="Q236" i="6"/>
  <c r="Q238" i="6"/>
  <c r="Q240" i="6"/>
  <c r="Q242" i="6"/>
  <c r="Q244" i="6"/>
  <c r="Q246" i="6"/>
  <c r="Q248" i="6"/>
  <c r="Q250" i="6"/>
  <c r="Q252" i="6"/>
  <c r="T2154" i="6"/>
  <c r="T2156" i="6"/>
  <c r="T2158" i="6"/>
  <c r="T2160" i="6"/>
  <c r="T2162" i="6"/>
  <c r="T2164" i="6"/>
  <c r="T2166" i="6"/>
  <c r="T2168" i="6"/>
  <c r="T2170" i="6"/>
  <c r="T2172" i="6"/>
  <c r="T2174" i="6"/>
  <c r="T2176" i="6"/>
  <c r="T2178" i="6"/>
  <c r="T2180" i="6"/>
  <c r="T2182" i="6"/>
  <c r="T2184" i="6"/>
  <c r="T2186" i="6"/>
  <c r="T2188" i="6"/>
  <c r="T2190" i="6"/>
  <c r="T2192" i="6"/>
  <c r="T2194" i="6"/>
  <c r="T2196" i="6"/>
  <c r="T2198" i="6"/>
  <c r="T2200" i="6"/>
  <c r="T2202" i="6"/>
  <c r="T2155" i="6"/>
  <c r="T2157" i="6"/>
  <c r="T2159" i="6"/>
  <c r="T2161" i="6"/>
  <c r="T2163" i="6"/>
  <c r="T2165" i="6"/>
  <c r="T2167" i="6"/>
  <c r="T2169" i="6"/>
  <c r="T2171" i="6"/>
  <c r="T2173" i="6"/>
  <c r="T2175" i="6"/>
  <c r="T2177" i="6"/>
  <c r="T2179" i="6"/>
  <c r="T2181" i="6"/>
  <c r="T2183" i="6"/>
  <c r="T2185" i="6"/>
  <c r="T2187" i="6"/>
  <c r="T2189" i="6"/>
  <c r="T2191" i="6"/>
  <c r="T2193" i="6"/>
  <c r="T2195" i="6"/>
  <c r="T2197" i="6"/>
  <c r="T2199" i="6"/>
  <c r="T2201" i="6"/>
  <c r="T2203" i="6"/>
  <c r="U1605" i="6"/>
  <c r="U1607" i="6"/>
  <c r="U1609" i="6"/>
  <c r="U1611" i="6"/>
  <c r="U1613" i="6"/>
  <c r="U1615" i="6"/>
  <c r="U1617" i="6"/>
  <c r="U1619" i="6"/>
  <c r="U1621" i="6"/>
  <c r="U1623" i="6"/>
  <c r="U1625" i="6"/>
  <c r="U1627" i="6"/>
  <c r="U1629" i="6"/>
  <c r="U1631" i="6"/>
  <c r="U1633" i="6"/>
  <c r="U1635" i="6"/>
  <c r="U1637" i="6"/>
  <c r="U1639" i="6"/>
  <c r="U1641" i="6"/>
  <c r="U1643" i="6"/>
  <c r="U1645" i="6"/>
  <c r="U1647" i="6"/>
  <c r="U1649" i="6"/>
  <c r="U1651" i="6"/>
  <c r="U1653" i="6"/>
  <c r="U1604" i="6"/>
  <c r="U1606" i="6"/>
  <c r="U1608" i="6"/>
  <c r="U1610" i="6"/>
  <c r="U1612" i="6"/>
  <c r="U1614" i="6"/>
  <c r="U1616" i="6"/>
  <c r="U1618" i="6"/>
  <c r="U1620" i="6"/>
  <c r="U1622" i="6"/>
  <c r="U1624" i="6"/>
  <c r="U1626" i="6"/>
  <c r="U1628" i="6"/>
  <c r="U1630" i="6"/>
  <c r="U1632" i="6"/>
  <c r="U1634" i="6"/>
  <c r="U1636" i="6"/>
  <c r="U1638" i="6"/>
  <c r="U1640" i="6"/>
  <c r="U1642" i="6"/>
  <c r="U1644" i="6"/>
  <c r="U1646" i="6"/>
  <c r="U1648" i="6"/>
  <c r="U1650" i="6"/>
  <c r="U1652" i="6"/>
  <c r="P155" i="6"/>
  <c r="P157" i="6"/>
  <c r="P159" i="6"/>
  <c r="P161" i="6"/>
  <c r="P163" i="6"/>
  <c r="P165" i="6"/>
  <c r="P167" i="6"/>
  <c r="P169" i="6"/>
  <c r="P171" i="6"/>
  <c r="P173" i="6"/>
  <c r="P175" i="6"/>
  <c r="P177" i="6"/>
  <c r="P179" i="6"/>
  <c r="P181" i="6"/>
  <c r="P183" i="6"/>
  <c r="P185" i="6"/>
  <c r="P187" i="6"/>
  <c r="P189" i="6"/>
  <c r="P191" i="6"/>
  <c r="P193" i="6"/>
  <c r="P195" i="6"/>
  <c r="P197" i="6"/>
  <c r="P199" i="6"/>
  <c r="P201" i="6"/>
  <c r="P203" i="6"/>
  <c r="P154" i="6"/>
  <c r="P156" i="6"/>
  <c r="P158" i="6"/>
  <c r="P160" i="6"/>
  <c r="P162" i="6"/>
  <c r="P164" i="6"/>
  <c r="P166" i="6"/>
  <c r="P168" i="6"/>
  <c r="P170" i="6"/>
  <c r="P172" i="6"/>
  <c r="P174" i="6"/>
  <c r="P176" i="6"/>
  <c r="P178" i="6"/>
  <c r="P180" i="6"/>
  <c r="P182" i="6"/>
  <c r="P184" i="6"/>
  <c r="P186" i="6"/>
  <c r="P188" i="6"/>
  <c r="P190" i="6"/>
  <c r="P192" i="6"/>
  <c r="P194" i="6"/>
  <c r="P196" i="6"/>
  <c r="P198" i="6"/>
  <c r="P200" i="6"/>
  <c r="P202" i="6"/>
  <c r="P1854" i="6"/>
  <c r="P1856" i="6"/>
  <c r="P1858" i="6"/>
  <c r="P1860" i="6"/>
  <c r="P1862" i="6"/>
  <c r="P1864" i="6"/>
  <c r="P1866" i="6"/>
  <c r="P1868" i="6"/>
  <c r="P1870" i="6"/>
  <c r="P1872" i="6"/>
  <c r="P1874" i="6"/>
  <c r="P1876" i="6"/>
  <c r="P1878" i="6"/>
  <c r="P1880" i="6"/>
  <c r="P1882" i="6"/>
  <c r="P1884" i="6"/>
  <c r="P1886" i="6"/>
  <c r="P1888" i="6"/>
  <c r="P1890" i="6"/>
  <c r="P1892" i="6"/>
  <c r="P1894" i="6"/>
  <c r="P1896" i="6"/>
  <c r="P1898" i="6"/>
  <c r="P1900" i="6"/>
  <c r="P1902" i="6"/>
  <c r="P1855" i="6"/>
  <c r="P1857" i="6"/>
  <c r="P1859" i="6"/>
  <c r="P1861" i="6"/>
  <c r="P1863" i="6"/>
  <c r="P1865" i="6"/>
  <c r="P1867" i="6"/>
  <c r="P1869" i="6"/>
  <c r="P1871" i="6"/>
  <c r="P1873" i="6"/>
  <c r="P1875" i="6"/>
  <c r="P1877" i="6"/>
  <c r="P1879" i="6"/>
  <c r="P1881" i="6"/>
  <c r="P1883" i="6"/>
  <c r="P1885" i="6"/>
  <c r="P1887" i="6"/>
  <c r="P1889" i="6"/>
  <c r="P1891" i="6"/>
  <c r="P1893" i="6"/>
  <c r="P1895" i="6"/>
  <c r="P1897" i="6"/>
  <c r="P1899" i="6"/>
  <c r="P1901" i="6"/>
  <c r="P1903" i="6"/>
  <c r="R1555" i="6"/>
  <c r="R1557" i="6"/>
  <c r="R1559" i="6"/>
  <c r="R1561" i="6"/>
  <c r="R1563" i="6"/>
  <c r="R1565" i="6"/>
  <c r="R1567" i="6"/>
  <c r="R1569" i="6"/>
  <c r="R1571" i="6"/>
  <c r="R1573" i="6"/>
  <c r="R1575" i="6"/>
  <c r="R1577" i="6"/>
  <c r="R1579" i="6"/>
  <c r="R1581" i="6"/>
  <c r="R1583" i="6"/>
  <c r="R1585" i="6"/>
  <c r="R1587" i="6"/>
  <c r="R1589" i="6"/>
  <c r="R1591" i="6"/>
  <c r="R1593" i="6"/>
  <c r="R1595" i="6"/>
  <c r="R1597" i="6"/>
  <c r="R1599" i="6"/>
  <c r="R1601" i="6"/>
  <c r="R1603" i="6"/>
  <c r="R1554" i="6"/>
  <c r="R1556" i="6"/>
  <c r="R1558" i="6"/>
  <c r="R1560" i="6"/>
  <c r="R1562" i="6"/>
  <c r="R1564" i="6"/>
  <c r="R1566" i="6"/>
  <c r="R1568" i="6"/>
  <c r="R1570" i="6"/>
  <c r="R1572" i="6"/>
  <c r="R1574" i="6"/>
  <c r="R1576" i="6"/>
  <c r="R1578" i="6"/>
  <c r="R1580" i="6"/>
  <c r="R1582" i="6"/>
  <c r="R1584" i="6"/>
  <c r="R1586" i="6"/>
  <c r="R1588" i="6"/>
  <c r="R1590" i="6"/>
  <c r="R1592" i="6"/>
  <c r="R1594" i="6"/>
  <c r="R1596" i="6"/>
  <c r="R1598" i="6"/>
  <c r="R1600" i="6"/>
  <c r="R1602" i="6"/>
  <c r="R904" i="6"/>
  <c r="R906" i="6"/>
  <c r="R908" i="6"/>
  <c r="R910" i="6"/>
  <c r="R912" i="6"/>
  <c r="R914" i="6"/>
  <c r="R916" i="6"/>
  <c r="R918" i="6"/>
  <c r="R920" i="6"/>
  <c r="R922" i="6"/>
  <c r="R924" i="6"/>
  <c r="R926" i="6"/>
  <c r="R928" i="6"/>
  <c r="R930" i="6"/>
  <c r="R932" i="6"/>
  <c r="R934" i="6"/>
  <c r="R936" i="6"/>
  <c r="R938" i="6"/>
  <c r="R940" i="6"/>
  <c r="R942" i="6"/>
  <c r="R944" i="6"/>
  <c r="R946" i="6"/>
  <c r="R948" i="6"/>
  <c r="R950" i="6"/>
  <c r="R952" i="6"/>
  <c r="R905" i="6"/>
  <c r="R907" i="6"/>
  <c r="R909" i="6"/>
  <c r="R911" i="6"/>
  <c r="R913" i="6"/>
  <c r="R915" i="6"/>
  <c r="R917" i="6"/>
  <c r="R919" i="6"/>
  <c r="R921" i="6"/>
  <c r="R923" i="6"/>
  <c r="R925" i="6"/>
  <c r="R927" i="6"/>
  <c r="R929" i="6"/>
  <c r="R931" i="6"/>
  <c r="R933" i="6"/>
  <c r="R935" i="6"/>
  <c r="R937" i="6"/>
  <c r="R939" i="6"/>
  <c r="R941" i="6"/>
  <c r="R943" i="6"/>
  <c r="R945" i="6"/>
  <c r="R947" i="6"/>
  <c r="R949" i="6"/>
  <c r="R951" i="6"/>
  <c r="R953" i="6"/>
  <c r="R405" i="6"/>
  <c r="R407" i="6"/>
  <c r="R409" i="6"/>
  <c r="R411" i="6"/>
  <c r="R413" i="6"/>
  <c r="R415" i="6"/>
  <c r="R417" i="6"/>
  <c r="R419" i="6"/>
  <c r="R421" i="6"/>
  <c r="R423" i="6"/>
  <c r="R425" i="6"/>
  <c r="R427" i="6"/>
  <c r="R429" i="6"/>
  <c r="R431" i="6"/>
  <c r="R433" i="6"/>
  <c r="R435" i="6"/>
  <c r="R437" i="6"/>
  <c r="R439" i="6"/>
  <c r="R441" i="6"/>
  <c r="R443" i="6"/>
  <c r="R445" i="6"/>
  <c r="R447" i="6"/>
  <c r="R449" i="6"/>
  <c r="R451" i="6"/>
  <c r="R453" i="6"/>
  <c r="R404" i="6"/>
  <c r="R406" i="6"/>
  <c r="R408" i="6"/>
  <c r="R410" i="6"/>
  <c r="R412" i="6"/>
  <c r="R414" i="6"/>
  <c r="R416" i="6"/>
  <c r="R418" i="6"/>
  <c r="R420" i="6"/>
  <c r="R422" i="6"/>
  <c r="R424" i="6"/>
  <c r="R426" i="6"/>
  <c r="R428" i="6"/>
  <c r="R430" i="6"/>
  <c r="R432" i="6"/>
  <c r="R434" i="6"/>
  <c r="R436" i="6"/>
  <c r="R438" i="6"/>
  <c r="R440" i="6"/>
  <c r="R442" i="6"/>
  <c r="R444" i="6"/>
  <c r="R446" i="6"/>
  <c r="R448" i="6"/>
  <c r="R450" i="6"/>
  <c r="R452" i="6"/>
  <c r="T1055" i="6"/>
  <c r="T1057" i="6"/>
  <c r="T1059" i="6"/>
  <c r="T1061" i="6"/>
  <c r="T1063" i="6"/>
  <c r="T1065" i="6"/>
  <c r="T1067" i="6"/>
  <c r="T1069" i="6"/>
  <c r="T1071" i="6"/>
  <c r="T1073" i="6"/>
  <c r="T1075" i="6"/>
  <c r="T1077" i="6"/>
  <c r="T1079" i="6"/>
  <c r="T1081" i="6"/>
  <c r="T1083" i="6"/>
  <c r="T1085" i="6"/>
  <c r="T1087" i="6"/>
  <c r="T1089" i="6"/>
  <c r="T1091" i="6"/>
  <c r="T1093" i="6"/>
  <c r="T1095" i="6"/>
  <c r="T1097" i="6"/>
  <c r="T1099" i="6"/>
  <c r="T1101" i="6"/>
  <c r="T1054" i="6"/>
  <c r="T1056" i="6"/>
  <c r="T1058" i="6"/>
  <c r="T1060" i="6"/>
  <c r="T1062" i="6"/>
  <c r="T1064" i="6"/>
  <c r="T1066" i="6"/>
  <c r="T1068" i="6"/>
  <c r="T1070" i="6"/>
  <c r="T1072" i="6"/>
  <c r="T1074" i="6"/>
  <c r="T1076" i="6"/>
  <c r="T1078" i="6"/>
  <c r="T1080" i="6"/>
  <c r="T1082" i="6"/>
  <c r="T1084" i="6"/>
  <c r="T1086" i="6"/>
  <c r="T1088" i="6"/>
  <c r="T1090" i="6"/>
  <c r="T1092" i="6"/>
  <c r="T1094" i="6"/>
  <c r="T1096" i="6"/>
  <c r="T1098" i="6"/>
  <c r="T1100" i="6"/>
  <c r="T1102" i="6"/>
  <c r="T1103" i="6"/>
  <c r="U1555" i="6"/>
  <c r="U1557" i="6"/>
  <c r="U1559" i="6"/>
  <c r="U1561" i="6"/>
  <c r="U1563" i="6"/>
  <c r="U1565" i="6"/>
  <c r="U1567" i="6"/>
  <c r="U1569" i="6"/>
  <c r="U1571" i="6"/>
  <c r="U1573" i="6"/>
  <c r="U1575" i="6"/>
  <c r="U1577" i="6"/>
  <c r="U1579" i="6"/>
  <c r="U1581" i="6"/>
  <c r="U1583" i="6"/>
  <c r="U1585" i="6"/>
  <c r="U1587" i="6"/>
  <c r="U1589" i="6"/>
  <c r="U1591" i="6"/>
  <c r="U1593" i="6"/>
  <c r="U1595" i="6"/>
  <c r="U1597" i="6"/>
  <c r="U1599" i="6"/>
  <c r="U1601" i="6"/>
  <c r="U1603" i="6"/>
  <c r="U1554" i="6"/>
  <c r="U1556" i="6"/>
  <c r="U1558" i="6"/>
  <c r="U1560" i="6"/>
  <c r="U1562" i="6"/>
  <c r="U1564" i="6"/>
  <c r="U1566" i="6"/>
  <c r="U1568" i="6"/>
  <c r="U1570" i="6"/>
  <c r="U1572" i="6"/>
  <c r="U1574" i="6"/>
  <c r="U1576" i="6"/>
  <c r="U1578" i="6"/>
  <c r="U1580" i="6"/>
  <c r="U1582" i="6"/>
  <c r="U1584" i="6"/>
  <c r="U1586" i="6"/>
  <c r="U1588" i="6"/>
  <c r="U1590" i="6"/>
  <c r="U1592" i="6"/>
  <c r="U1594" i="6"/>
  <c r="U1596" i="6"/>
  <c r="U1598" i="6"/>
  <c r="U1600" i="6"/>
  <c r="U1602" i="6"/>
  <c r="U755" i="6"/>
  <c r="U757" i="6"/>
  <c r="U759" i="6"/>
  <c r="U761" i="6"/>
  <c r="U763" i="6"/>
  <c r="U765" i="6"/>
  <c r="U767" i="6"/>
  <c r="U769" i="6"/>
  <c r="U771" i="6"/>
  <c r="U773" i="6"/>
  <c r="U775" i="6"/>
  <c r="U777" i="6"/>
  <c r="U779" i="6"/>
  <c r="U781" i="6"/>
  <c r="U783" i="6"/>
  <c r="U785" i="6"/>
  <c r="U787" i="6"/>
  <c r="U789" i="6"/>
  <c r="U791" i="6"/>
  <c r="U793" i="6"/>
  <c r="U795" i="6"/>
  <c r="U797" i="6"/>
  <c r="U799" i="6"/>
  <c r="U801" i="6"/>
  <c r="U803" i="6"/>
  <c r="U754" i="6"/>
  <c r="U756" i="6"/>
  <c r="U758" i="6"/>
  <c r="U760" i="6"/>
  <c r="U762" i="6"/>
  <c r="U764" i="6"/>
  <c r="U766" i="6"/>
  <c r="U768" i="6"/>
  <c r="U770" i="6"/>
  <c r="U772" i="6"/>
  <c r="U774" i="6"/>
  <c r="U776" i="6"/>
  <c r="U778" i="6"/>
  <c r="U780" i="6"/>
  <c r="U782" i="6"/>
  <c r="U784" i="6"/>
  <c r="U786" i="6"/>
  <c r="U788" i="6"/>
  <c r="U790" i="6"/>
  <c r="U792" i="6"/>
  <c r="U794" i="6"/>
  <c r="U796" i="6"/>
  <c r="U798" i="6"/>
  <c r="U800" i="6"/>
  <c r="U802" i="6"/>
  <c r="T1754" i="6"/>
  <c r="T1756" i="6"/>
  <c r="T1758" i="6"/>
  <c r="T1760" i="6"/>
  <c r="T1762" i="6"/>
  <c r="T1764" i="6"/>
  <c r="T1766" i="6"/>
  <c r="T1768" i="6"/>
  <c r="T1770" i="6"/>
  <c r="T1772" i="6"/>
  <c r="T1774" i="6"/>
  <c r="T1776" i="6"/>
  <c r="T1778" i="6"/>
  <c r="T1780" i="6"/>
  <c r="T1782" i="6"/>
  <c r="T1784" i="6"/>
  <c r="T1755" i="6"/>
  <c r="T1757" i="6"/>
  <c r="T1759" i="6"/>
  <c r="T1761" i="6"/>
  <c r="T1763" i="6"/>
  <c r="T1765" i="6"/>
  <c r="T1767" i="6"/>
  <c r="T1769" i="6"/>
  <c r="T1771" i="6"/>
  <c r="T1773" i="6"/>
  <c r="T1775" i="6"/>
  <c r="T1777" i="6"/>
  <c r="T1779" i="6"/>
  <c r="T1781" i="6"/>
  <c r="T1783" i="6"/>
  <c r="T1786" i="6"/>
  <c r="T1788" i="6"/>
  <c r="T1790" i="6"/>
  <c r="T1792" i="6"/>
  <c r="T1794" i="6"/>
  <c r="T1796" i="6"/>
  <c r="T1798" i="6"/>
  <c r="T1800" i="6"/>
  <c r="T1802" i="6"/>
  <c r="T1785" i="6"/>
  <c r="T1787" i="6"/>
  <c r="T1789" i="6"/>
  <c r="T1791" i="6"/>
  <c r="T1793" i="6"/>
  <c r="T1795" i="6"/>
  <c r="T1797" i="6"/>
  <c r="T1799" i="6"/>
  <c r="T1801" i="6"/>
  <c r="T1803" i="6"/>
  <c r="T1504" i="6"/>
  <c r="T1506" i="6"/>
  <c r="T1508" i="6"/>
  <c r="T1510" i="6"/>
  <c r="T1512" i="6"/>
  <c r="T1514" i="6"/>
  <c r="T1516" i="6"/>
  <c r="T1518" i="6"/>
  <c r="T1520" i="6"/>
  <c r="T1522" i="6"/>
  <c r="T1524" i="6"/>
  <c r="T1526" i="6"/>
  <c r="T1528" i="6"/>
  <c r="T1530" i="6"/>
  <c r="T1532" i="6"/>
  <c r="T1534" i="6"/>
  <c r="T1536" i="6"/>
  <c r="T1538" i="6"/>
  <c r="T1540" i="6"/>
  <c r="T1542" i="6"/>
  <c r="T1544" i="6"/>
  <c r="T1546" i="6"/>
  <c r="T1548" i="6"/>
  <c r="T1550" i="6"/>
  <c r="T1552" i="6"/>
  <c r="T1505" i="6"/>
  <c r="T1507" i="6"/>
  <c r="T1509" i="6"/>
  <c r="T1511" i="6"/>
  <c r="T1513" i="6"/>
  <c r="T1515" i="6"/>
  <c r="T1517" i="6"/>
  <c r="T1519" i="6"/>
  <c r="T1521" i="6"/>
  <c r="T1523" i="6"/>
  <c r="T1525" i="6"/>
  <c r="T1527" i="6"/>
  <c r="T1529" i="6"/>
  <c r="T1531" i="6"/>
  <c r="T1533" i="6"/>
  <c r="T1535" i="6"/>
  <c r="T1537" i="6"/>
  <c r="T1539" i="6"/>
  <c r="T1541" i="6"/>
  <c r="T1543" i="6"/>
  <c r="T1545" i="6"/>
  <c r="T1547" i="6"/>
  <c r="T1549" i="6"/>
  <c r="T1551" i="6"/>
  <c r="T1553" i="6"/>
  <c r="U146" i="6"/>
  <c r="U138" i="6"/>
  <c r="U130" i="6"/>
  <c r="U122" i="6"/>
  <c r="U151" i="6"/>
  <c r="U143" i="6"/>
  <c r="U135" i="6"/>
  <c r="U127" i="6"/>
  <c r="U119" i="6"/>
  <c r="U111" i="6"/>
  <c r="U116" i="6"/>
  <c r="U108" i="6"/>
  <c r="U1305" i="6"/>
  <c r="U1307" i="6"/>
  <c r="U1309" i="6"/>
  <c r="U1311" i="6"/>
  <c r="U1313" i="6"/>
  <c r="U1315" i="6"/>
  <c r="U1317" i="6"/>
  <c r="U1319" i="6"/>
  <c r="U1321" i="6"/>
  <c r="U1323" i="6"/>
  <c r="U1325" i="6"/>
  <c r="U1327" i="6"/>
  <c r="U1329" i="6"/>
  <c r="U1304" i="6"/>
  <c r="U1306" i="6"/>
  <c r="U1308" i="6"/>
  <c r="U1310" i="6"/>
  <c r="U1312" i="6"/>
  <c r="U1314" i="6"/>
  <c r="U1316" i="6"/>
  <c r="U1318" i="6"/>
  <c r="U1320" i="6"/>
  <c r="U1322" i="6"/>
  <c r="U1324" i="6"/>
  <c r="U1326" i="6"/>
  <c r="U1328" i="6"/>
  <c r="U1331" i="6"/>
  <c r="U1333" i="6"/>
  <c r="U1335" i="6"/>
  <c r="U1337" i="6"/>
  <c r="U1339" i="6"/>
  <c r="U1341" i="6"/>
  <c r="U1343" i="6"/>
  <c r="U1345" i="6"/>
  <c r="U1347" i="6"/>
  <c r="U1349" i="6"/>
  <c r="U1351" i="6"/>
  <c r="U1353" i="6"/>
  <c r="U1330" i="6"/>
  <c r="U1332" i="6"/>
  <c r="U1334" i="6"/>
  <c r="U1336" i="6"/>
  <c r="U1338" i="6"/>
  <c r="U1340" i="6"/>
  <c r="U1342" i="6"/>
  <c r="U1344" i="6"/>
  <c r="U1346" i="6"/>
  <c r="U1348" i="6"/>
  <c r="U1350" i="6"/>
  <c r="U1352" i="6"/>
  <c r="P2104" i="6"/>
  <c r="P2106" i="6"/>
  <c r="P2108" i="6"/>
  <c r="P2110" i="6"/>
  <c r="P2112" i="6"/>
  <c r="P2114" i="6"/>
  <c r="P2116" i="6"/>
  <c r="P2118" i="6"/>
  <c r="P2120" i="6"/>
  <c r="P2122" i="6"/>
  <c r="P2124" i="6"/>
  <c r="P2126" i="6"/>
  <c r="P2128" i="6"/>
  <c r="P2130" i="6"/>
  <c r="P2132" i="6"/>
  <c r="P2134" i="6"/>
  <c r="P2136" i="6"/>
  <c r="P2138" i="6"/>
  <c r="P2140" i="6"/>
  <c r="P2142" i="6"/>
  <c r="P2144" i="6"/>
  <c r="P2146" i="6"/>
  <c r="P2148" i="6"/>
  <c r="P2150" i="6"/>
  <c r="P2152" i="6"/>
  <c r="P2105" i="6"/>
  <c r="P2107" i="6"/>
  <c r="P2109" i="6"/>
  <c r="P2111" i="6"/>
  <c r="P2113" i="6"/>
  <c r="P2115" i="6"/>
  <c r="P2117" i="6"/>
  <c r="P2119" i="6"/>
  <c r="P2121" i="6"/>
  <c r="P2123" i="6"/>
  <c r="P2125" i="6"/>
  <c r="P2127" i="6"/>
  <c r="P2129" i="6"/>
  <c r="P2131" i="6"/>
  <c r="P2133" i="6"/>
  <c r="P2135" i="6"/>
  <c r="P2137" i="6"/>
  <c r="P2139" i="6"/>
  <c r="P2141" i="6"/>
  <c r="P2143" i="6"/>
  <c r="P2145" i="6"/>
  <c r="P2147" i="6"/>
  <c r="P2149" i="6"/>
  <c r="P2151" i="6"/>
  <c r="P2153" i="6"/>
  <c r="P1554" i="6"/>
  <c r="P1556" i="6"/>
  <c r="P1558" i="6"/>
  <c r="P1560" i="6"/>
  <c r="P1562" i="6"/>
  <c r="P1564" i="6"/>
  <c r="P1566" i="6"/>
  <c r="P1568" i="6"/>
  <c r="P1570" i="6"/>
  <c r="P1572" i="6"/>
  <c r="P1574" i="6"/>
  <c r="P1576" i="6"/>
  <c r="P1578" i="6"/>
  <c r="P1580" i="6"/>
  <c r="P1582" i="6"/>
  <c r="P1584" i="6"/>
  <c r="P1586" i="6"/>
  <c r="P1588" i="6"/>
  <c r="P1590" i="6"/>
  <c r="P1592" i="6"/>
  <c r="P1594" i="6"/>
  <c r="P1596" i="6"/>
  <c r="P1598" i="6"/>
  <c r="P1600" i="6"/>
  <c r="P1602" i="6"/>
  <c r="P1555" i="6"/>
  <c r="P1557" i="6"/>
  <c r="P1559" i="6"/>
  <c r="P1561" i="6"/>
  <c r="P1563" i="6"/>
  <c r="P1565" i="6"/>
  <c r="P1567" i="6"/>
  <c r="P1569" i="6"/>
  <c r="P1571" i="6"/>
  <c r="P1573" i="6"/>
  <c r="P1575" i="6"/>
  <c r="P1577" i="6"/>
  <c r="P1579" i="6"/>
  <c r="P1581" i="6"/>
  <c r="P1583" i="6"/>
  <c r="P1585" i="6"/>
  <c r="P1587" i="6"/>
  <c r="P1589" i="6"/>
  <c r="P1591" i="6"/>
  <c r="P1593" i="6"/>
  <c r="P1595" i="6"/>
  <c r="P1597" i="6"/>
  <c r="P1599" i="6"/>
  <c r="P1601" i="6"/>
  <c r="P1603" i="6"/>
  <c r="P1055" i="6"/>
  <c r="P1057" i="6"/>
  <c r="P1059" i="6"/>
  <c r="P1061" i="6"/>
  <c r="P1063" i="6"/>
  <c r="P1065" i="6"/>
  <c r="P1067" i="6"/>
  <c r="P1069" i="6"/>
  <c r="P1071" i="6"/>
  <c r="P1073" i="6"/>
  <c r="P1075" i="6"/>
  <c r="P1077" i="6"/>
  <c r="P1079" i="6"/>
  <c r="P1081" i="6"/>
  <c r="P1083" i="6"/>
  <c r="P1085" i="6"/>
  <c r="P1087" i="6"/>
  <c r="P1089" i="6"/>
  <c r="P1091" i="6"/>
  <c r="P1093" i="6"/>
  <c r="P1095" i="6"/>
  <c r="P1097" i="6"/>
  <c r="P1099" i="6"/>
  <c r="P1101" i="6"/>
  <c r="P1054" i="6"/>
  <c r="P1056" i="6"/>
  <c r="P1058" i="6"/>
  <c r="P1060" i="6"/>
  <c r="P1062" i="6"/>
  <c r="P1064" i="6"/>
  <c r="P1066" i="6"/>
  <c r="P1068" i="6"/>
  <c r="P1070" i="6"/>
  <c r="P1072" i="6"/>
  <c r="P1074" i="6"/>
  <c r="P1076" i="6"/>
  <c r="P1078" i="6"/>
  <c r="P1080" i="6"/>
  <c r="P1082" i="6"/>
  <c r="P1084" i="6"/>
  <c r="P1086" i="6"/>
  <c r="P1088" i="6"/>
  <c r="P1090" i="6"/>
  <c r="P1092" i="6"/>
  <c r="P1094" i="6"/>
  <c r="P1096" i="6"/>
  <c r="P1098" i="6"/>
  <c r="P1100" i="6"/>
  <c r="P1102" i="6"/>
  <c r="P1103" i="6"/>
  <c r="U2005" i="6"/>
  <c r="U2007" i="6"/>
  <c r="U2009" i="6"/>
  <c r="U2011" i="6"/>
  <c r="U2013" i="6"/>
  <c r="U2015" i="6"/>
  <c r="U2017" i="6"/>
  <c r="U2019" i="6"/>
  <c r="U2021" i="6"/>
  <c r="U2023" i="6"/>
  <c r="U2025" i="6"/>
  <c r="U2027" i="6"/>
  <c r="U2029" i="6"/>
  <c r="U2031" i="6"/>
  <c r="U2033" i="6"/>
  <c r="U2035" i="6"/>
  <c r="U2037" i="6"/>
  <c r="U2039" i="6"/>
  <c r="U2041" i="6"/>
  <c r="U2043" i="6"/>
  <c r="U2045" i="6"/>
  <c r="U2047" i="6"/>
  <c r="U2049" i="6"/>
  <c r="U2051" i="6"/>
  <c r="U2053" i="6"/>
  <c r="U2004" i="6"/>
  <c r="U2006" i="6"/>
  <c r="U2008" i="6"/>
  <c r="U2010" i="6"/>
  <c r="U2012" i="6"/>
  <c r="U2014" i="6"/>
  <c r="U2016" i="6"/>
  <c r="U2018" i="6"/>
  <c r="U2020" i="6"/>
  <c r="U2022" i="6"/>
  <c r="U2024" i="6"/>
  <c r="U2026" i="6"/>
  <c r="U2028" i="6"/>
  <c r="U2030" i="6"/>
  <c r="U2032" i="6"/>
  <c r="U2034" i="6"/>
  <c r="U2036" i="6"/>
  <c r="U2038" i="6"/>
  <c r="U2040" i="6"/>
  <c r="U2042" i="6"/>
  <c r="U2044" i="6"/>
  <c r="U2046" i="6"/>
  <c r="U2048" i="6"/>
  <c r="U2050" i="6"/>
  <c r="U2052" i="6"/>
  <c r="P804" i="6"/>
  <c r="P806" i="6"/>
  <c r="P808" i="6"/>
  <c r="P810" i="6"/>
  <c r="P812" i="6"/>
  <c r="P814" i="6"/>
  <c r="P816" i="6"/>
  <c r="P818" i="6"/>
  <c r="P820" i="6"/>
  <c r="P822" i="6"/>
  <c r="P824" i="6"/>
  <c r="P826" i="6"/>
  <c r="P828" i="6"/>
  <c r="P830" i="6"/>
  <c r="P832" i="6"/>
  <c r="P834" i="6"/>
  <c r="P836" i="6"/>
  <c r="P838" i="6"/>
  <c r="P840" i="6"/>
  <c r="P842" i="6"/>
  <c r="P844" i="6"/>
  <c r="P846" i="6"/>
  <c r="P848" i="6"/>
  <c r="P850" i="6"/>
  <c r="P852" i="6"/>
  <c r="P805" i="6"/>
  <c r="P809" i="6"/>
  <c r="P817" i="6"/>
  <c r="P825" i="6"/>
  <c r="P833" i="6"/>
  <c r="P841" i="6"/>
  <c r="P849" i="6"/>
  <c r="P807" i="6"/>
  <c r="P815" i="6"/>
  <c r="P823" i="6"/>
  <c r="P831" i="6"/>
  <c r="P839" i="6"/>
  <c r="P847" i="6"/>
  <c r="P813" i="6"/>
  <c r="P821" i="6"/>
  <c r="P829" i="6"/>
  <c r="P837" i="6"/>
  <c r="P845" i="6"/>
  <c r="P853" i="6"/>
  <c r="P811" i="6"/>
  <c r="P819" i="6"/>
  <c r="P827" i="6"/>
  <c r="P835" i="6"/>
  <c r="P843" i="6"/>
  <c r="P851" i="6"/>
  <c r="P404" i="6"/>
  <c r="P406" i="6"/>
  <c r="P408" i="6"/>
  <c r="P410" i="6"/>
  <c r="P412" i="6"/>
  <c r="P414" i="6"/>
  <c r="P416" i="6"/>
  <c r="P418" i="6"/>
  <c r="P420" i="6"/>
  <c r="P422" i="6"/>
  <c r="P424" i="6"/>
  <c r="P426" i="6"/>
  <c r="P428" i="6"/>
  <c r="P430" i="6"/>
  <c r="P432" i="6"/>
  <c r="P434" i="6"/>
  <c r="P436" i="6"/>
  <c r="P438" i="6"/>
  <c r="P440" i="6"/>
  <c r="P442" i="6"/>
  <c r="P444" i="6"/>
  <c r="P446" i="6"/>
  <c r="P448" i="6"/>
  <c r="P450" i="6"/>
  <c r="P452" i="6"/>
  <c r="P405" i="6"/>
  <c r="P407" i="6"/>
  <c r="P409" i="6"/>
  <c r="P411" i="6"/>
  <c r="P413" i="6"/>
  <c r="P415" i="6"/>
  <c r="P417" i="6"/>
  <c r="P419" i="6"/>
  <c r="P421" i="6"/>
  <c r="P423" i="6"/>
  <c r="P425" i="6"/>
  <c r="P427" i="6"/>
  <c r="P429" i="6"/>
  <c r="P431" i="6"/>
  <c r="P433" i="6"/>
  <c r="P435" i="6"/>
  <c r="P437" i="6"/>
  <c r="P439" i="6"/>
  <c r="P441" i="6"/>
  <c r="P443" i="6"/>
  <c r="P445" i="6"/>
  <c r="P447" i="6"/>
  <c r="P449" i="6"/>
  <c r="P451" i="6"/>
  <c r="P453" i="6"/>
  <c r="P304" i="6"/>
  <c r="P306" i="6"/>
  <c r="P308" i="6"/>
  <c r="P310" i="6"/>
  <c r="P312" i="6"/>
  <c r="P314" i="6"/>
  <c r="P316" i="6"/>
  <c r="P318" i="6"/>
  <c r="P320" i="6"/>
  <c r="P322" i="6"/>
  <c r="P324" i="6"/>
  <c r="P326" i="6"/>
  <c r="P328" i="6"/>
  <c r="P330" i="6"/>
  <c r="P332" i="6"/>
  <c r="P334" i="6"/>
  <c r="P336" i="6"/>
  <c r="P338" i="6"/>
  <c r="P340" i="6"/>
  <c r="P342" i="6"/>
  <c r="P305" i="6"/>
  <c r="P307" i="6"/>
  <c r="P309" i="6"/>
  <c r="P311" i="6"/>
  <c r="P313" i="6"/>
  <c r="P315" i="6"/>
  <c r="P317" i="6"/>
  <c r="P319" i="6"/>
  <c r="P321" i="6"/>
  <c r="P323" i="6"/>
  <c r="P325" i="6"/>
  <c r="P327" i="6"/>
  <c r="P329" i="6"/>
  <c r="P331" i="6"/>
  <c r="P333" i="6"/>
  <c r="P335" i="6"/>
  <c r="P337" i="6"/>
  <c r="P339" i="6"/>
  <c r="P341" i="6"/>
  <c r="P343" i="6"/>
  <c r="P344" i="6"/>
  <c r="P346" i="6"/>
  <c r="P348" i="6"/>
  <c r="P350" i="6"/>
  <c r="P352" i="6"/>
  <c r="P345" i="6"/>
  <c r="P347" i="6"/>
  <c r="P349" i="6"/>
  <c r="P351" i="6"/>
  <c r="P353" i="6"/>
  <c r="P1904" i="6"/>
  <c r="P1906" i="6"/>
  <c r="P1908" i="6"/>
  <c r="P1910" i="6"/>
  <c r="P1912" i="6"/>
  <c r="P1914" i="6"/>
  <c r="P1916" i="6"/>
  <c r="P1918" i="6"/>
  <c r="P1920" i="6"/>
  <c r="P1922" i="6"/>
  <c r="P1924" i="6"/>
  <c r="P1926" i="6"/>
  <c r="P1928" i="6"/>
  <c r="P1930" i="6"/>
  <c r="P1932" i="6"/>
  <c r="P1934" i="6"/>
  <c r="P1936" i="6"/>
  <c r="P1938" i="6"/>
  <c r="P1940" i="6"/>
  <c r="P1942" i="6"/>
  <c r="P1944" i="6"/>
  <c r="P1946" i="6"/>
  <c r="P1948" i="6"/>
  <c r="P1950" i="6"/>
  <c r="P1952" i="6"/>
  <c r="P1905" i="6"/>
  <c r="P1907" i="6"/>
  <c r="P1909" i="6"/>
  <c r="P1911" i="6"/>
  <c r="P1913" i="6"/>
  <c r="P1915" i="6"/>
  <c r="P1917" i="6"/>
  <c r="P1919" i="6"/>
  <c r="P1921" i="6"/>
  <c r="P1923" i="6"/>
  <c r="P1925" i="6"/>
  <c r="P1927" i="6"/>
  <c r="P1929" i="6"/>
  <c r="P1931" i="6"/>
  <c r="P1933" i="6"/>
  <c r="P1935" i="6"/>
  <c r="P1937" i="6"/>
  <c r="P1939" i="6"/>
  <c r="P1941" i="6"/>
  <c r="P1943" i="6"/>
  <c r="P1945" i="6"/>
  <c r="P1947" i="6"/>
  <c r="P1949" i="6"/>
  <c r="P1951" i="6"/>
  <c r="P1953" i="6"/>
  <c r="P2154" i="6"/>
  <c r="P2156" i="6"/>
  <c r="P2158" i="6"/>
  <c r="P2160" i="6"/>
  <c r="P2162" i="6"/>
  <c r="P2164" i="6"/>
  <c r="P2166" i="6"/>
  <c r="P2168" i="6"/>
  <c r="P2170" i="6"/>
  <c r="P2172" i="6"/>
  <c r="P2174" i="6"/>
  <c r="P2176" i="6"/>
  <c r="P2178" i="6"/>
  <c r="P2180" i="6"/>
  <c r="P2182" i="6"/>
  <c r="P2184" i="6"/>
  <c r="P2186" i="6"/>
  <c r="P2188" i="6"/>
  <c r="P2190" i="6"/>
  <c r="P2192" i="6"/>
  <c r="P2194" i="6"/>
  <c r="P2196" i="6"/>
  <c r="P2198" i="6"/>
  <c r="P2200" i="6"/>
  <c r="P2202" i="6"/>
  <c r="P2155" i="6"/>
  <c r="P2157" i="6"/>
  <c r="P2159" i="6"/>
  <c r="P2161" i="6"/>
  <c r="P2163" i="6"/>
  <c r="P2165" i="6"/>
  <c r="P2167" i="6"/>
  <c r="P2169" i="6"/>
  <c r="P2171" i="6"/>
  <c r="P2173" i="6"/>
  <c r="P2175" i="6"/>
  <c r="P2177" i="6"/>
  <c r="P2179" i="6"/>
  <c r="P2181" i="6"/>
  <c r="P2183" i="6"/>
  <c r="P2185" i="6"/>
  <c r="P2187" i="6"/>
  <c r="P2189" i="6"/>
  <c r="P2191" i="6"/>
  <c r="P2193" i="6"/>
  <c r="P2195" i="6"/>
  <c r="P2197" i="6"/>
  <c r="P2199" i="6"/>
  <c r="P2201" i="6"/>
  <c r="P2203" i="6"/>
  <c r="P1104" i="6"/>
  <c r="P1106" i="6"/>
  <c r="P1108" i="6"/>
  <c r="P1110" i="6"/>
  <c r="P1112" i="6"/>
  <c r="P1114" i="6"/>
  <c r="P1116" i="6"/>
  <c r="P1118" i="6"/>
  <c r="P1120" i="6"/>
  <c r="P1122" i="6"/>
  <c r="P1124" i="6"/>
  <c r="P1126" i="6"/>
  <c r="P1128" i="6"/>
  <c r="P1130" i="6"/>
  <c r="P1132" i="6"/>
  <c r="P1134" i="6"/>
  <c r="P1136" i="6"/>
  <c r="P1138" i="6"/>
  <c r="P1140" i="6"/>
  <c r="P1142" i="6"/>
  <c r="P1144" i="6"/>
  <c r="P1146" i="6"/>
  <c r="P1148" i="6"/>
  <c r="P1150" i="6"/>
  <c r="P1152" i="6"/>
  <c r="P1105" i="6"/>
  <c r="P1107" i="6"/>
  <c r="P1109" i="6"/>
  <c r="P1111" i="6"/>
  <c r="P1113" i="6"/>
  <c r="P1115" i="6"/>
  <c r="P1117" i="6"/>
  <c r="P1119" i="6"/>
  <c r="P1121" i="6"/>
  <c r="P1123" i="6"/>
  <c r="P1125" i="6"/>
  <c r="P1127" i="6"/>
  <c r="P1129" i="6"/>
  <c r="P1131" i="6"/>
  <c r="P1133" i="6"/>
  <c r="P1135" i="6"/>
  <c r="P1137" i="6"/>
  <c r="P1139" i="6"/>
  <c r="P1141" i="6"/>
  <c r="P1143" i="6"/>
  <c r="P1145" i="6"/>
  <c r="P1147" i="6"/>
  <c r="P1149" i="6"/>
  <c r="P1151" i="6"/>
  <c r="P1153" i="6"/>
  <c r="P1704" i="6"/>
  <c r="P1706" i="6"/>
  <c r="P1708" i="6"/>
  <c r="P1710" i="6"/>
  <c r="P1712" i="6"/>
  <c r="P1714" i="6"/>
  <c r="P1716" i="6"/>
  <c r="P1718" i="6"/>
  <c r="P1720" i="6"/>
  <c r="P1722" i="6"/>
  <c r="P1724" i="6"/>
  <c r="P1726" i="6"/>
  <c r="P1728" i="6"/>
  <c r="P1730" i="6"/>
  <c r="P1732" i="6"/>
  <c r="P1734" i="6"/>
  <c r="P1736" i="6"/>
  <c r="P1738" i="6"/>
  <c r="P1740" i="6"/>
  <c r="P1742" i="6"/>
  <c r="P1744" i="6"/>
  <c r="P1746" i="6"/>
  <c r="P1748" i="6"/>
  <c r="P1750" i="6"/>
  <c r="P1752" i="6"/>
  <c r="P1705" i="6"/>
  <c r="P1707" i="6"/>
  <c r="P1709" i="6"/>
  <c r="P1711" i="6"/>
  <c r="P1713" i="6"/>
  <c r="P1715" i="6"/>
  <c r="P1717" i="6"/>
  <c r="P1719" i="6"/>
  <c r="P1721" i="6"/>
  <c r="P1723" i="6"/>
  <c r="P1725" i="6"/>
  <c r="P1727" i="6"/>
  <c r="P1729" i="6"/>
  <c r="P1731" i="6"/>
  <c r="P1733" i="6"/>
  <c r="P1735" i="6"/>
  <c r="P1737" i="6"/>
  <c r="P1739" i="6"/>
  <c r="P1741" i="6"/>
  <c r="P1743" i="6"/>
  <c r="P1745" i="6"/>
  <c r="P1747" i="6"/>
  <c r="P1749" i="6"/>
  <c r="P1751" i="6"/>
  <c r="P1753" i="6"/>
  <c r="Q1205" i="6"/>
  <c r="Q1207" i="6"/>
  <c r="Q1209" i="6"/>
  <c r="Q1211" i="6"/>
  <c r="Q1213" i="6"/>
  <c r="Q1215" i="6"/>
  <c r="Q1217" i="6"/>
  <c r="Q1219" i="6"/>
  <c r="Q1221" i="6"/>
  <c r="Q1223" i="6"/>
  <c r="Q1225" i="6"/>
  <c r="Q1227" i="6"/>
  <c r="Q1229" i="6"/>
  <c r="Q1231" i="6"/>
  <c r="Q1233" i="6"/>
  <c r="Q1235" i="6"/>
  <c r="Q1237" i="6"/>
  <c r="Q1239" i="6"/>
  <c r="Q1241" i="6"/>
  <c r="Q1243" i="6"/>
  <c r="Q1245" i="6"/>
  <c r="Q1247" i="6"/>
  <c r="Q1249" i="6"/>
  <c r="Q1251" i="6"/>
  <c r="Q1253" i="6"/>
  <c r="Q1204" i="6"/>
  <c r="Q1206" i="6"/>
  <c r="Q1208" i="6"/>
  <c r="Q1210" i="6"/>
  <c r="Q1212" i="6"/>
  <c r="Q1214" i="6"/>
  <c r="Q1216" i="6"/>
  <c r="Q1218" i="6"/>
  <c r="Q1220" i="6"/>
  <c r="Q1222" i="6"/>
  <c r="Q1224" i="6"/>
  <c r="Q1226" i="6"/>
  <c r="Q1228" i="6"/>
  <c r="Q1230" i="6"/>
  <c r="Q1232" i="6"/>
  <c r="Q1234" i="6"/>
  <c r="Q1236" i="6"/>
  <c r="Q1238" i="6"/>
  <c r="Q1240" i="6"/>
  <c r="Q1242" i="6"/>
  <c r="Q1244" i="6"/>
  <c r="Q1246" i="6"/>
  <c r="Q1248" i="6"/>
  <c r="Q1250" i="6"/>
  <c r="Q1252" i="6"/>
  <c r="R154" i="6"/>
  <c r="R156" i="6"/>
  <c r="R158" i="6"/>
  <c r="R160" i="6"/>
  <c r="R162" i="6"/>
  <c r="R164" i="6"/>
  <c r="R166" i="6"/>
  <c r="R168" i="6"/>
  <c r="R170" i="6"/>
  <c r="R172" i="6"/>
  <c r="R174" i="6"/>
  <c r="R176" i="6"/>
  <c r="R178" i="6"/>
  <c r="R180" i="6"/>
  <c r="R182" i="6"/>
  <c r="R184" i="6"/>
  <c r="R186" i="6"/>
  <c r="R188" i="6"/>
  <c r="R190" i="6"/>
  <c r="R192" i="6"/>
  <c r="R194" i="6"/>
  <c r="R196" i="6"/>
  <c r="R198" i="6"/>
  <c r="R200" i="6"/>
  <c r="R202" i="6"/>
  <c r="R155" i="6"/>
  <c r="R157" i="6"/>
  <c r="R159" i="6"/>
  <c r="R161" i="6"/>
  <c r="R163" i="6"/>
  <c r="R165" i="6"/>
  <c r="R167" i="6"/>
  <c r="R169" i="6"/>
  <c r="R171" i="6"/>
  <c r="R173" i="6"/>
  <c r="R175" i="6"/>
  <c r="R177" i="6"/>
  <c r="R179" i="6"/>
  <c r="R181" i="6"/>
  <c r="R183" i="6"/>
  <c r="R185" i="6"/>
  <c r="R187" i="6"/>
  <c r="R189" i="6"/>
  <c r="R191" i="6"/>
  <c r="R193" i="6"/>
  <c r="R195" i="6"/>
  <c r="R197" i="6"/>
  <c r="R199" i="6"/>
  <c r="R201" i="6"/>
  <c r="R203" i="6"/>
  <c r="Q2105" i="6"/>
  <c r="Q2107" i="6"/>
  <c r="Q2109" i="6"/>
  <c r="Q2111" i="6"/>
  <c r="Q2113" i="6"/>
  <c r="Q2115" i="6"/>
  <c r="Q2117" i="6"/>
  <c r="Q2119" i="6"/>
  <c r="Q2121" i="6"/>
  <c r="Q2123" i="6"/>
  <c r="Q2125" i="6"/>
  <c r="Q2127" i="6"/>
  <c r="Q2129" i="6"/>
  <c r="Q2131" i="6"/>
  <c r="Q2133" i="6"/>
  <c r="Q2135" i="6"/>
  <c r="Q2137" i="6"/>
  <c r="Q2139" i="6"/>
  <c r="Q2141" i="6"/>
  <c r="Q2143" i="6"/>
  <c r="Q2145" i="6"/>
  <c r="Q2147" i="6"/>
  <c r="Q2149" i="6"/>
  <c r="Q2151" i="6"/>
  <c r="Q2153" i="6"/>
  <c r="Q2104" i="6"/>
  <c r="Q2106" i="6"/>
  <c r="Q2108" i="6"/>
  <c r="Q2110" i="6"/>
  <c r="Q2112" i="6"/>
  <c r="Q2114" i="6"/>
  <c r="Q2116" i="6"/>
  <c r="Q2118" i="6"/>
  <c r="Q2120" i="6"/>
  <c r="Q2122" i="6"/>
  <c r="Q2124" i="6"/>
  <c r="Q2126" i="6"/>
  <c r="Q2128" i="6"/>
  <c r="Q2130" i="6"/>
  <c r="Q2132" i="6"/>
  <c r="Q2134" i="6"/>
  <c r="Q2136" i="6"/>
  <c r="Q2138" i="6"/>
  <c r="Q2140" i="6"/>
  <c r="Q2142" i="6"/>
  <c r="Q2144" i="6"/>
  <c r="Q2146" i="6"/>
  <c r="Q2148" i="6"/>
  <c r="Q2150" i="6"/>
  <c r="Q2152" i="6"/>
  <c r="Q805" i="6"/>
  <c r="Q807" i="6"/>
  <c r="Q809" i="6"/>
  <c r="Q811" i="6"/>
  <c r="Q813" i="6"/>
  <c r="Q815" i="6"/>
  <c r="Q817" i="6"/>
  <c r="Q819" i="6"/>
  <c r="Q821" i="6"/>
  <c r="Q823" i="6"/>
  <c r="Q825" i="6"/>
  <c r="Q827" i="6"/>
  <c r="Q829" i="6"/>
  <c r="Q831" i="6"/>
  <c r="Q833" i="6"/>
  <c r="Q835" i="6"/>
  <c r="Q837" i="6"/>
  <c r="Q839" i="6"/>
  <c r="Q841" i="6"/>
  <c r="Q843" i="6"/>
  <c r="Q845" i="6"/>
  <c r="Q847" i="6"/>
  <c r="Q849" i="6"/>
  <c r="Q851" i="6"/>
  <c r="Q853" i="6"/>
  <c r="Q804" i="6"/>
  <c r="Q806" i="6"/>
  <c r="Q808" i="6"/>
  <c r="Q810" i="6"/>
  <c r="Q812" i="6"/>
  <c r="Q814" i="6"/>
  <c r="Q816" i="6"/>
  <c r="Q818" i="6"/>
  <c r="Q820" i="6"/>
  <c r="Q822" i="6"/>
  <c r="Q824" i="6"/>
  <c r="Q826" i="6"/>
  <c r="Q828" i="6"/>
  <c r="Q830" i="6"/>
  <c r="Q832" i="6"/>
  <c r="Q834" i="6"/>
  <c r="Q836" i="6"/>
  <c r="Q838" i="6"/>
  <c r="Q840" i="6"/>
  <c r="Q842" i="6"/>
  <c r="Q844" i="6"/>
  <c r="Q846" i="6"/>
  <c r="Q848" i="6"/>
  <c r="Q850" i="6"/>
  <c r="Q852" i="6"/>
  <c r="R105" i="6"/>
  <c r="R107" i="6"/>
  <c r="R109" i="6"/>
  <c r="R111" i="6"/>
  <c r="R113" i="6"/>
  <c r="R115" i="6"/>
  <c r="R117" i="6"/>
  <c r="R104" i="6"/>
  <c r="R106" i="6"/>
  <c r="R108" i="6"/>
  <c r="R110" i="6"/>
  <c r="R112" i="6"/>
  <c r="R114" i="6"/>
  <c r="R116" i="6"/>
  <c r="R118" i="6"/>
  <c r="R120" i="6"/>
  <c r="R122" i="6"/>
  <c r="R124" i="6"/>
  <c r="R126" i="6"/>
  <c r="R128" i="6"/>
  <c r="R130" i="6"/>
  <c r="R132" i="6"/>
  <c r="R134" i="6"/>
  <c r="R136" i="6"/>
  <c r="R138" i="6"/>
  <c r="R140" i="6"/>
  <c r="R142" i="6"/>
  <c r="R144" i="6"/>
  <c r="R146" i="6"/>
  <c r="R148" i="6"/>
  <c r="R150" i="6"/>
  <c r="R152" i="6"/>
  <c r="R119" i="6"/>
  <c r="R121" i="6"/>
  <c r="R123" i="6"/>
  <c r="R125" i="6"/>
  <c r="R127" i="6"/>
  <c r="R129" i="6"/>
  <c r="R131" i="6"/>
  <c r="R133" i="6"/>
  <c r="R135" i="6"/>
  <c r="R137" i="6"/>
  <c r="R139" i="6"/>
  <c r="R141" i="6"/>
  <c r="R143" i="6"/>
  <c r="R145" i="6"/>
  <c r="R147" i="6"/>
  <c r="R149" i="6"/>
  <c r="R151" i="6"/>
  <c r="R153" i="6"/>
  <c r="R2105" i="6"/>
  <c r="R2107" i="6"/>
  <c r="R2109" i="6"/>
  <c r="R2111" i="6"/>
  <c r="R2113" i="6"/>
  <c r="R2115" i="6"/>
  <c r="R2117" i="6"/>
  <c r="R2119" i="6"/>
  <c r="R2121" i="6"/>
  <c r="R2123" i="6"/>
  <c r="R2125" i="6"/>
  <c r="R2127" i="6"/>
  <c r="R2129" i="6"/>
  <c r="R2131" i="6"/>
  <c r="R2133" i="6"/>
  <c r="R2135" i="6"/>
  <c r="R2137" i="6"/>
  <c r="R2139" i="6"/>
  <c r="R2141" i="6"/>
  <c r="R2143" i="6"/>
  <c r="R2145" i="6"/>
  <c r="R2147" i="6"/>
  <c r="R2149" i="6"/>
  <c r="R2151" i="6"/>
  <c r="R2153" i="6"/>
  <c r="R2104" i="6"/>
  <c r="R2106" i="6"/>
  <c r="R2108" i="6"/>
  <c r="R2110" i="6"/>
  <c r="R2112" i="6"/>
  <c r="R2114" i="6"/>
  <c r="R2116" i="6"/>
  <c r="R2118" i="6"/>
  <c r="R2120" i="6"/>
  <c r="R2122" i="6"/>
  <c r="R2124" i="6"/>
  <c r="R2126" i="6"/>
  <c r="R2128" i="6"/>
  <c r="R2130" i="6"/>
  <c r="R2132" i="6"/>
  <c r="R2134" i="6"/>
  <c r="R2136" i="6"/>
  <c r="R2138" i="6"/>
  <c r="R2140" i="6"/>
  <c r="R2142" i="6"/>
  <c r="R2144" i="6"/>
  <c r="R2146" i="6"/>
  <c r="R2148" i="6"/>
  <c r="R2150" i="6"/>
  <c r="R2152" i="6"/>
  <c r="Q1705" i="6"/>
  <c r="Q1707" i="6"/>
  <c r="Q1709" i="6"/>
  <c r="Q1711" i="6"/>
  <c r="Q1713" i="6"/>
  <c r="Q1715" i="6"/>
  <c r="Q1717" i="6"/>
  <c r="Q1719" i="6"/>
  <c r="Q1721" i="6"/>
  <c r="Q1723" i="6"/>
  <c r="Q1725" i="6"/>
  <c r="Q1727" i="6"/>
  <c r="Q1729" i="6"/>
  <c r="Q1731" i="6"/>
  <c r="Q1733" i="6"/>
  <c r="Q1735" i="6"/>
  <c r="Q1737" i="6"/>
  <c r="Q1739" i="6"/>
  <c r="Q1741" i="6"/>
  <c r="Q1743" i="6"/>
  <c r="Q1745" i="6"/>
  <c r="Q1747" i="6"/>
  <c r="Q1749" i="6"/>
  <c r="Q1751" i="6"/>
  <c r="Q1753" i="6"/>
  <c r="Q1704" i="6"/>
  <c r="Q1706" i="6"/>
  <c r="Q1708" i="6"/>
  <c r="Q1710" i="6"/>
  <c r="Q1712" i="6"/>
  <c r="Q1714" i="6"/>
  <c r="Q1716" i="6"/>
  <c r="Q1718" i="6"/>
  <c r="Q1720" i="6"/>
  <c r="Q1722" i="6"/>
  <c r="Q1724" i="6"/>
  <c r="Q1726" i="6"/>
  <c r="Q1728" i="6"/>
  <c r="Q1730" i="6"/>
  <c r="Q1732" i="6"/>
  <c r="Q1734" i="6"/>
  <c r="Q1736" i="6"/>
  <c r="Q1738" i="6"/>
  <c r="Q1740" i="6"/>
  <c r="Q1742" i="6"/>
  <c r="Q1744" i="6"/>
  <c r="Q1746" i="6"/>
  <c r="Q1748" i="6"/>
  <c r="Q1750" i="6"/>
  <c r="Q1752" i="6"/>
  <c r="S1154" i="6"/>
  <c r="S1156" i="6"/>
  <c r="S1158" i="6"/>
  <c r="S1160" i="6"/>
  <c r="S1162" i="6"/>
  <c r="S1164" i="6"/>
  <c r="S1166" i="6"/>
  <c r="S1168" i="6"/>
  <c r="S1170" i="6"/>
  <c r="S1172" i="6"/>
  <c r="S1174" i="6"/>
  <c r="S1176" i="6"/>
  <c r="S1178" i="6"/>
  <c r="S1180" i="6"/>
  <c r="S1182" i="6"/>
  <c r="S1184" i="6"/>
  <c r="S1186" i="6"/>
  <c r="S1188" i="6"/>
  <c r="S1190" i="6"/>
  <c r="S1192" i="6"/>
  <c r="S1194" i="6"/>
  <c r="S1196" i="6"/>
  <c r="S1198" i="6"/>
  <c r="S1200" i="6"/>
  <c r="S1202" i="6"/>
  <c r="S1155" i="6"/>
  <c r="S1157" i="6"/>
  <c r="S1159" i="6"/>
  <c r="S1161" i="6"/>
  <c r="S1163" i="6"/>
  <c r="S1165" i="6"/>
  <c r="S1167" i="6"/>
  <c r="S1169" i="6"/>
  <c r="S1171" i="6"/>
  <c r="S1173" i="6"/>
  <c r="S1175" i="6"/>
  <c r="S1177" i="6"/>
  <c r="S1179" i="6"/>
  <c r="S1181" i="6"/>
  <c r="S1183" i="6"/>
  <c r="S1185" i="6"/>
  <c r="S1187" i="6"/>
  <c r="S1189" i="6"/>
  <c r="S1191" i="6"/>
  <c r="S1193" i="6"/>
  <c r="S1195" i="6"/>
  <c r="S1197" i="6"/>
  <c r="S1199" i="6"/>
  <c r="S1201" i="6"/>
  <c r="S1203" i="6"/>
  <c r="S754" i="6"/>
  <c r="S756" i="6"/>
  <c r="S758" i="6"/>
  <c r="S760" i="6"/>
  <c r="S762" i="6"/>
  <c r="S764" i="6"/>
  <c r="S766" i="6"/>
  <c r="S768" i="6"/>
  <c r="S770" i="6"/>
  <c r="S772" i="6"/>
  <c r="S774" i="6"/>
  <c r="S776" i="6"/>
  <c r="S778" i="6"/>
  <c r="S780" i="6"/>
  <c r="S782" i="6"/>
  <c r="S784" i="6"/>
  <c r="S786" i="6"/>
  <c r="S788" i="6"/>
  <c r="S790" i="6"/>
  <c r="S792" i="6"/>
  <c r="S794" i="6"/>
  <c r="S796" i="6"/>
  <c r="S798" i="6"/>
  <c r="S800" i="6"/>
  <c r="S802" i="6"/>
  <c r="S755" i="6"/>
  <c r="S757" i="6"/>
  <c r="S759" i="6"/>
  <c r="S761" i="6"/>
  <c r="S763" i="6"/>
  <c r="S765" i="6"/>
  <c r="S767" i="6"/>
  <c r="S769" i="6"/>
  <c r="S771" i="6"/>
  <c r="S773" i="6"/>
  <c r="S775" i="6"/>
  <c r="S777" i="6"/>
  <c r="S779" i="6"/>
  <c r="S781" i="6"/>
  <c r="S783" i="6"/>
  <c r="S785" i="6"/>
  <c r="S787" i="6"/>
  <c r="S789" i="6"/>
  <c r="S791" i="6"/>
  <c r="S793" i="6"/>
  <c r="S795" i="6"/>
  <c r="S797" i="6"/>
  <c r="S799" i="6"/>
  <c r="S801" i="6"/>
  <c r="S803" i="6"/>
  <c r="S1204" i="6"/>
  <c r="S1206" i="6"/>
  <c r="S1208" i="6"/>
  <c r="S1210" i="6"/>
  <c r="S1212" i="6"/>
  <c r="S1214" i="6"/>
  <c r="S1216" i="6"/>
  <c r="S1218" i="6"/>
  <c r="S1220" i="6"/>
  <c r="S1222" i="6"/>
  <c r="S1224" i="6"/>
  <c r="S1226" i="6"/>
  <c r="S1228" i="6"/>
  <c r="S1230" i="6"/>
  <c r="S1232" i="6"/>
  <c r="S1234" i="6"/>
  <c r="S1236" i="6"/>
  <c r="S1238" i="6"/>
  <c r="S1240" i="6"/>
  <c r="S1242" i="6"/>
  <c r="S1244" i="6"/>
  <c r="S1246" i="6"/>
  <c r="S1248" i="6"/>
  <c r="S1250" i="6"/>
  <c r="S1252" i="6"/>
  <c r="S1205" i="6"/>
  <c r="S1207" i="6"/>
  <c r="S1209" i="6"/>
  <c r="S1211" i="6"/>
  <c r="S1213" i="6"/>
  <c r="S1215" i="6"/>
  <c r="S1217" i="6"/>
  <c r="S1219" i="6"/>
  <c r="S1221" i="6"/>
  <c r="S1223" i="6"/>
  <c r="S1225" i="6"/>
  <c r="S1227" i="6"/>
  <c r="S1229" i="6"/>
  <c r="S1231" i="6"/>
  <c r="S1233" i="6"/>
  <c r="S1235" i="6"/>
  <c r="S1237" i="6"/>
  <c r="S1239" i="6"/>
  <c r="S1241" i="6"/>
  <c r="S1243" i="6"/>
  <c r="S1245" i="6"/>
  <c r="S1247" i="6"/>
  <c r="S1249" i="6"/>
  <c r="S1251" i="6"/>
  <c r="S1253" i="6"/>
  <c r="S304" i="6"/>
  <c r="S306" i="6"/>
  <c r="S308" i="6"/>
  <c r="S310" i="6"/>
  <c r="S312" i="6"/>
  <c r="S314" i="6"/>
  <c r="S316" i="6"/>
  <c r="S318" i="6"/>
  <c r="S320" i="6"/>
  <c r="S322" i="6"/>
  <c r="S324" i="6"/>
  <c r="S326" i="6"/>
  <c r="S328" i="6"/>
  <c r="S330" i="6"/>
  <c r="S332" i="6"/>
  <c r="S334" i="6"/>
  <c r="S336" i="6"/>
  <c r="S338" i="6"/>
  <c r="S340" i="6"/>
  <c r="S342" i="6"/>
  <c r="S305" i="6"/>
  <c r="S307" i="6"/>
  <c r="S309" i="6"/>
  <c r="S311" i="6"/>
  <c r="S313" i="6"/>
  <c r="S315" i="6"/>
  <c r="S317" i="6"/>
  <c r="S319" i="6"/>
  <c r="S321" i="6"/>
  <c r="S323" i="6"/>
  <c r="S325" i="6"/>
  <c r="S327" i="6"/>
  <c r="S329" i="6"/>
  <c r="S331" i="6"/>
  <c r="S333" i="6"/>
  <c r="S335" i="6"/>
  <c r="S337" i="6"/>
  <c r="S339" i="6"/>
  <c r="S341" i="6"/>
  <c r="S343" i="6"/>
  <c r="S345" i="6"/>
  <c r="S347" i="6"/>
  <c r="S349" i="6"/>
  <c r="S351" i="6"/>
  <c r="S353" i="6"/>
  <c r="S344" i="6"/>
  <c r="S346" i="6"/>
  <c r="S348" i="6"/>
  <c r="S350" i="6"/>
  <c r="S352" i="6"/>
  <c r="S1704" i="6"/>
  <c r="S1706" i="6"/>
  <c r="S1708" i="6"/>
  <c r="S1710" i="6"/>
  <c r="S1712" i="6"/>
  <c r="S1714" i="6"/>
  <c r="S1716" i="6"/>
  <c r="S1718" i="6"/>
  <c r="S1720" i="6"/>
  <c r="S1722" i="6"/>
  <c r="S1724" i="6"/>
  <c r="S1726" i="6"/>
  <c r="S1728" i="6"/>
  <c r="S1730" i="6"/>
  <c r="S1732" i="6"/>
  <c r="S1734" i="6"/>
  <c r="S1736" i="6"/>
  <c r="S1738" i="6"/>
  <c r="S1740" i="6"/>
  <c r="S1742" i="6"/>
  <c r="S1744" i="6"/>
  <c r="S1746" i="6"/>
  <c r="S1748" i="6"/>
  <c r="S1750" i="6"/>
  <c r="S1752" i="6"/>
  <c r="S1705" i="6"/>
  <c r="S1707" i="6"/>
  <c r="S1709" i="6"/>
  <c r="S1711" i="6"/>
  <c r="S1713" i="6"/>
  <c r="S1715" i="6"/>
  <c r="S1717" i="6"/>
  <c r="S1719" i="6"/>
  <c r="S1721" i="6"/>
  <c r="S1723" i="6"/>
  <c r="S1725" i="6"/>
  <c r="S1727" i="6"/>
  <c r="S1729" i="6"/>
  <c r="S1731" i="6"/>
  <c r="S1733" i="6"/>
  <c r="S1735" i="6"/>
  <c r="S1737" i="6"/>
  <c r="S1739" i="6"/>
  <c r="S1741" i="6"/>
  <c r="S1743" i="6"/>
  <c r="S1745" i="6"/>
  <c r="S1747" i="6"/>
  <c r="S1749" i="6"/>
  <c r="S1751" i="6"/>
  <c r="S1753" i="6"/>
  <c r="T2004" i="6"/>
  <c r="T2006" i="6"/>
  <c r="T2008" i="6"/>
  <c r="T2010" i="6"/>
  <c r="T2012" i="6"/>
  <c r="T2014" i="6"/>
  <c r="T2016" i="6"/>
  <c r="T2018" i="6"/>
  <c r="T2020" i="6"/>
  <c r="T2022" i="6"/>
  <c r="T2024" i="6"/>
  <c r="T2026" i="6"/>
  <c r="T2028" i="6"/>
  <c r="T2030" i="6"/>
  <c r="T2032" i="6"/>
  <c r="T2034" i="6"/>
  <c r="T2036" i="6"/>
  <c r="T2038" i="6"/>
  <c r="T2040" i="6"/>
  <c r="T2042" i="6"/>
  <c r="T2044" i="6"/>
  <c r="T2046" i="6"/>
  <c r="T2048" i="6"/>
  <c r="T2050" i="6"/>
  <c r="T2052" i="6"/>
  <c r="T2005" i="6"/>
  <c r="T2007" i="6"/>
  <c r="T2009" i="6"/>
  <c r="T2011" i="6"/>
  <c r="T2013" i="6"/>
  <c r="T2015" i="6"/>
  <c r="T2017" i="6"/>
  <c r="T2019" i="6"/>
  <c r="T2021" i="6"/>
  <c r="T2023" i="6"/>
  <c r="T2025" i="6"/>
  <c r="T2027" i="6"/>
  <c r="T2029" i="6"/>
  <c r="T2031" i="6"/>
  <c r="T2033" i="6"/>
  <c r="T2035" i="6"/>
  <c r="T2037" i="6"/>
  <c r="T2039" i="6"/>
  <c r="T2041" i="6"/>
  <c r="T2043" i="6"/>
  <c r="T2045" i="6"/>
  <c r="T2047" i="6"/>
  <c r="T2049" i="6"/>
  <c r="T2051" i="6"/>
  <c r="T2053" i="6"/>
  <c r="T704" i="6"/>
  <c r="T706" i="6"/>
  <c r="T708" i="6"/>
  <c r="T710" i="6"/>
  <c r="T712" i="6"/>
  <c r="T714" i="6"/>
  <c r="T716" i="6"/>
  <c r="T718" i="6"/>
  <c r="T720" i="6"/>
  <c r="T722" i="6"/>
  <c r="T724" i="6"/>
  <c r="T726" i="6"/>
  <c r="T728" i="6"/>
  <c r="T730" i="6"/>
  <c r="T732" i="6"/>
  <c r="T734" i="6"/>
  <c r="T736" i="6"/>
  <c r="T738" i="6"/>
  <c r="T740" i="6"/>
  <c r="T742" i="6"/>
  <c r="T744" i="6"/>
  <c r="T746" i="6"/>
  <c r="T748" i="6"/>
  <c r="T750" i="6"/>
  <c r="T752" i="6"/>
  <c r="T705" i="6"/>
  <c r="T707" i="6"/>
  <c r="T709" i="6"/>
  <c r="T711" i="6"/>
  <c r="T713" i="6"/>
  <c r="T715" i="6"/>
  <c r="T717" i="6"/>
  <c r="T719" i="6"/>
  <c r="T721" i="6"/>
  <c r="T723" i="6"/>
  <c r="T725" i="6"/>
  <c r="T727" i="6"/>
  <c r="T729" i="6"/>
  <c r="T731" i="6"/>
  <c r="T733" i="6"/>
  <c r="T735" i="6"/>
  <c r="T737" i="6"/>
  <c r="T739" i="6"/>
  <c r="T741" i="6"/>
  <c r="T743" i="6"/>
  <c r="T745" i="6"/>
  <c r="T747" i="6"/>
  <c r="T749" i="6"/>
  <c r="T751" i="6"/>
  <c r="T753" i="6"/>
  <c r="T1704" i="6"/>
  <c r="T1706" i="6"/>
  <c r="T1708" i="6"/>
  <c r="T1710" i="6"/>
  <c r="T1712" i="6"/>
  <c r="T1714" i="6"/>
  <c r="T1716" i="6"/>
  <c r="T1718" i="6"/>
  <c r="T1720" i="6"/>
  <c r="T1722" i="6"/>
  <c r="T1724" i="6"/>
  <c r="T1726" i="6"/>
  <c r="T1728" i="6"/>
  <c r="T1730" i="6"/>
  <c r="T1732" i="6"/>
  <c r="T1734" i="6"/>
  <c r="T1736" i="6"/>
  <c r="T1738" i="6"/>
  <c r="T1740" i="6"/>
  <c r="T1742" i="6"/>
  <c r="T1744" i="6"/>
  <c r="T1746" i="6"/>
  <c r="T1748" i="6"/>
  <c r="T1750" i="6"/>
  <c r="T1752" i="6"/>
  <c r="T1705" i="6"/>
  <c r="T1707" i="6"/>
  <c r="T1709" i="6"/>
  <c r="T1711" i="6"/>
  <c r="T1713" i="6"/>
  <c r="T1715" i="6"/>
  <c r="T1717" i="6"/>
  <c r="T1719" i="6"/>
  <c r="T1721" i="6"/>
  <c r="T1723" i="6"/>
  <c r="T1725" i="6"/>
  <c r="T1727" i="6"/>
  <c r="T1729" i="6"/>
  <c r="T1731" i="6"/>
  <c r="T1733" i="6"/>
  <c r="T1735" i="6"/>
  <c r="T1737" i="6"/>
  <c r="T1739" i="6"/>
  <c r="T1741" i="6"/>
  <c r="T1743" i="6"/>
  <c r="T1745" i="6"/>
  <c r="T1747" i="6"/>
  <c r="T1749" i="6"/>
  <c r="T1751" i="6"/>
  <c r="T1753" i="6"/>
  <c r="U1505" i="6"/>
  <c r="U1507" i="6"/>
  <c r="U1509" i="6"/>
  <c r="U1511" i="6"/>
  <c r="U1513" i="6"/>
  <c r="U1515" i="6"/>
  <c r="U1517" i="6"/>
  <c r="U1519" i="6"/>
  <c r="U1521" i="6"/>
  <c r="U1523" i="6"/>
  <c r="U1525" i="6"/>
  <c r="U1527" i="6"/>
  <c r="U1529" i="6"/>
  <c r="U1531" i="6"/>
  <c r="U1533" i="6"/>
  <c r="U1535" i="6"/>
  <c r="U1537" i="6"/>
  <c r="U1539" i="6"/>
  <c r="U1541" i="6"/>
  <c r="U1543" i="6"/>
  <c r="U1545" i="6"/>
  <c r="U1547" i="6"/>
  <c r="U1549" i="6"/>
  <c r="U1551" i="6"/>
  <c r="U1553" i="6"/>
  <c r="U1504" i="6"/>
  <c r="U1506" i="6"/>
  <c r="U1508" i="6"/>
  <c r="U1510" i="6"/>
  <c r="U1512" i="6"/>
  <c r="U1514" i="6"/>
  <c r="U1516" i="6"/>
  <c r="U1518" i="6"/>
  <c r="U1520" i="6"/>
  <c r="U1522" i="6"/>
  <c r="U1524" i="6"/>
  <c r="U1526" i="6"/>
  <c r="U1528" i="6"/>
  <c r="U1530" i="6"/>
  <c r="U1532" i="6"/>
  <c r="U1534" i="6"/>
  <c r="U1536" i="6"/>
  <c r="U1538" i="6"/>
  <c r="U1540" i="6"/>
  <c r="U1542" i="6"/>
  <c r="U1544" i="6"/>
  <c r="U1546" i="6"/>
  <c r="U1548" i="6"/>
  <c r="U1550" i="6"/>
  <c r="U1552" i="6"/>
  <c r="R1255" i="6"/>
  <c r="R1257" i="6"/>
  <c r="R1259" i="6"/>
  <c r="R1261" i="6"/>
  <c r="R1263" i="6"/>
  <c r="R1265" i="6"/>
  <c r="R1267" i="6"/>
  <c r="R1269" i="6"/>
  <c r="R1271" i="6"/>
  <c r="R1273" i="6"/>
  <c r="R1275" i="6"/>
  <c r="R1277" i="6"/>
  <c r="R1279" i="6"/>
  <c r="R1281" i="6"/>
  <c r="R1283" i="6"/>
  <c r="R1285" i="6"/>
  <c r="R1287" i="6"/>
  <c r="R1289" i="6"/>
  <c r="R1291" i="6"/>
  <c r="R1293" i="6"/>
  <c r="R1295" i="6"/>
  <c r="R1297" i="6"/>
  <c r="R1299" i="6"/>
  <c r="R1301" i="6"/>
  <c r="R1303" i="6"/>
  <c r="R1254" i="6"/>
  <c r="R1256" i="6"/>
  <c r="R1258" i="6"/>
  <c r="R1260" i="6"/>
  <c r="R1262" i="6"/>
  <c r="R1264" i="6"/>
  <c r="R1266" i="6"/>
  <c r="R1268" i="6"/>
  <c r="R1270" i="6"/>
  <c r="R1272" i="6"/>
  <c r="R1274" i="6"/>
  <c r="R1276" i="6"/>
  <c r="R1278" i="6"/>
  <c r="R1280" i="6"/>
  <c r="R1282" i="6"/>
  <c r="R1284" i="6"/>
  <c r="R1286" i="6"/>
  <c r="R1288" i="6"/>
  <c r="R1290" i="6"/>
  <c r="R1292" i="6"/>
  <c r="R1294" i="6"/>
  <c r="R1296" i="6"/>
  <c r="R1298" i="6"/>
  <c r="R1300" i="6"/>
  <c r="R1302" i="6"/>
  <c r="Q1405" i="6"/>
  <c r="Q1407" i="6"/>
  <c r="Q1409" i="6"/>
  <c r="Q1411" i="6"/>
  <c r="Q1413" i="6"/>
  <c r="Q1415" i="6"/>
  <c r="Q1417" i="6"/>
  <c r="Q1419" i="6"/>
  <c r="Q1421" i="6"/>
  <c r="Q1423" i="6"/>
  <c r="Q1425" i="6"/>
  <c r="Q1427" i="6"/>
  <c r="Q1429" i="6"/>
  <c r="Q1431" i="6"/>
  <c r="Q1433" i="6"/>
  <c r="Q1435" i="6"/>
  <c r="Q1437" i="6"/>
  <c r="Q1439" i="6"/>
  <c r="Q1441" i="6"/>
  <c r="Q1443" i="6"/>
  <c r="Q1445" i="6"/>
  <c r="Q1447" i="6"/>
  <c r="Q1449" i="6"/>
  <c r="Q1451" i="6"/>
  <c r="Q1453" i="6"/>
  <c r="Q1404" i="6"/>
  <c r="Q1406" i="6"/>
  <c r="Q1408" i="6"/>
  <c r="Q1410" i="6"/>
  <c r="Q1412" i="6"/>
  <c r="Q1414" i="6"/>
  <c r="Q1416" i="6"/>
  <c r="Q1418" i="6"/>
  <c r="Q1420" i="6"/>
  <c r="Q1422" i="6"/>
  <c r="Q1424" i="6"/>
  <c r="Q1426" i="6"/>
  <c r="Q1428" i="6"/>
  <c r="Q1430" i="6"/>
  <c r="Q1432" i="6"/>
  <c r="Q1434" i="6"/>
  <c r="Q1436" i="6"/>
  <c r="Q1438" i="6"/>
  <c r="Q1440" i="6"/>
  <c r="Q1442" i="6"/>
  <c r="Q1444" i="6"/>
  <c r="Q1446" i="6"/>
  <c r="Q1448" i="6"/>
  <c r="Q1450" i="6"/>
  <c r="Q1452" i="6"/>
  <c r="Q1855" i="6"/>
  <c r="Q1857" i="6"/>
  <c r="Q1859" i="6"/>
  <c r="Q1861" i="6"/>
  <c r="Q1863" i="6"/>
  <c r="Q1865" i="6"/>
  <c r="Q1867" i="6"/>
  <c r="Q1869" i="6"/>
  <c r="Q1871" i="6"/>
  <c r="Q1873" i="6"/>
  <c r="Q1875" i="6"/>
  <c r="Q1877" i="6"/>
  <c r="Q1879" i="6"/>
  <c r="Q1881" i="6"/>
  <c r="Q1883" i="6"/>
  <c r="Q1885" i="6"/>
  <c r="Q1887" i="6"/>
  <c r="Q1889" i="6"/>
  <c r="Q1891" i="6"/>
  <c r="Q1893" i="6"/>
  <c r="Q1895" i="6"/>
  <c r="Q1897" i="6"/>
  <c r="Q1899" i="6"/>
  <c r="Q1901" i="6"/>
  <c r="Q1903" i="6"/>
  <c r="Q1854" i="6"/>
  <c r="Q1856" i="6"/>
  <c r="Q1858" i="6"/>
  <c r="Q1860" i="6"/>
  <c r="Q1862" i="6"/>
  <c r="Q1864" i="6"/>
  <c r="Q1866" i="6"/>
  <c r="Q1868" i="6"/>
  <c r="Q1870" i="6"/>
  <c r="Q1872" i="6"/>
  <c r="Q1874" i="6"/>
  <c r="Q1876" i="6"/>
  <c r="Q1878" i="6"/>
  <c r="Q1880" i="6"/>
  <c r="Q1882" i="6"/>
  <c r="Q1884" i="6"/>
  <c r="Q1886" i="6"/>
  <c r="Q1888" i="6"/>
  <c r="Q1890" i="6"/>
  <c r="Q1892" i="6"/>
  <c r="Q1894" i="6"/>
  <c r="Q1896" i="6"/>
  <c r="Q1898" i="6"/>
  <c r="Q1900" i="6"/>
  <c r="Q1902" i="6"/>
  <c r="Q1505" i="6"/>
  <c r="Q1507" i="6"/>
  <c r="Q1509" i="6"/>
  <c r="Q1511" i="6"/>
  <c r="Q1513" i="6"/>
  <c r="Q1515" i="6"/>
  <c r="Q1517" i="6"/>
  <c r="Q1519" i="6"/>
  <c r="Q1521" i="6"/>
  <c r="Q1523" i="6"/>
  <c r="Q1525" i="6"/>
  <c r="Q1527" i="6"/>
  <c r="Q1529" i="6"/>
  <c r="Q1531" i="6"/>
  <c r="Q1533" i="6"/>
  <c r="Q1535" i="6"/>
  <c r="Q1537" i="6"/>
  <c r="Q1539" i="6"/>
  <c r="Q1541" i="6"/>
  <c r="Q1543" i="6"/>
  <c r="Q1545" i="6"/>
  <c r="Q1547" i="6"/>
  <c r="Q1549" i="6"/>
  <c r="Q1551" i="6"/>
  <c r="Q1553" i="6"/>
  <c r="Q1504" i="6"/>
  <c r="Q1506" i="6"/>
  <c r="Q1508" i="6"/>
  <c r="Q1510" i="6"/>
  <c r="Q1512" i="6"/>
  <c r="Q1514" i="6"/>
  <c r="Q1516" i="6"/>
  <c r="Q1518" i="6"/>
  <c r="Q1520" i="6"/>
  <c r="Q1522" i="6"/>
  <c r="Q1524" i="6"/>
  <c r="Q1526" i="6"/>
  <c r="Q1528" i="6"/>
  <c r="Q1530" i="6"/>
  <c r="Q1532" i="6"/>
  <c r="Q1534" i="6"/>
  <c r="Q1536" i="6"/>
  <c r="Q1538" i="6"/>
  <c r="Q1540" i="6"/>
  <c r="Q1542" i="6"/>
  <c r="Q1544" i="6"/>
  <c r="Q1546" i="6"/>
  <c r="Q1548" i="6"/>
  <c r="Q1550" i="6"/>
  <c r="Q1552" i="6"/>
  <c r="Q1155" i="6"/>
  <c r="Q1157" i="6"/>
  <c r="Q1159" i="6"/>
  <c r="Q1161" i="6"/>
  <c r="Q1163" i="6"/>
  <c r="Q1165" i="6"/>
  <c r="Q1167" i="6"/>
  <c r="Q1169" i="6"/>
  <c r="Q1171" i="6"/>
  <c r="Q1173" i="6"/>
  <c r="Q1175" i="6"/>
  <c r="Q1177" i="6"/>
  <c r="Q1179" i="6"/>
  <c r="Q1181" i="6"/>
  <c r="Q1183" i="6"/>
  <c r="Q1185" i="6"/>
  <c r="Q1187" i="6"/>
  <c r="Q1189" i="6"/>
  <c r="Q1191" i="6"/>
  <c r="Q1193" i="6"/>
  <c r="Q1195" i="6"/>
  <c r="Q1197" i="6"/>
  <c r="Q1199" i="6"/>
  <c r="Q1201" i="6"/>
  <c r="Q1203" i="6"/>
  <c r="Q1154" i="6"/>
  <c r="Q1156" i="6"/>
  <c r="Q1158" i="6"/>
  <c r="Q1160" i="6"/>
  <c r="Q1162" i="6"/>
  <c r="Q1164" i="6"/>
  <c r="Q1166" i="6"/>
  <c r="Q1168" i="6"/>
  <c r="Q1170" i="6"/>
  <c r="Q1172" i="6"/>
  <c r="Q1174" i="6"/>
  <c r="Q1176" i="6"/>
  <c r="Q1178" i="6"/>
  <c r="Q1180" i="6"/>
  <c r="Q1182" i="6"/>
  <c r="Q1184" i="6"/>
  <c r="Q1186" i="6"/>
  <c r="Q1188" i="6"/>
  <c r="Q1190" i="6"/>
  <c r="Q1192" i="6"/>
  <c r="Q1194" i="6"/>
  <c r="Q1196" i="6"/>
  <c r="Q1198" i="6"/>
  <c r="Q1200" i="6"/>
  <c r="Q1202" i="6"/>
  <c r="Q1955" i="6"/>
  <c r="Q1957" i="6"/>
  <c r="Q1959" i="6"/>
  <c r="Q1961" i="6"/>
  <c r="Q1963" i="6"/>
  <c r="Q1965" i="6"/>
  <c r="Q1967" i="6"/>
  <c r="Q1969" i="6"/>
  <c r="Q1971" i="6"/>
  <c r="Q1973" i="6"/>
  <c r="Q1975" i="6"/>
  <c r="Q1977" i="6"/>
  <c r="Q1979" i="6"/>
  <c r="Q1981" i="6"/>
  <c r="Q1983" i="6"/>
  <c r="Q1985" i="6"/>
  <c r="Q1987" i="6"/>
  <c r="Q1989" i="6"/>
  <c r="Q1991" i="6"/>
  <c r="Q1993" i="6"/>
  <c r="Q1995" i="6"/>
  <c r="Q1997" i="6"/>
  <c r="Q1999" i="6"/>
  <c r="Q2001" i="6"/>
  <c r="Q2003" i="6"/>
  <c r="Q1954" i="6"/>
  <c r="Q1956" i="6"/>
  <c r="Q1958" i="6"/>
  <c r="Q1960" i="6"/>
  <c r="Q1962" i="6"/>
  <c r="Q1964" i="6"/>
  <c r="Q1966" i="6"/>
  <c r="Q1968" i="6"/>
  <c r="Q1970" i="6"/>
  <c r="Q1972" i="6"/>
  <c r="Q1974" i="6"/>
  <c r="Q1976" i="6"/>
  <c r="Q1978" i="6"/>
  <c r="Q1980" i="6"/>
  <c r="Q1982" i="6"/>
  <c r="Q1984" i="6"/>
  <c r="Q1986" i="6"/>
  <c r="Q1988" i="6"/>
  <c r="Q1990" i="6"/>
  <c r="Q1992" i="6"/>
  <c r="Q1994" i="6"/>
  <c r="Q1996" i="6"/>
  <c r="Q1998" i="6"/>
  <c r="Q2000" i="6"/>
  <c r="Q2002" i="6"/>
  <c r="Q454" i="6"/>
  <c r="Q456" i="6"/>
  <c r="Q455" i="6"/>
  <c r="Q457" i="6"/>
  <c r="Q459" i="6"/>
  <c r="Q461" i="6"/>
  <c r="Q463" i="6"/>
  <c r="Q465" i="6"/>
  <c r="Q467" i="6"/>
  <c r="Q469" i="6"/>
  <c r="Q471" i="6"/>
  <c r="Q473" i="6"/>
  <c r="Q475" i="6"/>
  <c r="Q477" i="6"/>
  <c r="Q479" i="6"/>
  <c r="Q481" i="6"/>
  <c r="Q483" i="6"/>
  <c r="Q485" i="6"/>
  <c r="Q487" i="6"/>
  <c r="Q489" i="6"/>
  <c r="Q491" i="6"/>
  <c r="Q493" i="6"/>
  <c r="Q495" i="6"/>
  <c r="Q497" i="6"/>
  <c r="Q499" i="6"/>
  <c r="Q501" i="6"/>
  <c r="Q503" i="6"/>
  <c r="Q458" i="6"/>
  <c r="Q460" i="6"/>
  <c r="Q462" i="6"/>
  <c r="Q464" i="6"/>
  <c r="Q466" i="6"/>
  <c r="Q468" i="6"/>
  <c r="Q470" i="6"/>
  <c r="Q472" i="6"/>
  <c r="Q474" i="6"/>
  <c r="Q476" i="6"/>
  <c r="Q478" i="6"/>
  <c r="Q480" i="6"/>
  <c r="Q482" i="6"/>
  <c r="Q484" i="6"/>
  <c r="Q486" i="6"/>
  <c r="Q488" i="6"/>
  <c r="Q490" i="6"/>
  <c r="Q492" i="6"/>
  <c r="Q494" i="6"/>
  <c r="Q496" i="6"/>
  <c r="Q498" i="6"/>
  <c r="Q500" i="6"/>
  <c r="Q502" i="6"/>
  <c r="Q755" i="6"/>
  <c r="Q757" i="6"/>
  <c r="Q759" i="6"/>
  <c r="Q761" i="6"/>
  <c r="Q763" i="6"/>
  <c r="Q765" i="6"/>
  <c r="Q767" i="6"/>
  <c r="Q769" i="6"/>
  <c r="Q771" i="6"/>
  <c r="Q773" i="6"/>
  <c r="Q775" i="6"/>
  <c r="Q777" i="6"/>
  <c r="Q779" i="6"/>
  <c r="Q781" i="6"/>
  <c r="Q783" i="6"/>
  <c r="Q785" i="6"/>
  <c r="Q787" i="6"/>
  <c r="Q789" i="6"/>
  <c r="Q791" i="6"/>
  <c r="Q793" i="6"/>
  <c r="Q795" i="6"/>
  <c r="Q797" i="6"/>
  <c r="Q799" i="6"/>
  <c r="Q801" i="6"/>
  <c r="Q803" i="6"/>
  <c r="Q754" i="6"/>
  <c r="Q756" i="6"/>
  <c r="Q758" i="6"/>
  <c r="Q760" i="6"/>
  <c r="Q762" i="6"/>
  <c r="Q764" i="6"/>
  <c r="Q766" i="6"/>
  <c r="Q768" i="6"/>
  <c r="Q770" i="6"/>
  <c r="Q772" i="6"/>
  <c r="Q774" i="6"/>
  <c r="Q776" i="6"/>
  <c r="Q778" i="6"/>
  <c r="Q780" i="6"/>
  <c r="Q782" i="6"/>
  <c r="Q784" i="6"/>
  <c r="Q786" i="6"/>
  <c r="Q788" i="6"/>
  <c r="Q790" i="6"/>
  <c r="Q792" i="6"/>
  <c r="Q794" i="6"/>
  <c r="Q796" i="6"/>
  <c r="Q798" i="6"/>
  <c r="Q800" i="6"/>
  <c r="Q802" i="6"/>
  <c r="Q954" i="6"/>
  <c r="Q956" i="6"/>
  <c r="Q958" i="6"/>
  <c r="Q960" i="6"/>
  <c r="Q962" i="6"/>
  <c r="Q964" i="6"/>
  <c r="Q966" i="6"/>
  <c r="Q968" i="6"/>
  <c r="Q970" i="6"/>
  <c r="Q972" i="6"/>
  <c r="Q974" i="6"/>
  <c r="Q976" i="6"/>
  <c r="Q978" i="6"/>
  <c r="Q980" i="6"/>
  <c r="Q982" i="6"/>
  <c r="Q984" i="6"/>
  <c r="Q986" i="6"/>
  <c r="Q988" i="6"/>
  <c r="Q990" i="6"/>
  <c r="Q992" i="6"/>
  <c r="Q994" i="6"/>
  <c r="Q996" i="6"/>
  <c r="Q998" i="6"/>
  <c r="Q1000" i="6"/>
  <c r="Q1002" i="6"/>
  <c r="Q955" i="6"/>
  <c r="Q957" i="6"/>
  <c r="Q959" i="6"/>
  <c r="Q961" i="6"/>
  <c r="Q963" i="6"/>
  <c r="Q965" i="6"/>
  <c r="Q967" i="6"/>
  <c r="Q969" i="6"/>
  <c r="Q971" i="6"/>
  <c r="Q973" i="6"/>
  <c r="Q975" i="6"/>
  <c r="Q977" i="6"/>
  <c r="Q979" i="6"/>
  <c r="Q981" i="6"/>
  <c r="Q983" i="6"/>
  <c r="Q985" i="6"/>
  <c r="Q987" i="6"/>
  <c r="Q989" i="6"/>
  <c r="Q991" i="6"/>
  <c r="Q993" i="6"/>
  <c r="Q995" i="6"/>
  <c r="Q997" i="6"/>
  <c r="Q999" i="6"/>
  <c r="Q1001" i="6"/>
  <c r="Q1003" i="6"/>
  <c r="Q555" i="6"/>
  <c r="Q557" i="6"/>
  <c r="Q559" i="6"/>
  <c r="Q561" i="6"/>
  <c r="Q563" i="6"/>
  <c r="Q565" i="6"/>
  <c r="Q567" i="6"/>
  <c r="Q569" i="6"/>
  <c r="Q571" i="6"/>
  <c r="Q573" i="6"/>
  <c r="Q575" i="6"/>
  <c r="Q577" i="6"/>
  <c r="Q579" i="6"/>
  <c r="Q581" i="6"/>
  <c r="Q583" i="6"/>
  <c r="Q585" i="6"/>
  <c r="Q587" i="6"/>
  <c r="Q589" i="6"/>
  <c r="Q591" i="6"/>
  <c r="Q593" i="6"/>
  <c r="Q595" i="6"/>
  <c r="Q597" i="6"/>
  <c r="Q599" i="6"/>
  <c r="Q601" i="6"/>
  <c r="Q603" i="6"/>
  <c r="Q554" i="6"/>
  <c r="Q556" i="6"/>
  <c r="Q558" i="6"/>
  <c r="Q560" i="6"/>
  <c r="Q562" i="6"/>
  <c r="Q564" i="6"/>
  <c r="Q566" i="6"/>
  <c r="Q568" i="6"/>
  <c r="Q570" i="6"/>
  <c r="Q572" i="6"/>
  <c r="Q574" i="6"/>
  <c r="Q576" i="6"/>
  <c r="Q578" i="6"/>
  <c r="Q580" i="6"/>
  <c r="Q582" i="6"/>
  <c r="Q584" i="6"/>
  <c r="Q586" i="6"/>
  <c r="Q588" i="6"/>
  <c r="Q590" i="6"/>
  <c r="Q592" i="6"/>
  <c r="Q594" i="6"/>
  <c r="Q596" i="6"/>
  <c r="Q598" i="6"/>
  <c r="Q600" i="6"/>
  <c r="Q602" i="6"/>
  <c r="R1155" i="6"/>
  <c r="R1157" i="6"/>
  <c r="R1159" i="6"/>
  <c r="R1161" i="6"/>
  <c r="R1163" i="6"/>
  <c r="R1165" i="6"/>
  <c r="R1167" i="6"/>
  <c r="R1169" i="6"/>
  <c r="R1171" i="6"/>
  <c r="R1173" i="6"/>
  <c r="R1175" i="6"/>
  <c r="R1177" i="6"/>
  <c r="R1179" i="6"/>
  <c r="R1181" i="6"/>
  <c r="R1183" i="6"/>
  <c r="R1185" i="6"/>
  <c r="R1187" i="6"/>
  <c r="R1189" i="6"/>
  <c r="R1191" i="6"/>
  <c r="R1193" i="6"/>
  <c r="R1195" i="6"/>
  <c r="R1197" i="6"/>
  <c r="R1199" i="6"/>
  <c r="R1201" i="6"/>
  <c r="R1203" i="6"/>
  <c r="R1154" i="6"/>
  <c r="R1156" i="6"/>
  <c r="R1158" i="6"/>
  <c r="R1160" i="6"/>
  <c r="R1162" i="6"/>
  <c r="R1164" i="6"/>
  <c r="R1166" i="6"/>
  <c r="R1168" i="6"/>
  <c r="R1170" i="6"/>
  <c r="R1172" i="6"/>
  <c r="R1174" i="6"/>
  <c r="R1176" i="6"/>
  <c r="R1178" i="6"/>
  <c r="R1180" i="6"/>
  <c r="R1182" i="6"/>
  <c r="R1184" i="6"/>
  <c r="R1186" i="6"/>
  <c r="R1188" i="6"/>
  <c r="R1190" i="6"/>
  <c r="R1192" i="6"/>
  <c r="R1194" i="6"/>
  <c r="R1196" i="6"/>
  <c r="R1198" i="6"/>
  <c r="R1200" i="6"/>
  <c r="R1202" i="6"/>
  <c r="R604" i="6"/>
  <c r="R606" i="6"/>
  <c r="R608" i="6"/>
  <c r="R610" i="6"/>
  <c r="R612" i="6"/>
  <c r="R614" i="6"/>
  <c r="R616" i="6"/>
  <c r="R618" i="6"/>
  <c r="R620" i="6"/>
  <c r="R622" i="6"/>
  <c r="R624" i="6"/>
  <c r="R626" i="6"/>
  <c r="R628" i="6"/>
  <c r="R630" i="6"/>
  <c r="R632" i="6"/>
  <c r="R634" i="6"/>
  <c r="R636" i="6"/>
  <c r="R638" i="6"/>
  <c r="R640" i="6"/>
  <c r="R642" i="6"/>
  <c r="R644" i="6"/>
  <c r="R646" i="6"/>
  <c r="R648" i="6"/>
  <c r="R650" i="6"/>
  <c r="R652" i="6"/>
  <c r="R605" i="6"/>
  <c r="R607" i="6"/>
  <c r="R609" i="6"/>
  <c r="R611" i="6"/>
  <c r="R613" i="6"/>
  <c r="R615" i="6"/>
  <c r="R617" i="6"/>
  <c r="R619" i="6"/>
  <c r="R621" i="6"/>
  <c r="R623" i="6"/>
  <c r="R625" i="6"/>
  <c r="R627" i="6"/>
  <c r="R629" i="6"/>
  <c r="R631" i="6"/>
  <c r="R633" i="6"/>
  <c r="R635" i="6"/>
  <c r="R637" i="6"/>
  <c r="R639" i="6"/>
  <c r="R641" i="6"/>
  <c r="R643" i="6"/>
  <c r="R645" i="6"/>
  <c r="R647" i="6"/>
  <c r="R649" i="6"/>
  <c r="R651" i="6"/>
  <c r="R653" i="6"/>
  <c r="S1654" i="6"/>
  <c r="S1656" i="6"/>
  <c r="S1658" i="6"/>
  <c r="S1660" i="6"/>
  <c r="S1662" i="6"/>
  <c r="S1664" i="6"/>
  <c r="S1666" i="6"/>
  <c r="S1668" i="6"/>
  <c r="S1670" i="6"/>
  <c r="S1672" i="6"/>
  <c r="S1674" i="6"/>
  <c r="S1676" i="6"/>
  <c r="S1678" i="6"/>
  <c r="S1680" i="6"/>
  <c r="S1682" i="6"/>
  <c r="S1684" i="6"/>
  <c r="S1686" i="6"/>
  <c r="S1688" i="6"/>
  <c r="S1690" i="6"/>
  <c r="S1692" i="6"/>
  <c r="S1694" i="6"/>
  <c r="S1696" i="6"/>
  <c r="S1698" i="6"/>
  <c r="S1700" i="6"/>
  <c r="S1702" i="6"/>
  <c r="S1655" i="6"/>
  <c r="S1657" i="6"/>
  <c r="S1659" i="6"/>
  <c r="S1661" i="6"/>
  <c r="S1663" i="6"/>
  <c r="S1665" i="6"/>
  <c r="S1667" i="6"/>
  <c r="S1669" i="6"/>
  <c r="S1671" i="6"/>
  <c r="S1673" i="6"/>
  <c r="S1675" i="6"/>
  <c r="S1677" i="6"/>
  <c r="S1679" i="6"/>
  <c r="S1681" i="6"/>
  <c r="S1683" i="6"/>
  <c r="S1685" i="6"/>
  <c r="S1687" i="6"/>
  <c r="S1689" i="6"/>
  <c r="S1691" i="6"/>
  <c r="S1693" i="6"/>
  <c r="S1695" i="6"/>
  <c r="S1697" i="6"/>
  <c r="S1699" i="6"/>
  <c r="S1701" i="6"/>
  <c r="S1703" i="6"/>
  <c r="S504" i="6"/>
  <c r="S506" i="6"/>
  <c r="S508" i="6"/>
  <c r="S510" i="6"/>
  <c r="S512" i="6"/>
  <c r="S514" i="6"/>
  <c r="S516" i="6"/>
  <c r="S518" i="6"/>
  <c r="S520" i="6"/>
  <c r="S522" i="6"/>
  <c r="S524" i="6"/>
  <c r="S526" i="6"/>
  <c r="S528" i="6"/>
  <c r="S530" i="6"/>
  <c r="S532" i="6"/>
  <c r="S534" i="6"/>
  <c r="S536" i="6"/>
  <c r="S538" i="6"/>
  <c r="S540" i="6"/>
  <c r="S542" i="6"/>
  <c r="S544" i="6"/>
  <c r="S546" i="6"/>
  <c r="S548" i="6"/>
  <c r="S550" i="6"/>
  <c r="S552" i="6"/>
  <c r="S505" i="6"/>
  <c r="S507" i="6"/>
  <c r="S509" i="6"/>
  <c r="S511" i="6"/>
  <c r="S513" i="6"/>
  <c r="S515" i="6"/>
  <c r="S517" i="6"/>
  <c r="S519" i="6"/>
  <c r="S521" i="6"/>
  <c r="S523" i="6"/>
  <c r="S525" i="6"/>
  <c r="S527" i="6"/>
  <c r="S529" i="6"/>
  <c r="S531" i="6"/>
  <c r="S533" i="6"/>
  <c r="S535" i="6"/>
  <c r="S537" i="6"/>
  <c r="S539" i="6"/>
  <c r="S541" i="6"/>
  <c r="S543" i="6"/>
  <c r="S545" i="6"/>
  <c r="S547" i="6"/>
  <c r="S549" i="6"/>
  <c r="S551" i="6"/>
  <c r="S553" i="6"/>
  <c r="R855" i="6"/>
  <c r="R857" i="6"/>
  <c r="R859" i="6"/>
  <c r="R861" i="6"/>
  <c r="R863" i="6"/>
  <c r="R865" i="6"/>
  <c r="R867" i="6"/>
  <c r="R869" i="6"/>
  <c r="R871" i="6"/>
  <c r="R873" i="6"/>
  <c r="R875" i="6"/>
  <c r="R877" i="6"/>
  <c r="R879" i="6"/>
  <c r="R881" i="6"/>
  <c r="R883" i="6"/>
  <c r="R885" i="6"/>
  <c r="R887" i="6"/>
  <c r="R889" i="6"/>
  <c r="R891" i="6"/>
  <c r="R893" i="6"/>
  <c r="R895" i="6"/>
  <c r="R897" i="6"/>
  <c r="R854" i="6"/>
  <c r="R862" i="6"/>
  <c r="R870" i="6"/>
  <c r="R878" i="6"/>
  <c r="R886" i="6"/>
  <c r="R894" i="6"/>
  <c r="R860" i="6"/>
  <c r="R868" i="6"/>
  <c r="R876" i="6"/>
  <c r="R884" i="6"/>
  <c r="R892" i="6"/>
  <c r="R898" i="6"/>
  <c r="R900" i="6"/>
  <c r="R902" i="6"/>
  <c r="R858" i="6"/>
  <c r="R866" i="6"/>
  <c r="R874" i="6"/>
  <c r="R882" i="6"/>
  <c r="R890" i="6"/>
  <c r="R856" i="6"/>
  <c r="R864" i="6"/>
  <c r="R872" i="6"/>
  <c r="R880" i="6"/>
  <c r="R888" i="6"/>
  <c r="R896" i="6"/>
  <c r="R899" i="6"/>
  <c r="R901" i="6"/>
  <c r="R903" i="6"/>
  <c r="U205" i="6"/>
  <c r="U207" i="6"/>
  <c r="U209" i="6"/>
  <c r="U211" i="6"/>
  <c r="U213" i="6"/>
  <c r="U215" i="6"/>
  <c r="U217" i="6"/>
  <c r="U219" i="6"/>
  <c r="U221" i="6"/>
  <c r="U223" i="6"/>
  <c r="U225" i="6"/>
  <c r="U227" i="6"/>
  <c r="U229" i="6"/>
  <c r="U204" i="6"/>
  <c r="U206" i="6"/>
  <c r="U208" i="6"/>
  <c r="U210" i="6"/>
  <c r="U212" i="6"/>
  <c r="U214" i="6"/>
  <c r="U216" i="6"/>
  <c r="U218" i="6"/>
  <c r="U220" i="6"/>
  <c r="U222" i="6"/>
  <c r="U224" i="6"/>
  <c r="U226" i="6"/>
  <c r="U228" i="6"/>
  <c r="U230" i="6"/>
  <c r="U231" i="6"/>
  <c r="U233" i="6"/>
  <c r="U235" i="6"/>
  <c r="U237" i="6"/>
  <c r="U239" i="6"/>
  <c r="U241" i="6"/>
  <c r="U243" i="6"/>
  <c r="U245" i="6"/>
  <c r="U247" i="6"/>
  <c r="U249" i="6"/>
  <c r="U251" i="6"/>
  <c r="U253" i="6"/>
  <c r="U232" i="6"/>
  <c r="U234" i="6"/>
  <c r="U236" i="6"/>
  <c r="U238" i="6"/>
  <c r="U240" i="6"/>
  <c r="U242" i="6"/>
  <c r="U244" i="6"/>
  <c r="U246" i="6"/>
  <c r="U248" i="6"/>
  <c r="U250" i="6"/>
  <c r="U252" i="6"/>
  <c r="U1105" i="6"/>
  <c r="U1107" i="6"/>
  <c r="U1109" i="6"/>
  <c r="U1111" i="6"/>
  <c r="U1113" i="6"/>
  <c r="U1115" i="6"/>
  <c r="U1117" i="6"/>
  <c r="U1119" i="6"/>
  <c r="U1121" i="6"/>
  <c r="U1123" i="6"/>
  <c r="U1125" i="6"/>
  <c r="U1127" i="6"/>
  <c r="U1129" i="6"/>
  <c r="U1131" i="6"/>
  <c r="U1133" i="6"/>
  <c r="U1135" i="6"/>
  <c r="U1137" i="6"/>
  <c r="U1139" i="6"/>
  <c r="U1141" i="6"/>
  <c r="U1143" i="6"/>
  <c r="U1145" i="6"/>
  <c r="U1147" i="6"/>
  <c r="U1149" i="6"/>
  <c r="U1151" i="6"/>
  <c r="U1153" i="6"/>
  <c r="U1104" i="6"/>
  <c r="U1106" i="6"/>
  <c r="U1108" i="6"/>
  <c r="U1110" i="6"/>
  <c r="U1112" i="6"/>
  <c r="U1114" i="6"/>
  <c r="U1116" i="6"/>
  <c r="U1118" i="6"/>
  <c r="U1120" i="6"/>
  <c r="U1122" i="6"/>
  <c r="U1124" i="6"/>
  <c r="U1126" i="6"/>
  <c r="U1128" i="6"/>
  <c r="U1130" i="6"/>
  <c r="U1132" i="6"/>
  <c r="U1134" i="6"/>
  <c r="U1136" i="6"/>
  <c r="U1138" i="6"/>
  <c r="U1140" i="6"/>
  <c r="U1142" i="6"/>
  <c r="U1144" i="6"/>
  <c r="U1146" i="6"/>
  <c r="U1148" i="6"/>
  <c r="U1150" i="6"/>
  <c r="U1152" i="6"/>
  <c r="U954" i="6"/>
  <c r="U956" i="6"/>
  <c r="U958" i="6"/>
  <c r="U960" i="6"/>
  <c r="U962" i="6"/>
  <c r="U964" i="6"/>
  <c r="U966" i="6"/>
  <c r="U968" i="6"/>
  <c r="U970" i="6"/>
  <c r="U972" i="6"/>
  <c r="U974" i="6"/>
  <c r="U976" i="6"/>
  <c r="U978" i="6"/>
  <c r="U980" i="6"/>
  <c r="U982" i="6"/>
  <c r="U984" i="6"/>
  <c r="U986" i="6"/>
  <c r="U988" i="6"/>
  <c r="U990" i="6"/>
  <c r="U992" i="6"/>
  <c r="U994" i="6"/>
  <c r="U996" i="6"/>
  <c r="U998" i="6"/>
  <c r="U1000" i="6"/>
  <c r="U1002" i="6"/>
  <c r="U955" i="6"/>
  <c r="U957" i="6"/>
  <c r="U959" i="6"/>
  <c r="U961" i="6"/>
  <c r="U963" i="6"/>
  <c r="U965" i="6"/>
  <c r="U967" i="6"/>
  <c r="U969" i="6"/>
  <c r="U971" i="6"/>
  <c r="U973" i="6"/>
  <c r="U975" i="6"/>
  <c r="U977" i="6"/>
  <c r="U979" i="6"/>
  <c r="U981" i="6"/>
  <c r="U983" i="6"/>
  <c r="U985" i="6"/>
  <c r="U987" i="6"/>
  <c r="U989" i="6"/>
  <c r="U991" i="6"/>
  <c r="U993" i="6"/>
  <c r="U995" i="6"/>
  <c r="U997" i="6"/>
  <c r="U999" i="6"/>
  <c r="U1001" i="6"/>
  <c r="U1003" i="6"/>
  <c r="U605" i="6"/>
  <c r="U607" i="6"/>
  <c r="U609" i="6"/>
  <c r="U611" i="6"/>
  <c r="U613" i="6"/>
  <c r="U615" i="6"/>
  <c r="U617" i="6"/>
  <c r="U619" i="6"/>
  <c r="U621" i="6"/>
  <c r="U623" i="6"/>
  <c r="U625" i="6"/>
  <c r="U627" i="6"/>
  <c r="U629" i="6"/>
  <c r="U631" i="6"/>
  <c r="U633" i="6"/>
  <c r="U635" i="6"/>
  <c r="U637" i="6"/>
  <c r="U639" i="6"/>
  <c r="U641" i="6"/>
  <c r="U643" i="6"/>
  <c r="U645" i="6"/>
  <c r="U647" i="6"/>
  <c r="U649" i="6"/>
  <c r="U651" i="6"/>
  <c r="U653" i="6"/>
  <c r="U604" i="6"/>
  <c r="U606" i="6"/>
  <c r="U608" i="6"/>
  <c r="U610" i="6"/>
  <c r="U612" i="6"/>
  <c r="U614" i="6"/>
  <c r="U616" i="6"/>
  <c r="U618" i="6"/>
  <c r="U620" i="6"/>
  <c r="U622" i="6"/>
  <c r="U624" i="6"/>
  <c r="U626" i="6"/>
  <c r="U628" i="6"/>
  <c r="U630" i="6"/>
  <c r="U632" i="6"/>
  <c r="U634" i="6"/>
  <c r="U636" i="6"/>
  <c r="U638" i="6"/>
  <c r="U644" i="6"/>
  <c r="U652" i="6"/>
  <c r="U642" i="6"/>
  <c r="U650" i="6"/>
  <c r="U640" i="6"/>
  <c r="U648" i="6"/>
  <c r="U646" i="6"/>
  <c r="U555" i="6"/>
  <c r="U557" i="6"/>
  <c r="U559" i="6"/>
  <c r="U561" i="6"/>
  <c r="U563" i="6"/>
  <c r="U565" i="6"/>
  <c r="U567" i="6"/>
  <c r="U569" i="6"/>
  <c r="U571" i="6"/>
  <c r="U573" i="6"/>
  <c r="U575" i="6"/>
  <c r="U577" i="6"/>
  <c r="U579" i="6"/>
  <c r="U581" i="6"/>
  <c r="U583" i="6"/>
  <c r="U585" i="6"/>
  <c r="U587" i="6"/>
  <c r="U589" i="6"/>
  <c r="U591" i="6"/>
  <c r="U593" i="6"/>
  <c r="U595" i="6"/>
  <c r="U597" i="6"/>
  <c r="U599" i="6"/>
  <c r="U601" i="6"/>
  <c r="U603" i="6"/>
  <c r="U554" i="6"/>
  <c r="U556" i="6"/>
  <c r="U558" i="6"/>
  <c r="U560" i="6"/>
  <c r="U562" i="6"/>
  <c r="U564" i="6"/>
  <c r="U566" i="6"/>
  <c r="U568" i="6"/>
  <c r="U570" i="6"/>
  <c r="U572" i="6"/>
  <c r="U574" i="6"/>
  <c r="U576" i="6"/>
  <c r="U578" i="6"/>
  <c r="U580" i="6"/>
  <c r="U582" i="6"/>
  <c r="U584" i="6"/>
  <c r="U586" i="6"/>
  <c r="U588" i="6"/>
  <c r="U590" i="6"/>
  <c r="U592" i="6"/>
  <c r="U594" i="6"/>
  <c r="U596" i="6"/>
  <c r="U598" i="6"/>
  <c r="U600" i="6"/>
  <c r="U602" i="6"/>
  <c r="P605" i="6"/>
  <c r="P607" i="6"/>
  <c r="P609" i="6"/>
  <c r="P611" i="6"/>
  <c r="P613" i="6"/>
  <c r="P615" i="6"/>
  <c r="P617" i="6"/>
  <c r="P619" i="6"/>
  <c r="P621" i="6"/>
  <c r="P623" i="6"/>
  <c r="P625" i="6"/>
  <c r="P627" i="6"/>
  <c r="P629" i="6"/>
  <c r="P631" i="6"/>
  <c r="P633" i="6"/>
  <c r="P635" i="6"/>
  <c r="P637" i="6"/>
  <c r="P639" i="6"/>
  <c r="P641" i="6"/>
  <c r="P643" i="6"/>
  <c r="P645" i="6"/>
  <c r="P647" i="6"/>
  <c r="P649" i="6"/>
  <c r="P651" i="6"/>
  <c r="P653" i="6"/>
  <c r="P604" i="6"/>
  <c r="P606" i="6"/>
  <c r="P608" i="6"/>
  <c r="P610" i="6"/>
  <c r="P612" i="6"/>
  <c r="P614" i="6"/>
  <c r="P616" i="6"/>
  <c r="P618" i="6"/>
  <c r="P620" i="6"/>
  <c r="P622" i="6"/>
  <c r="P624" i="6"/>
  <c r="P626" i="6"/>
  <c r="P628" i="6"/>
  <c r="P630" i="6"/>
  <c r="P632" i="6"/>
  <c r="P634" i="6"/>
  <c r="P636" i="6"/>
  <c r="P638" i="6"/>
  <c r="P640" i="6"/>
  <c r="P642" i="6"/>
  <c r="P644" i="6"/>
  <c r="P646" i="6"/>
  <c r="P648" i="6"/>
  <c r="P650" i="6"/>
  <c r="P652" i="6"/>
  <c r="R1655" i="6"/>
  <c r="R1657" i="6"/>
  <c r="R1659" i="6"/>
  <c r="R1661" i="6"/>
  <c r="R1663" i="6"/>
  <c r="R1665" i="6"/>
  <c r="R1667" i="6"/>
  <c r="R1669" i="6"/>
  <c r="R1671" i="6"/>
  <c r="R1673" i="6"/>
  <c r="R1675" i="6"/>
  <c r="R1677" i="6"/>
  <c r="R1679" i="6"/>
  <c r="R1681" i="6"/>
  <c r="R1683" i="6"/>
  <c r="R1685" i="6"/>
  <c r="R1687" i="6"/>
  <c r="R1689" i="6"/>
  <c r="R1691" i="6"/>
  <c r="R1693" i="6"/>
  <c r="R1695" i="6"/>
  <c r="R1697" i="6"/>
  <c r="R1699" i="6"/>
  <c r="R1701" i="6"/>
  <c r="R1703" i="6"/>
  <c r="R1654" i="6"/>
  <c r="R1656" i="6"/>
  <c r="R1658" i="6"/>
  <c r="R1660" i="6"/>
  <c r="R1662" i="6"/>
  <c r="R1664" i="6"/>
  <c r="R1666" i="6"/>
  <c r="R1668" i="6"/>
  <c r="R1670" i="6"/>
  <c r="R1672" i="6"/>
  <c r="R1674" i="6"/>
  <c r="R1676" i="6"/>
  <c r="R1678" i="6"/>
  <c r="R1680" i="6"/>
  <c r="R1682" i="6"/>
  <c r="R1684" i="6"/>
  <c r="R1686" i="6"/>
  <c r="R1688" i="6"/>
  <c r="R1690" i="6"/>
  <c r="R1692" i="6"/>
  <c r="R1694" i="6"/>
  <c r="R1696" i="6"/>
  <c r="R1698" i="6"/>
  <c r="R1700" i="6"/>
  <c r="R1702" i="6"/>
  <c r="U1405" i="6"/>
  <c r="U1407" i="6"/>
  <c r="U1409" i="6"/>
  <c r="U1411" i="6"/>
  <c r="U1413" i="6"/>
  <c r="U1415" i="6"/>
  <c r="U1417" i="6"/>
  <c r="U1419" i="6"/>
  <c r="U1421" i="6"/>
  <c r="U1423" i="6"/>
  <c r="U1425" i="6"/>
  <c r="U1427" i="6"/>
  <c r="U1429" i="6"/>
  <c r="U1431" i="6"/>
  <c r="U1433" i="6"/>
  <c r="U1435" i="6"/>
  <c r="U1437" i="6"/>
  <c r="U1439" i="6"/>
  <c r="U1441" i="6"/>
  <c r="U1443" i="6"/>
  <c r="U1445" i="6"/>
  <c r="U1447" i="6"/>
  <c r="U1449" i="6"/>
  <c r="U1451" i="6"/>
  <c r="U1453" i="6"/>
  <c r="U1404" i="6"/>
  <c r="U1406" i="6"/>
  <c r="U1408" i="6"/>
  <c r="U1410" i="6"/>
  <c r="U1412" i="6"/>
  <c r="U1414" i="6"/>
  <c r="U1416" i="6"/>
  <c r="U1418" i="6"/>
  <c r="U1420" i="6"/>
  <c r="U1422" i="6"/>
  <c r="U1424" i="6"/>
  <c r="U1426" i="6"/>
  <c r="U1428" i="6"/>
  <c r="U1430" i="6"/>
  <c r="U1432" i="6"/>
  <c r="U1434" i="6"/>
  <c r="U1436" i="6"/>
  <c r="U1438" i="6"/>
  <c r="U1440" i="6"/>
  <c r="U1442" i="6"/>
  <c r="U1444" i="6"/>
  <c r="U1446" i="6"/>
  <c r="U1448" i="6"/>
  <c r="U1450" i="6"/>
  <c r="U1452" i="6"/>
  <c r="R1505" i="6"/>
  <c r="R1507" i="6"/>
  <c r="R1509" i="6"/>
  <c r="R1511" i="6"/>
  <c r="R1513" i="6"/>
  <c r="R1515" i="6"/>
  <c r="R1517" i="6"/>
  <c r="R1519" i="6"/>
  <c r="R1521" i="6"/>
  <c r="R1523" i="6"/>
  <c r="R1525" i="6"/>
  <c r="R1527" i="6"/>
  <c r="R1529" i="6"/>
  <c r="R1531" i="6"/>
  <c r="R1533" i="6"/>
  <c r="R1535" i="6"/>
  <c r="R1537" i="6"/>
  <c r="R1539" i="6"/>
  <c r="R1541" i="6"/>
  <c r="R1543" i="6"/>
  <c r="R1545" i="6"/>
  <c r="R1547" i="6"/>
  <c r="R1549" i="6"/>
  <c r="R1551" i="6"/>
  <c r="R1553" i="6"/>
  <c r="R1504" i="6"/>
  <c r="R1506" i="6"/>
  <c r="R1508" i="6"/>
  <c r="R1510" i="6"/>
  <c r="R1512" i="6"/>
  <c r="R1514" i="6"/>
  <c r="R1516" i="6"/>
  <c r="R1518" i="6"/>
  <c r="R1520" i="6"/>
  <c r="R1522" i="6"/>
  <c r="R1524" i="6"/>
  <c r="R1526" i="6"/>
  <c r="R1528" i="6"/>
  <c r="R1530" i="6"/>
  <c r="R1532" i="6"/>
  <c r="R1534" i="6"/>
  <c r="R1536" i="6"/>
  <c r="R1538" i="6"/>
  <c r="R1540" i="6"/>
  <c r="R1542" i="6"/>
  <c r="R1544" i="6"/>
  <c r="R1546" i="6"/>
  <c r="R1548" i="6"/>
  <c r="R1550" i="6"/>
  <c r="R1552" i="6"/>
  <c r="R954" i="6"/>
  <c r="R956" i="6"/>
  <c r="R958" i="6"/>
  <c r="R960" i="6"/>
  <c r="R962" i="6"/>
  <c r="R964" i="6"/>
  <c r="R966" i="6"/>
  <c r="R968" i="6"/>
  <c r="R970" i="6"/>
  <c r="R972" i="6"/>
  <c r="R974" i="6"/>
  <c r="R976" i="6"/>
  <c r="R978" i="6"/>
  <c r="R980" i="6"/>
  <c r="R982" i="6"/>
  <c r="R984" i="6"/>
  <c r="R986" i="6"/>
  <c r="R988" i="6"/>
  <c r="R990" i="6"/>
  <c r="R992" i="6"/>
  <c r="R994" i="6"/>
  <c r="R996" i="6"/>
  <c r="R998" i="6"/>
  <c r="R1000" i="6"/>
  <c r="R1002" i="6"/>
  <c r="R955" i="6"/>
  <c r="R957" i="6"/>
  <c r="R959" i="6"/>
  <c r="R961" i="6"/>
  <c r="R963" i="6"/>
  <c r="R965" i="6"/>
  <c r="R967" i="6"/>
  <c r="R969" i="6"/>
  <c r="R971" i="6"/>
  <c r="R973" i="6"/>
  <c r="R975" i="6"/>
  <c r="R977" i="6"/>
  <c r="R979" i="6"/>
  <c r="R981" i="6"/>
  <c r="R983" i="6"/>
  <c r="R985" i="6"/>
  <c r="R987" i="6"/>
  <c r="R989" i="6"/>
  <c r="R991" i="6"/>
  <c r="R993" i="6"/>
  <c r="R995" i="6"/>
  <c r="R997" i="6"/>
  <c r="R999" i="6"/>
  <c r="R1001" i="6"/>
  <c r="R1003" i="6"/>
  <c r="P905" i="6"/>
  <c r="P907" i="6"/>
  <c r="P909" i="6"/>
  <c r="P911" i="6"/>
  <c r="P913" i="6"/>
  <c r="P915" i="6"/>
  <c r="P917" i="6"/>
  <c r="P919" i="6"/>
  <c r="P921" i="6"/>
  <c r="P923" i="6"/>
  <c r="P925" i="6"/>
  <c r="P927" i="6"/>
  <c r="P929" i="6"/>
  <c r="P931" i="6"/>
  <c r="P933" i="6"/>
  <c r="P935" i="6"/>
  <c r="P937" i="6"/>
  <c r="P939" i="6"/>
  <c r="P941" i="6"/>
  <c r="P943" i="6"/>
  <c r="P945" i="6"/>
  <c r="P947" i="6"/>
  <c r="P949" i="6"/>
  <c r="P951" i="6"/>
  <c r="P953" i="6"/>
  <c r="P904" i="6"/>
  <c r="P906" i="6"/>
  <c r="P908" i="6"/>
  <c r="P910" i="6"/>
  <c r="P912" i="6"/>
  <c r="P914" i="6"/>
  <c r="P916" i="6"/>
  <c r="P918" i="6"/>
  <c r="P920" i="6"/>
  <c r="P922" i="6"/>
  <c r="P924" i="6"/>
  <c r="P926" i="6"/>
  <c r="P928" i="6"/>
  <c r="P930" i="6"/>
  <c r="P932" i="6"/>
  <c r="P934" i="6"/>
  <c r="P936" i="6"/>
  <c r="P938" i="6"/>
  <c r="P940" i="6"/>
  <c r="P942" i="6"/>
  <c r="P944" i="6"/>
  <c r="P946" i="6"/>
  <c r="P948" i="6"/>
  <c r="P950" i="6"/>
  <c r="P952" i="6"/>
  <c r="P104" i="6"/>
  <c r="P106" i="6"/>
  <c r="P108" i="6"/>
  <c r="P110" i="6"/>
  <c r="P112" i="6"/>
  <c r="P114" i="6"/>
  <c r="P116" i="6"/>
  <c r="P105" i="6"/>
  <c r="P107" i="6"/>
  <c r="P109" i="6"/>
  <c r="P111" i="6"/>
  <c r="P113" i="6"/>
  <c r="P115" i="6"/>
  <c r="P117" i="6"/>
  <c r="P119" i="6"/>
  <c r="P121" i="6"/>
  <c r="P123" i="6"/>
  <c r="P125" i="6"/>
  <c r="P127" i="6"/>
  <c r="P129" i="6"/>
  <c r="P131" i="6"/>
  <c r="P133" i="6"/>
  <c r="P135" i="6"/>
  <c r="P137" i="6"/>
  <c r="P139" i="6"/>
  <c r="P141" i="6"/>
  <c r="P143" i="6"/>
  <c r="P145" i="6"/>
  <c r="P147" i="6"/>
  <c r="P149" i="6"/>
  <c r="P151" i="6"/>
  <c r="P153" i="6"/>
  <c r="P118" i="6"/>
  <c r="P120" i="6"/>
  <c r="P122" i="6"/>
  <c r="P124" i="6"/>
  <c r="P126" i="6"/>
  <c r="P128" i="6"/>
  <c r="P130" i="6"/>
  <c r="P132" i="6"/>
  <c r="P134" i="6"/>
  <c r="P136" i="6"/>
  <c r="P138" i="6"/>
  <c r="P140" i="6"/>
  <c r="P142" i="6"/>
  <c r="P144" i="6"/>
  <c r="P146" i="6"/>
  <c r="P148" i="6"/>
  <c r="P150" i="6"/>
  <c r="P152" i="6"/>
  <c r="P505" i="6"/>
  <c r="P507" i="6"/>
  <c r="P509" i="6"/>
  <c r="P511" i="6"/>
  <c r="P513" i="6"/>
  <c r="P515" i="6"/>
  <c r="P517" i="6"/>
  <c r="P519" i="6"/>
  <c r="P521" i="6"/>
  <c r="P523" i="6"/>
  <c r="P525" i="6"/>
  <c r="P527" i="6"/>
  <c r="P529" i="6"/>
  <c r="P531" i="6"/>
  <c r="P533" i="6"/>
  <c r="P535" i="6"/>
  <c r="P537" i="6"/>
  <c r="P539" i="6"/>
  <c r="P541" i="6"/>
  <c r="P543" i="6"/>
  <c r="P545" i="6"/>
  <c r="P547" i="6"/>
  <c r="P549" i="6"/>
  <c r="P551" i="6"/>
  <c r="P553" i="6"/>
  <c r="P504" i="6"/>
  <c r="P506" i="6"/>
  <c r="P508" i="6"/>
  <c r="P510" i="6"/>
  <c r="P512" i="6"/>
  <c r="P514" i="6"/>
  <c r="P516" i="6"/>
  <c r="P518" i="6"/>
  <c r="P520" i="6"/>
  <c r="P522" i="6"/>
  <c r="P524" i="6"/>
  <c r="P526" i="6"/>
  <c r="P528" i="6"/>
  <c r="P530" i="6"/>
  <c r="P532" i="6"/>
  <c r="P534" i="6"/>
  <c r="P536" i="6"/>
  <c r="P538" i="6"/>
  <c r="P540" i="6"/>
  <c r="P542" i="6"/>
  <c r="P544" i="6"/>
  <c r="P546" i="6"/>
  <c r="P548" i="6"/>
  <c r="P550" i="6"/>
  <c r="P552" i="6"/>
  <c r="P454" i="6"/>
  <c r="P456" i="6"/>
  <c r="P455" i="6"/>
  <c r="P457" i="6"/>
  <c r="P459" i="6"/>
  <c r="P461" i="6"/>
  <c r="P463" i="6"/>
  <c r="P465" i="6"/>
  <c r="P467" i="6"/>
  <c r="P469" i="6"/>
  <c r="P471" i="6"/>
  <c r="P473" i="6"/>
  <c r="P475" i="6"/>
  <c r="P477" i="6"/>
  <c r="P479" i="6"/>
  <c r="P481" i="6"/>
  <c r="P483" i="6"/>
  <c r="P485" i="6"/>
  <c r="P487" i="6"/>
  <c r="P489" i="6"/>
  <c r="P491" i="6"/>
  <c r="P493" i="6"/>
  <c r="P495" i="6"/>
  <c r="P497" i="6"/>
  <c r="P499" i="6"/>
  <c r="P501" i="6"/>
  <c r="P503" i="6"/>
  <c r="P458" i="6"/>
  <c r="P460" i="6"/>
  <c r="P462" i="6"/>
  <c r="P464" i="6"/>
  <c r="P466" i="6"/>
  <c r="P468" i="6"/>
  <c r="P470" i="6"/>
  <c r="P472" i="6"/>
  <c r="P474" i="6"/>
  <c r="P476" i="6"/>
  <c r="P478" i="6"/>
  <c r="P480" i="6"/>
  <c r="P482" i="6"/>
  <c r="P484" i="6"/>
  <c r="P486" i="6"/>
  <c r="P488" i="6"/>
  <c r="P490" i="6"/>
  <c r="P492" i="6"/>
  <c r="P494" i="6"/>
  <c r="P496" i="6"/>
  <c r="P498" i="6"/>
  <c r="P500" i="6"/>
  <c r="P502" i="6"/>
  <c r="Q2055" i="6"/>
  <c r="Q2057" i="6"/>
  <c r="Q2059" i="6"/>
  <c r="Q2061" i="6"/>
  <c r="Q2063" i="6"/>
  <c r="Q2065" i="6"/>
  <c r="Q2067" i="6"/>
  <c r="Q2069" i="6"/>
  <c r="Q2071" i="6"/>
  <c r="Q2073" i="6"/>
  <c r="Q2075" i="6"/>
  <c r="Q2077" i="6"/>
  <c r="Q2079" i="6"/>
  <c r="Q2081" i="6"/>
  <c r="Q2083" i="6"/>
  <c r="Q2085" i="6"/>
  <c r="Q2087" i="6"/>
  <c r="Q2089" i="6"/>
  <c r="Q2091" i="6"/>
  <c r="Q2093" i="6"/>
  <c r="Q2095" i="6"/>
  <c r="Q2097" i="6"/>
  <c r="Q2099" i="6"/>
  <c r="Q2101" i="6"/>
  <c r="Q2103" i="6"/>
  <c r="Q2054" i="6"/>
  <c r="Q2056" i="6"/>
  <c r="Q2058" i="6"/>
  <c r="Q2060" i="6"/>
  <c r="Q2062" i="6"/>
  <c r="Q2064" i="6"/>
  <c r="Q2066" i="6"/>
  <c r="Q2068" i="6"/>
  <c r="Q2070" i="6"/>
  <c r="Q2072" i="6"/>
  <c r="Q2074" i="6"/>
  <c r="Q2076" i="6"/>
  <c r="Q2078" i="6"/>
  <c r="Q2080" i="6"/>
  <c r="Q2082" i="6"/>
  <c r="Q2084" i="6"/>
  <c r="Q2086" i="6"/>
  <c r="Q2088" i="6"/>
  <c r="Q2090" i="6"/>
  <c r="Q2092" i="6"/>
  <c r="Q2094" i="6"/>
  <c r="Q2096" i="6"/>
  <c r="Q2098" i="6"/>
  <c r="Q2100" i="6"/>
  <c r="Q2102" i="6"/>
  <c r="P1404" i="6"/>
  <c r="P1406" i="6"/>
  <c r="P1408" i="6"/>
  <c r="P1410" i="6"/>
  <c r="P1412" i="6"/>
  <c r="P1414" i="6"/>
  <c r="P1416" i="6"/>
  <c r="P1418" i="6"/>
  <c r="P1420" i="6"/>
  <c r="P1422" i="6"/>
  <c r="P1424" i="6"/>
  <c r="P1426" i="6"/>
  <c r="P1428" i="6"/>
  <c r="P1430" i="6"/>
  <c r="P1432" i="6"/>
  <c r="P1434" i="6"/>
  <c r="P1436" i="6"/>
  <c r="P1438" i="6"/>
  <c r="P1440" i="6"/>
  <c r="P1442" i="6"/>
  <c r="P1444" i="6"/>
  <c r="P1446" i="6"/>
  <c r="P1448" i="6"/>
  <c r="P1450" i="6"/>
  <c r="P1452" i="6"/>
  <c r="P1405" i="6"/>
  <c r="P1407" i="6"/>
  <c r="P1409" i="6"/>
  <c r="P1411" i="6"/>
  <c r="P1413" i="6"/>
  <c r="P1415" i="6"/>
  <c r="P1417" i="6"/>
  <c r="P1419" i="6"/>
  <c r="P1421" i="6"/>
  <c r="P1423" i="6"/>
  <c r="P1425" i="6"/>
  <c r="P1427" i="6"/>
  <c r="P1429" i="6"/>
  <c r="P1431" i="6"/>
  <c r="P1433" i="6"/>
  <c r="P1435" i="6"/>
  <c r="P1437" i="6"/>
  <c r="P1439" i="6"/>
  <c r="P1441" i="6"/>
  <c r="P1443" i="6"/>
  <c r="P1445" i="6"/>
  <c r="P1447" i="6"/>
  <c r="P1449" i="6"/>
  <c r="P1451" i="6"/>
  <c r="P1453" i="6"/>
  <c r="Q1655" i="6"/>
  <c r="Q1657" i="6"/>
  <c r="Q1659" i="6"/>
  <c r="Q1661" i="6"/>
  <c r="Q1663" i="6"/>
  <c r="Q1665" i="6"/>
  <c r="Q1667" i="6"/>
  <c r="Q1669" i="6"/>
  <c r="Q1671" i="6"/>
  <c r="Q1673" i="6"/>
  <c r="Q1675" i="6"/>
  <c r="Q1677" i="6"/>
  <c r="Q1679" i="6"/>
  <c r="Q1681" i="6"/>
  <c r="Q1683" i="6"/>
  <c r="Q1685" i="6"/>
  <c r="Q1687" i="6"/>
  <c r="Q1689" i="6"/>
  <c r="Q1691" i="6"/>
  <c r="Q1693" i="6"/>
  <c r="Q1695" i="6"/>
  <c r="Q1697" i="6"/>
  <c r="Q1699" i="6"/>
  <c r="Q1701" i="6"/>
  <c r="Q1703" i="6"/>
  <c r="Q1654" i="6"/>
  <c r="Q1656" i="6"/>
  <c r="Q1658" i="6"/>
  <c r="Q1660" i="6"/>
  <c r="Q1662" i="6"/>
  <c r="Q1664" i="6"/>
  <c r="Q1666" i="6"/>
  <c r="Q1668" i="6"/>
  <c r="Q1670" i="6"/>
  <c r="Q1672" i="6"/>
  <c r="Q1674" i="6"/>
  <c r="Q1676" i="6"/>
  <c r="Q1678" i="6"/>
  <c r="Q1680" i="6"/>
  <c r="Q1682" i="6"/>
  <c r="Q1684" i="6"/>
  <c r="Q1686" i="6"/>
  <c r="Q1688" i="6"/>
  <c r="Q1690" i="6"/>
  <c r="Q1692" i="6"/>
  <c r="Q1694" i="6"/>
  <c r="Q1696" i="6"/>
  <c r="Q1698" i="6"/>
  <c r="Q1700" i="6"/>
  <c r="Q1702" i="6"/>
  <c r="Q305" i="6"/>
  <c r="Q307" i="6"/>
  <c r="Q309" i="6"/>
  <c r="Q311" i="6"/>
  <c r="Q313" i="6"/>
  <c r="Q315" i="6"/>
  <c r="Q317" i="6"/>
  <c r="Q319" i="6"/>
  <c r="Q321" i="6"/>
  <c r="Q323" i="6"/>
  <c r="Q325" i="6"/>
  <c r="Q327" i="6"/>
  <c r="Q329" i="6"/>
  <c r="Q331" i="6"/>
  <c r="Q333" i="6"/>
  <c r="Q335" i="6"/>
  <c r="Q337" i="6"/>
  <c r="Q339" i="6"/>
  <c r="Q341" i="6"/>
  <c r="Q343" i="6"/>
  <c r="Q304" i="6"/>
  <c r="Q306" i="6"/>
  <c r="Q308" i="6"/>
  <c r="Q310" i="6"/>
  <c r="Q312" i="6"/>
  <c r="Q314" i="6"/>
  <c r="Q316" i="6"/>
  <c r="Q318" i="6"/>
  <c r="Q320" i="6"/>
  <c r="Q322" i="6"/>
  <c r="Q324" i="6"/>
  <c r="Q326" i="6"/>
  <c r="Q328" i="6"/>
  <c r="Q330" i="6"/>
  <c r="Q332" i="6"/>
  <c r="Q334" i="6"/>
  <c r="Q336" i="6"/>
  <c r="Q338" i="6"/>
  <c r="Q340" i="6"/>
  <c r="Q342" i="6"/>
  <c r="Q344" i="6"/>
  <c r="Q346" i="6"/>
  <c r="Q348" i="6"/>
  <c r="Q350" i="6"/>
  <c r="Q352" i="6"/>
  <c r="Q345" i="6"/>
  <c r="Q347" i="6"/>
  <c r="Q349" i="6"/>
  <c r="Q351" i="6"/>
  <c r="Q353" i="6"/>
  <c r="R1105" i="6"/>
  <c r="R1107" i="6"/>
  <c r="R1109" i="6"/>
  <c r="R1111" i="6"/>
  <c r="R1113" i="6"/>
  <c r="R1115" i="6"/>
  <c r="R1117" i="6"/>
  <c r="R1119" i="6"/>
  <c r="R1121" i="6"/>
  <c r="R1123" i="6"/>
  <c r="R1125" i="6"/>
  <c r="R1127" i="6"/>
  <c r="R1129" i="6"/>
  <c r="R1131" i="6"/>
  <c r="R1133" i="6"/>
  <c r="R1135" i="6"/>
  <c r="R1137" i="6"/>
  <c r="R1139" i="6"/>
  <c r="R1141" i="6"/>
  <c r="R1143" i="6"/>
  <c r="R1145" i="6"/>
  <c r="R1147" i="6"/>
  <c r="R1149" i="6"/>
  <c r="R1151" i="6"/>
  <c r="R1153" i="6"/>
  <c r="R1104" i="6"/>
  <c r="R1106" i="6"/>
  <c r="R1108" i="6"/>
  <c r="R1110" i="6"/>
  <c r="R1112" i="6"/>
  <c r="R1114" i="6"/>
  <c r="R1116" i="6"/>
  <c r="R1118" i="6"/>
  <c r="R1120" i="6"/>
  <c r="R1122" i="6"/>
  <c r="R1124" i="6"/>
  <c r="R1126" i="6"/>
  <c r="R1128" i="6"/>
  <c r="R1130" i="6"/>
  <c r="R1132" i="6"/>
  <c r="R1134" i="6"/>
  <c r="R1136" i="6"/>
  <c r="R1138" i="6"/>
  <c r="R1140" i="6"/>
  <c r="R1142" i="6"/>
  <c r="R1144" i="6"/>
  <c r="R1146" i="6"/>
  <c r="R1148" i="6"/>
  <c r="R1150" i="6"/>
  <c r="R1152" i="6"/>
  <c r="R654" i="6"/>
  <c r="R656" i="6"/>
  <c r="R658" i="6"/>
  <c r="R660" i="6"/>
  <c r="R662" i="6"/>
  <c r="R664" i="6"/>
  <c r="R666" i="6"/>
  <c r="R668" i="6"/>
  <c r="R670" i="6"/>
  <c r="R672" i="6"/>
  <c r="R655" i="6"/>
  <c r="R657" i="6"/>
  <c r="R659" i="6"/>
  <c r="R661" i="6"/>
  <c r="R663" i="6"/>
  <c r="R665" i="6"/>
  <c r="R667" i="6"/>
  <c r="R669" i="6"/>
  <c r="R671" i="6"/>
  <c r="R673" i="6"/>
  <c r="R675" i="6"/>
  <c r="R677" i="6"/>
  <c r="R679" i="6"/>
  <c r="R681" i="6"/>
  <c r="R683" i="6"/>
  <c r="R676" i="6"/>
  <c r="R680" i="6"/>
  <c r="R684" i="6"/>
  <c r="R685" i="6"/>
  <c r="R687" i="6"/>
  <c r="R689" i="6"/>
  <c r="R691" i="6"/>
  <c r="R693" i="6"/>
  <c r="R695" i="6"/>
  <c r="R697" i="6"/>
  <c r="R699" i="6"/>
  <c r="R701" i="6"/>
  <c r="R703" i="6"/>
  <c r="R674" i="6"/>
  <c r="R678" i="6"/>
  <c r="R682" i="6"/>
  <c r="R686" i="6"/>
  <c r="R688" i="6"/>
  <c r="R690" i="6"/>
  <c r="R692" i="6"/>
  <c r="R694" i="6"/>
  <c r="R696" i="6"/>
  <c r="R698" i="6"/>
  <c r="R700" i="6"/>
  <c r="R702" i="6"/>
  <c r="R305" i="6"/>
  <c r="R307" i="6"/>
  <c r="R309" i="6"/>
  <c r="R311" i="6"/>
  <c r="R313" i="6"/>
  <c r="R315" i="6"/>
  <c r="R317" i="6"/>
  <c r="R319" i="6"/>
  <c r="R321" i="6"/>
  <c r="R323" i="6"/>
  <c r="R325" i="6"/>
  <c r="R327" i="6"/>
  <c r="R329" i="6"/>
  <c r="R331" i="6"/>
  <c r="R333" i="6"/>
  <c r="R335" i="6"/>
  <c r="R337" i="6"/>
  <c r="R339" i="6"/>
  <c r="R341" i="6"/>
  <c r="R343" i="6"/>
  <c r="R304" i="6"/>
  <c r="R306" i="6"/>
  <c r="R308" i="6"/>
  <c r="R310" i="6"/>
  <c r="R312" i="6"/>
  <c r="R314" i="6"/>
  <c r="R316" i="6"/>
  <c r="R318" i="6"/>
  <c r="R320" i="6"/>
  <c r="R322" i="6"/>
  <c r="R324" i="6"/>
  <c r="R326" i="6"/>
  <c r="R328" i="6"/>
  <c r="R330" i="6"/>
  <c r="R332" i="6"/>
  <c r="R334" i="6"/>
  <c r="R336" i="6"/>
  <c r="R338" i="6"/>
  <c r="R340" i="6"/>
  <c r="R342" i="6"/>
  <c r="R345" i="6"/>
  <c r="R347" i="6"/>
  <c r="R349" i="6"/>
  <c r="R351" i="6"/>
  <c r="R353" i="6"/>
  <c r="R344" i="6"/>
  <c r="R346" i="6"/>
  <c r="R348" i="6"/>
  <c r="R350" i="6"/>
  <c r="R352" i="6"/>
  <c r="R1605" i="6"/>
  <c r="R1607" i="6"/>
  <c r="R1609" i="6"/>
  <c r="R1611" i="6"/>
  <c r="R1613" i="6"/>
  <c r="R1615" i="6"/>
  <c r="R1617" i="6"/>
  <c r="R1619" i="6"/>
  <c r="R1621" i="6"/>
  <c r="R1623" i="6"/>
  <c r="R1625" i="6"/>
  <c r="R1627" i="6"/>
  <c r="R1629" i="6"/>
  <c r="R1631" i="6"/>
  <c r="R1633" i="6"/>
  <c r="R1635" i="6"/>
  <c r="R1637" i="6"/>
  <c r="R1639" i="6"/>
  <c r="R1641" i="6"/>
  <c r="R1643" i="6"/>
  <c r="R1645" i="6"/>
  <c r="R1647" i="6"/>
  <c r="R1649" i="6"/>
  <c r="R1651" i="6"/>
  <c r="R1653" i="6"/>
  <c r="R1604" i="6"/>
  <c r="R1606" i="6"/>
  <c r="R1608" i="6"/>
  <c r="R1610" i="6"/>
  <c r="R1612" i="6"/>
  <c r="R1614" i="6"/>
  <c r="R1616" i="6"/>
  <c r="R1618" i="6"/>
  <c r="R1620" i="6"/>
  <c r="R1622" i="6"/>
  <c r="R1624" i="6"/>
  <c r="R1626" i="6"/>
  <c r="R1628" i="6"/>
  <c r="R1630" i="6"/>
  <c r="R1632" i="6"/>
  <c r="R1634" i="6"/>
  <c r="R1636" i="6"/>
  <c r="R1638" i="6"/>
  <c r="R1640" i="6"/>
  <c r="R1642" i="6"/>
  <c r="R1644" i="6"/>
  <c r="R1646" i="6"/>
  <c r="R1648" i="6"/>
  <c r="R1650" i="6"/>
  <c r="R1652" i="6"/>
  <c r="R2155" i="6"/>
  <c r="R2157" i="6"/>
  <c r="R2159" i="6"/>
  <c r="R2161" i="6"/>
  <c r="R2163" i="6"/>
  <c r="R2165" i="6"/>
  <c r="R2167" i="6"/>
  <c r="R2169" i="6"/>
  <c r="R2171" i="6"/>
  <c r="R2173" i="6"/>
  <c r="R2175" i="6"/>
  <c r="R2177" i="6"/>
  <c r="R2179" i="6"/>
  <c r="R2181" i="6"/>
  <c r="R2183" i="6"/>
  <c r="R2185" i="6"/>
  <c r="R2187" i="6"/>
  <c r="R2189" i="6"/>
  <c r="R2191" i="6"/>
  <c r="R2193" i="6"/>
  <c r="R2195" i="6"/>
  <c r="R2197" i="6"/>
  <c r="R2199" i="6"/>
  <c r="R2201" i="6"/>
  <c r="R2203" i="6"/>
  <c r="R2154" i="6"/>
  <c r="R2156" i="6"/>
  <c r="R2158" i="6"/>
  <c r="R2160" i="6"/>
  <c r="R2162" i="6"/>
  <c r="R2164" i="6"/>
  <c r="R2166" i="6"/>
  <c r="R2168" i="6"/>
  <c r="R2170" i="6"/>
  <c r="R2172" i="6"/>
  <c r="R2174" i="6"/>
  <c r="R2176" i="6"/>
  <c r="R2178" i="6"/>
  <c r="R2180" i="6"/>
  <c r="R2182" i="6"/>
  <c r="R2184" i="6"/>
  <c r="R2186" i="6"/>
  <c r="R2188" i="6"/>
  <c r="R2190" i="6"/>
  <c r="R2192" i="6"/>
  <c r="R2194" i="6"/>
  <c r="R2196" i="6"/>
  <c r="R2198" i="6"/>
  <c r="R2200" i="6"/>
  <c r="R2202" i="6"/>
  <c r="R1905" i="6"/>
  <c r="R1907" i="6"/>
  <c r="R1909" i="6"/>
  <c r="R1911" i="6"/>
  <c r="R1913" i="6"/>
  <c r="R1915" i="6"/>
  <c r="R1917" i="6"/>
  <c r="R1919" i="6"/>
  <c r="R1921" i="6"/>
  <c r="R1923" i="6"/>
  <c r="R1925" i="6"/>
  <c r="R1927" i="6"/>
  <c r="R1929" i="6"/>
  <c r="R1931" i="6"/>
  <c r="R1933" i="6"/>
  <c r="R1935" i="6"/>
  <c r="R1937" i="6"/>
  <c r="R1939" i="6"/>
  <c r="R1941" i="6"/>
  <c r="R1943" i="6"/>
  <c r="R1945" i="6"/>
  <c r="R1947" i="6"/>
  <c r="R1949" i="6"/>
  <c r="R1951" i="6"/>
  <c r="R1953" i="6"/>
  <c r="R1904" i="6"/>
  <c r="R1906" i="6"/>
  <c r="R1908" i="6"/>
  <c r="R1910" i="6"/>
  <c r="R1912" i="6"/>
  <c r="R1914" i="6"/>
  <c r="R1916" i="6"/>
  <c r="R1918" i="6"/>
  <c r="R1920" i="6"/>
  <c r="R1922" i="6"/>
  <c r="R1924" i="6"/>
  <c r="R1926" i="6"/>
  <c r="R1928" i="6"/>
  <c r="R1930" i="6"/>
  <c r="R1932" i="6"/>
  <c r="R1934" i="6"/>
  <c r="R1936" i="6"/>
  <c r="R1938" i="6"/>
  <c r="R1940" i="6"/>
  <c r="R1942" i="6"/>
  <c r="R1944" i="6"/>
  <c r="R1946" i="6"/>
  <c r="R1948" i="6"/>
  <c r="R1950" i="6"/>
  <c r="R1952" i="6"/>
  <c r="R1405" i="6"/>
  <c r="R1407" i="6"/>
  <c r="R1409" i="6"/>
  <c r="R1411" i="6"/>
  <c r="R1413" i="6"/>
  <c r="R1415" i="6"/>
  <c r="R1417" i="6"/>
  <c r="R1419" i="6"/>
  <c r="R1421" i="6"/>
  <c r="R1423" i="6"/>
  <c r="R1425" i="6"/>
  <c r="R1427" i="6"/>
  <c r="R1429" i="6"/>
  <c r="R1431" i="6"/>
  <c r="R1433" i="6"/>
  <c r="R1435" i="6"/>
  <c r="R1437" i="6"/>
  <c r="R1439" i="6"/>
  <c r="R1441" i="6"/>
  <c r="R1443" i="6"/>
  <c r="R1445" i="6"/>
  <c r="R1447" i="6"/>
  <c r="R1449" i="6"/>
  <c r="R1451" i="6"/>
  <c r="R1453" i="6"/>
  <c r="R1404" i="6"/>
  <c r="R1406" i="6"/>
  <c r="R1408" i="6"/>
  <c r="R1410" i="6"/>
  <c r="R1412" i="6"/>
  <c r="R1414" i="6"/>
  <c r="R1416" i="6"/>
  <c r="R1418" i="6"/>
  <c r="R1420" i="6"/>
  <c r="R1422" i="6"/>
  <c r="R1424" i="6"/>
  <c r="R1426" i="6"/>
  <c r="R1428" i="6"/>
  <c r="R1430" i="6"/>
  <c r="R1432" i="6"/>
  <c r="R1434" i="6"/>
  <c r="R1436" i="6"/>
  <c r="R1438" i="6"/>
  <c r="R1440" i="6"/>
  <c r="R1442" i="6"/>
  <c r="R1444" i="6"/>
  <c r="R1446" i="6"/>
  <c r="R1448" i="6"/>
  <c r="R1450" i="6"/>
  <c r="R1452" i="6"/>
  <c r="S1304" i="6"/>
  <c r="S1306" i="6"/>
  <c r="S1308" i="6"/>
  <c r="S1310" i="6"/>
  <c r="S1312" i="6"/>
  <c r="S1314" i="6"/>
  <c r="S1316" i="6"/>
  <c r="S1318" i="6"/>
  <c r="S1320" i="6"/>
  <c r="S1322" i="6"/>
  <c r="S1324" i="6"/>
  <c r="S1326" i="6"/>
  <c r="S1328" i="6"/>
  <c r="S1330" i="6"/>
  <c r="S1305" i="6"/>
  <c r="S1307" i="6"/>
  <c r="S1309" i="6"/>
  <c r="S1311" i="6"/>
  <c r="S1313" i="6"/>
  <c r="S1315" i="6"/>
  <c r="S1317" i="6"/>
  <c r="S1319" i="6"/>
  <c r="S1321" i="6"/>
  <c r="S1323" i="6"/>
  <c r="S1325" i="6"/>
  <c r="S1327" i="6"/>
  <c r="S1329" i="6"/>
  <c r="S1332" i="6"/>
  <c r="S1334" i="6"/>
  <c r="S1336" i="6"/>
  <c r="S1338" i="6"/>
  <c r="S1340" i="6"/>
  <c r="S1342" i="6"/>
  <c r="S1344" i="6"/>
  <c r="S1346" i="6"/>
  <c r="S1348" i="6"/>
  <c r="S1350" i="6"/>
  <c r="S1352" i="6"/>
  <c r="S1331" i="6"/>
  <c r="S1333" i="6"/>
  <c r="S1335" i="6"/>
  <c r="S1337" i="6"/>
  <c r="S1339" i="6"/>
  <c r="S1341" i="6"/>
  <c r="S1343" i="6"/>
  <c r="S1345" i="6"/>
  <c r="S1347" i="6"/>
  <c r="S1349" i="6"/>
  <c r="S1351" i="6"/>
  <c r="S1353" i="6"/>
  <c r="T1854" i="6"/>
  <c r="T1856" i="6"/>
  <c r="T1858" i="6"/>
  <c r="T1860" i="6"/>
  <c r="T1862" i="6"/>
  <c r="T1864" i="6"/>
  <c r="T1866" i="6"/>
  <c r="T1868" i="6"/>
  <c r="T1870" i="6"/>
  <c r="T1872" i="6"/>
  <c r="T1874" i="6"/>
  <c r="T1876" i="6"/>
  <c r="T1878" i="6"/>
  <c r="T1880" i="6"/>
  <c r="T1882" i="6"/>
  <c r="T1884" i="6"/>
  <c r="T1886" i="6"/>
  <c r="T1888" i="6"/>
  <c r="T1890" i="6"/>
  <c r="T1892" i="6"/>
  <c r="T1894" i="6"/>
  <c r="T1896" i="6"/>
  <c r="T1898" i="6"/>
  <c r="T1900" i="6"/>
  <c r="T1902" i="6"/>
  <c r="T1855" i="6"/>
  <c r="T1857" i="6"/>
  <c r="T1859" i="6"/>
  <c r="T1861" i="6"/>
  <c r="T1863" i="6"/>
  <c r="T1865" i="6"/>
  <c r="T1867" i="6"/>
  <c r="T1869" i="6"/>
  <c r="T1871" i="6"/>
  <c r="T1873" i="6"/>
  <c r="T1875" i="6"/>
  <c r="T1877" i="6"/>
  <c r="T1879" i="6"/>
  <c r="T1881" i="6"/>
  <c r="T1883" i="6"/>
  <c r="T1885" i="6"/>
  <c r="T1887" i="6"/>
  <c r="T1889" i="6"/>
  <c r="T1891" i="6"/>
  <c r="T1893" i="6"/>
  <c r="T1895" i="6"/>
  <c r="T1897" i="6"/>
  <c r="T1899" i="6"/>
  <c r="T1901" i="6"/>
  <c r="T1903" i="6"/>
  <c r="T1454" i="6"/>
  <c r="T1456" i="6"/>
  <c r="T1458" i="6"/>
  <c r="T1460" i="6"/>
  <c r="T1462" i="6"/>
  <c r="T1464" i="6"/>
  <c r="T1466" i="6"/>
  <c r="T1468" i="6"/>
  <c r="T1470" i="6"/>
  <c r="T1472" i="6"/>
  <c r="T1474" i="6"/>
  <c r="T1476" i="6"/>
  <c r="T1478" i="6"/>
  <c r="T1480" i="6"/>
  <c r="T1482" i="6"/>
  <c r="T1484" i="6"/>
  <c r="T1486" i="6"/>
  <c r="T1488" i="6"/>
  <c r="T1490" i="6"/>
  <c r="T1492" i="6"/>
  <c r="T1494" i="6"/>
  <c r="T1496" i="6"/>
  <c r="T1498" i="6"/>
  <c r="T1500" i="6"/>
  <c r="T1502" i="6"/>
  <c r="T1455" i="6"/>
  <c r="T1457" i="6"/>
  <c r="T1459" i="6"/>
  <c r="T1461" i="6"/>
  <c r="T1463" i="6"/>
  <c r="T1465" i="6"/>
  <c r="T1467" i="6"/>
  <c r="T1469" i="6"/>
  <c r="T1471" i="6"/>
  <c r="T1473" i="6"/>
  <c r="T1475" i="6"/>
  <c r="T1477" i="6"/>
  <c r="T1479" i="6"/>
  <c r="T1481" i="6"/>
  <c r="T1483" i="6"/>
  <c r="T1485" i="6"/>
  <c r="T1487" i="6"/>
  <c r="T1489" i="6"/>
  <c r="T1491" i="6"/>
  <c r="T1493" i="6"/>
  <c r="T1495" i="6"/>
  <c r="T1497" i="6"/>
  <c r="T1499" i="6"/>
  <c r="T1501" i="6"/>
  <c r="T1503" i="6"/>
  <c r="T505" i="6"/>
  <c r="T507" i="6"/>
  <c r="T509" i="6"/>
  <c r="T511" i="6"/>
  <c r="T513" i="6"/>
  <c r="T515" i="6"/>
  <c r="T517" i="6"/>
  <c r="T519" i="6"/>
  <c r="T521" i="6"/>
  <c r="T523" i="6"/>
  <c r="T525" i="6"/>
  <c r="T527" i="6"/>
  <c r="T529" i="6"/>
  <c r="T531" i="6"/>
  <c r="T533" i="6"/>
  <c r="T535" i="6"/>
  <c r="T537" i="6"/>
  <c r="T539" i="6"/>
  <c r="T541" i="6"/>
  <c r="T543" i="6"/>
  <c r="T545" i="6"/>
  <c r="T547" i="6"/>
  <c r="T549" i="6"/>
  <c r="T551" i="6"/>
  <c r="T553" i="6"/>
  <c r="T504" i="6"/>
  <c r="T506" i="6"/>
  <c r="T508" i="6"/>
  <c r="T510" i="6"/>
  <c r="T512" i="6"/>
  <c r="T514" i="6"/>
  <c r="T516" i="6"/>
  <c r="T518" i="6"/>
  <c r="T520" i="6"/>
  <c r="T522" i="6"/>
  <c r="T524" i="6"/>
  <c r="T526" i="6"/>
  <c r="T528" i="6"/>
  <c r="T530" i="6"/>
  <c r="T532" i="6"/>
  <c r="T534" i="6"/>
  <c r="T536" i="6"/>
  <c r="T538" i="6"/>
  <c r="T540" i="6"/>
  <c r="T542" i="6"/>
  <c r="T544" i="6"/>
  <c r="T546" i="6"/>
  <c r="T548" i="6"/>
  <c r="T550" i="6"/>
  <c r="T552" i="6"/>
  <c r="U655" i="6"/>
  <c r="U657" i="6"/>
  <c r="U659" i="6"/>
  <c r="U661" i="6"/>
  <c r="U663" i="6"/>
  <c r="U665" i="6"/>
  <c r="U667" i="6"/>
  <c r="U669" i="6"/>
  <c r="U671" i="6"/>
  <c r="U673" i="6"/>
  <c r="U675" i="6"/>
  <c r="U677" i="6"/>
  <c r="U679" i="6"/>
  <c r="U681" i="6"/>
  <c r="U683" i="6"/>
  <c r="U660" i="6"/>
  <c r="U668" i="6"/>
  <c r="U674" i="6"/>
  <c r="U678" i="6"/>
  <c r="U682" i="6"/>
  <c r="U685" i="6"/>
  <c r="U687" i="6"/>
  <c r="U689" i="6"/>
  <c r="U691" i="6"/>
  <c r="U693" i="6"/>
  <c r="U695" i="6"/>
  <c r="U697" i="6"/>
  <c r="U699" i="6"/>
  <c r="U701" i="6"/>
  <c r="U703" i="6"/>
  <c r="U658" i="6"/>
  <c r="U666" i="6"/>
  <c r="U656" i="6"/>
  <c r="U664" i="6"/>
  <c r="U672" i="6"/>
  <c r="U676" i="6"/>
  <c r="U680" i="6"/>
  <c r="U684" i="6"/>
  <c r="U686" i="6"/>
  <c r="U688" i="6"/>
  <c r="U690" i="6"/>
  <c r="U692" i="6"/>
  <c r="U694" i="6"/>
  <c r="U696" i="6"/>
  <c r="U698" i="6"/>
  <c r="U700" i="6"/>
  <c r="U702" i="6"/>
  <c r="U654" i="6"/>
  <c r="U662" i="6"/>
  <c r="U670" i="6"/>
  <c r="R1705" i="6"/>
  <c r="R1707" i="6"/>
  <c r="R1709" i="6"/>
  <c r="R1711" i="6"/>
  <c r="R1713" i="6"/>
  <c r="R1715" i="6"/>
  <c r="R1717" i="6"/>
  <c r="R1719" i="6"/>
  <c r="R1721" i="6"/>
  <c r="R1723" i="6"/>
  <c r="R1725" i="6"/>
  <c r="R1727" i="6"/>
  <c r="R1729" i="6"/>
  <c r="R1731" i="6"/>
  <c r="R1733" i="6"/>
  <c r="R1735" i="6"/>
  <c r="R1737" i="6"/>
  <c r="R1739" i="6"/>
  <c r="R1741" i="6"/>
  <c r="R1743" i="6"/>
  <c r="R1745" i="6"/>
  <c r="R1747" i="6"/>
  <c r="R1749" i="6"/>
  <c r="R1751" i="6"/>
  <c r="R1753" i="6"/>
  <c r="R1704" i="6"/>
  <c r="R1706" i="6"/>
  <c r="R1708" i="6"/>
  <c r="R1710" i="6"/>
  <c r="R1712" i="6"/>
  <c r="R1714" i="6"/>
  <c r="R1716" i="6"/>
  <c r="R1718" i="6"/>
  <c r="R1720" i="6"/>
  <c r="R1722" i="6"/>
  <c r="R1724" i="6"/>
  <c r="R1726" i="6"/>
  <c r="R1728" i="6"/>
  <c r="R1730" i="6"/>
  <c r="R1732" i="6"/>
  <c r="R1734" i="6"/>
  <c r="R1736" i="6"/>
  <c r="R1738" i="6"/>
  <c r="R1740" i="6"/>
  <c r="R1742" i="6"/>
  <c r="R1744" i="6"/>
  <c r="R1746" i="6"/>
  <c r="R1748" i="6"/>
  <c r="R1750" i="6"/>
  <c r="R1752" i="6"/>
  <c r="P1504" i="6"/>
  <c r="P1506" i="6"/>
  <c r="P1508" i="6"/>
  <c r="P1510" i="6"/>
  <c r="P1512" i="6"/>
  <c r="P1514" i="6"/>
  <c r="P1516" i="6"/>
  <c r="P1518" i="6"/>
  <c r="P1520" i="6"/>
  <c r="P1522" i="6"/>
  <c r="P1524" i="6"/>
  <c r="P1526" i="6"/>
  <c r="P1528" i="6"/>
  <c r="P1530" i="6"/>
  <c r="P1532" i="6"/>
  <c r="P1534" i="6"/>
  <c r="P1536" i="6"/>
  <c r="P1538" i="6"/>
  <c r="P1540" i="6"/>
  <c r="P1542" i="6"/>
  <c r="P1544" i="6"/>
  <c r="P1546" i="6"/>
  <c r="P1548" i="6"/>
  <c r="P1550" i="6"/>
  <c r="P1552" i="6"/>
  <c r="P1505" i="6"/>
  <c r="P1507" i="6"/>
  <c r="P1509" i="6"/>
  <c r="P1511" i="6"/>
  <c r="P1513" i="6"/>
  <c r="P1515" i="6"/>
  <c r="P1517" i="6"/>
  <c r="P1519" i="6"/>
  <c r="P1521" i="6"/>
  <c r="P1523" i="6"/>
  <c r="P1525" i="6"/>
  <c r="P1527" i="6"/>
  <c r="P1529" i="6"/>
  <c r="P1531" i="6"/>
  <c r="P1533" i="6"/>
  <c r="P1535" i="6"/>
  <c r="P1537" i="6"/>
  <c r="P1539" i="6"/>
  <c r="P1541" i="6"/>
  <c r="P1543" i="6"/>
  <c r="P1545" i="6"/>
  <c r="P1547" i="6"/>
  <c r="P1549" i="6"/>
  <c r="P1551" i="6"/>
  <c r="P1553" i="6"/>
  <c r="S1055" i="6"/>
  <c r="S1057" i="6"/>
  <c r="S1059" i="6"/>
  <c r="S1061" i="6"/>
  <c r="S1063" i="6"/>
  <c r="S1065" i="6"/>
  <c r="S1067" i="6"/>
  <c r="S1069" i="6"/>
  <c r="S1071" i="6"/>
  <c r="S1073" i="6"/>
  <c r="S1075" i="6"/>
  <c r="S1077" i="6"/>
  <c r="S1079" i="6"/>
  <c r="S1081" i="6"/>
  <c r="S1083" i="6"/>
  <c r="S1085" i="6"/>
  <c r="S1087" i="6"/>
  <c r="S1089" i="6"/>
  <c r="S1091" i="6"/>
  <c r="S1093" i="6"/>
  <c r="S1095" i="6"/>
  <c r="S1097" i="6"/>
  <c r="S1099" i="6"/>
  <c r="S1101" i="6"/>
  <c r="S1054" i="6"/>
  <c r="S1056" i="6"/>
  <c r="S1058" i="6"/>
  <c r="S1060" i="6"/>
  <c r="S1062" i="6"/>
  <c r="S1064" i="6"/>
  <c r="S1066" i="6"/>
  <c r="S1068" i="6"/>
  <c r="S1070" i="6"/>
  <c r="S1072" i="6"/>
  <c r="S1074" i="6"/>
  <c r="S1076" i="6"/>
  <c r="S1078" i="6"/>
  <c r="S1080" i="6"/>
  <c r="S1082" i="6"/>
  <c r="S1084" i="6"/>
  <c r="S1086" i="6"/>
  <c r="S1088" i="6"/>
  <c r="S1090" i="6"/>
  <c r="S1092" i="6"/>
  <c r="S1094" i="6"/>
  <c r="S1096" i="6"/>
  <c r="S1098" i="6"/>
  <c r="S1100" i="6"/>
  <c r="S1102" i="6"/>
  <c r="S1103" i="6"/>
  <c r="S905" i="6"/>
  <c r="S907" i="6"/>
  <c r="S909" i="6"/>
  <c r="S911" i="6"/>
  <c r="S913" i="6"/>
  <c r="S915" i="6"/>
  <c r="S917" i="6"/>
  <c r="S919" i="6"/>
  <c r="S921" i="6"/>
  <c r="S923" i="6"/>
  <c r="S925" i="6"/>
  <c r="S927" i="6"/>
  <c r="S929" i="6"/>
  <c r="S931" i="6"/>
  <c r="S933" i="6"/>
  <c r="S935" i="6"/>
  <c r="S937" i="6"/>
  <c r="S939" i="6"/>
  <c r="S941" i="6"/>
  <c r="S943" i="6"/>
  <c r="S945" i="6"/>
  <c r="S947" i="6"/>
  <c r="S949" i="6"/>
  <c r="S951" i="6"/>
  <c r="S953" i="6"/>
  <c r="S904" i="6"/>
  <c r="S906" i="6"/>
  <c r="S908" i="6"/>
  <c r="S910" i="6"/>
  <c r="S912" i="6"/>
  <c r="S914" i="6"/>
  <c r="S916" i="6"/>
  <c r="S918" i="6"/>
  <c r="S920" i="6"/>
  <c r="S922" i="6"/>
  <c r="S924" i="6"/>
  <c r="S926" i="6"/>
  <c r="S928" i="6"/>
  <c r="S930" i="6"/>
  <c r="S932" i="6"/>
  <c r="S934" i="6"/>
  <c r="S936" i="6"/>
  <c r="S938" i="6"/>
  <c r="S940" i="6"/>
  <c r="S942" i="6"/>
  <c r="S944" i="6"/>
  <c r="S946" i="6"/>
  <c r="S948" i="6"/>
  <c r="S950" i="6"/>
  <c r="S952" i="6"/>
  <c r="U505" i="6"/>
  <c r="U507" i="6"/>
  <c r="U509" i="6"/>
  <c r="U511" i="6"/>
  <c r="U513" i="6"/>
  <c r="U515" i="6"/>
  <c r="U517" i="6"/>
  <c r="U519" i="6"/>
  <c r="U521" i="6"/>
  <c r="U523" i="6"/>
  <c r="U525" i="6"/>
  <c r="U527" i="6"/>
  <c r="U529" i="6"/>
  <c r="U531" i="6"/>
  <c r="U533" i="6"/>
  <c r="U535" i="6"/>
  <c r="U537" i="6"/>
  <c r="U539" i="6"/>
  <c r="U541" i="6"/>
  <c r="U543" i="6"/>
  <c r="U545" i="6"/>
  <c r="U547" i="6"/>
  <c r="U549" i="6"/>
  <c r="U551" i="6"/>
  <c r="U553" i="6"/>
  <c r="U504" i="6"/>
  <c r="U506" i="6"/>
  <c r="U508" i="6"/>
  <c r="U510" i="6"/>
  <c r="U512" i="6"/>
  <c r="U514" i="6"/>
  <c r="U516" i="6"/>
  <c r="U518" i="6"/>
  <c r="U520" i="6"/>
  <c r="U522" i="6"/>
  <c r="U524" i="6"/>
  <c r="U526" i="6"/>
  <c r="U528" i="6"/>
  <c r="U530" i="6"/>
  <c r="U532" i="6"/>
  <c r="U534" i="6"/>
  <c r="U536" i="6"/>
  <c r="U538" i="6"/>
  <c r="U540" i="6"/>
  <c r="U542" i="6"/>
  <c r="U544" i="6"/>
  <c r="U546" i="6"/>
  <c r="U548" i="6"/>
  <c r="U550" i="6"/>
  <c r="U552" i="6"/>
  <c r="R55" i="6"/>
  <c r="R57" i="6"/>
  <c r="R59" i="6"/>
  <c r="R54" i="6"/>
  <c r="R56" i="6"/>
  <c r="R58" i="6"/>
  <c r="R60" i="6"/>
  <c r="R61" i="6"/>
  <c r="R63" i="6"/>
  <c r="R65" i="6"/>
  <c r="R67" i="6"/>
  <c r="R69" i="6"/>
  <c r="R71" i="6"/>
  <c r="R73" i="6"/>
  <c r="R75" i="6"/>
  <c r="R77" i="6"/>
  <c r="R79" i="6"/>
  <c r="R81" i="6"/>
  <c r="R83" i="6"/>
  <c r="R85" i="6"/>
  <c r="R87" i="6"/>
  <c r="R89" i="6"/>
  <c r="R91" i="6"/>
  <c r="R93" i="6"/>
  <c r="R95" i="6"/>
  <c r="R97" i="6"/>
  <c r="R99" i="6"/>
  <c r="R101" i="6"/>
  <c r="R103" i="6"/>
  <c r="R62" i="6"/>
  <c r="R64" i="6"/>
  <c r="R66" i="6"/>
  <c r="R68" i="6"/>
  <c r="R70" i="6"/>
  <c r="R72" i="6"/>
  <c r="R74" i="6"/>
  <c r="R76" i="6"/>
  <c r="R78" i="6"/>
  <c r="R80" i="6"/>
  <c r="R82" i="6"/>
  <c r="R84" i="6"/>
  <c r="R86" i="6"/>
  <c r="R88" i="6"/>
  <c r="R90" i="6"/>
  <c r="R92" i="6"/>
  <c r="R94" i="6"/>
  <c r="R96" i="6"/>
  <c r="R98" i="6"/>
  <c r="R100" i="6"/>
  <c r="R102" i="6"/>
  <c r="S55" i="6"/>
  <c r="S57" i="6"/>
  <c r="S59" i="6"/>
  <c r="S54" i="6"/>
  <c r="S56" i="6"/>
  <c r="S58" i="6"/>
  <c r="S60" i="6"/>
  <c r="S61" i="6"/>
  <c r="S63" i="6"/>
  <c r="S65" i="6"/>
  <c r="S67" i="6"/>
  <c r="S69" i="6"/>
  <c r="S71" i="6"/>
  <c r="S73" i="6"/>
  <c r="S75" i="6"/>
  <c r="S77" i="6"/>
  <c r="S79" i="6"/>
  <c r="S81" i="6"/>
  <c r="S83" i="6"/>
  <c r="S85" i="6"/>
  <c r="S87" i="6"/>
  <c r="S89" i="6"/>
  <c r="S91" i="6"/>
  <c r="S93" i="6"/>
  <c r="S95" i="6"/>
  <c r="S97" i="6"/>
  <c r="S99" i="6"/>
  <c r="S101" i="6"/>
  <c r="S103" i="6"/>
  <c r="S62" i="6"/>
  <c r="S64" i="6"/>
  <c r="S66" i="6"/>
  <c r="S68" i="6"/>
  <c r="S70" i="6"/>
  <c r="S72" i="6"/>
  <c r="S74" i="6"/>
  <c r="S76" i="6"/>
  <c r="S78" i="6"/>
  <c r="S80" i="6"/>
  <c r="S82" i="6"/>
  <c r="S84" i="6"/>
  <c r="S86" i="6"/>
  <c r="S88" i="6"/>
  <c r="S90" i="6"/>
  <c r="S92" i="6"/>
  <c r="S94" i="6"/>
  <c r="S96" i="6"/>
  <c r="S98" i="6"/>
  <c r="S100" i="6"/>
  <c r="S102" i="6"/>
  <c r="U152" i="6"/>
  <c r="U144" i="6"/>
  <c r="U136" i="6"/>
  <c r="U128" i="6"/>
  <c r="U120" i="6"/>
  <c r="U149" i="6"/>
  <c r="U141" i="6"/>
  <c r="U133" i="6"/>
  <c r="U125" i="6"/>
  <c r="U117" i="6"/>
  <c r="U109" i="6"/>
  <c r="U114" i="6"/>
  <c r="U106" i="6"/>
  <c r="P54" i="6"/>
  <c r="P56" i="6"/>
  <c r="P58" i="6"/>
  <c r="P60" i="6"/>
  <c r="P55" i="6"/>
  <c r="P57" i="6"/>
  <c r="P59" i="6"/>
  <c r="P62" i="6"/>
  <c r="P64" i="6"/>
  <c r="P66" i="6"/>
  <c r="P68" i="6"/>
  <c r="P70" i="6"/>
  <c r="P72" i="6"/>
  <c r="P74" i="6"/>
  <c r="P76" i="6"/>
  <c r="P78" i="6"/>
  <c r="P80" i="6"/>
  <c r="P82" i="6"/>
  <c r="P84" i="6"/>
  <c r="P86" i="6"/>
  <c r="P88" i="6"/>
  <c r="P90" i="6"/>
  <c r="P92" i="6"/>
  <c r="P94" i="6"/>
  <c r="P96" i="6"/>
  <c r="P98" i="6"/>
  <c r="P100" i="6"/>
  <c r="P102" i="6"/>
  <c r="P61" i="6"/>
  <c r="P63" i="6"/>
  <c r="P65" i="6"/>
  <c r="P67" i="6"/>
  <c r="P69" i="6"/>
  <c r="P71" i="6"/>
  <c r="P73" i="6"/>
  <c r="P75" i="6"/>
  <c r="P77" i="6"/>
  <c r="P79" i="6"/>
  <c r="P81" i="6"/>
  <c r="P83" i="6"/>
  <c r="P85" i="6"/>
  <c r="P87" i="6"/>
  <c r="P89" i="6"/>
  <c r="P91" i="6"/>
  <c r="P93" i="6"/>
  <c r="P95" i="6"/>
  <c r="P97" i="6"/>
  <c r="P99" i="6"/>
  <c r="P101" i="6"/>
  <c r="P103" i="6"/>
  <c r="P1304" i="6"/>
  <c r="P1306" i="6"/>
  <c r="P1308" i="6"/>
  <c r="P1310" i="6"/>
  <c r="P1312" i="6"/>
  <c r="P1314" i="6"/>
  <c r="P1316" i="6"/>
  <c r="P1318" i="6"/>
  <c r="P1320" i="6"/>
  <c r="P1322" i="6"/>
  <c r="P1324" i="6"/>
  <c r="P1326" i="6"/>
  <c r="P1328" i="6"/>
  <c r="P1330" i="6"/>
  <c r="P1305" i="6"/>
  <c r="P1307" i="6"/>
  <c r="P1309" i="6"/>
  <c r="P1311" i="6"/>
  <c r="P1313" i="6"/>
  <c r="P1315" i="6"/>
  <c r="P1317" i="6"/>
  <c r="P1319" i="6"/>
  <c r="P1321" i="6"/>
  <c r="P1323" i="6"/>
  <c r="P1325" i="6"/>
  <c r="P1327" i="6"/>
  <c r="P1329" i="6"/>
  <c r="P1332" i="6"/>
  <c r="P1334" i="6"/>
  <c r="P1336" i="6"/>
  <c r="P1338" i="6"/>
  <c r="P1340" i="6"/>
  <c r="P1342" i="6"/>
  <c r="P1344" i="6"/>
  <c r="P1346" i="6"/>
  <c r="P1348" i="6"/>
  <c r="P1350" i="6"/>
  <c r="P1352" i="6"/>
  <c r="P1331" i="6"/>
  <c r="P1333" i="6"/>
  <c r="P1335" i="6"/>
  <c r="P1337" i="6"/>
  <c r="P1339" i="6"/>
  <c r="P1341" i="6"/>
  <c r="P1343" i="6"/>
  <c r="P1345" i="6"/>
  <c r="P1347" i="6"/>
  <c r="P1349" i="6"/>
  <c r="P1351" i="6"/>
  <c r="P1353" i="6"/>
  <c r="R1004" i="6"/>
  <c r="R1006" i="6"/>
  <c r="R1008" i="6"/>
  <c r="R1010" i="6"/>
  <c r="R1012" i="6"/>
  <c r="R1014" i="6"/>
  <c r="R1016" i="6"/>
  <c r="R1018" i="6"/>
  <c r="R1020" i="6"/>
  <c r="R1022" i="6"/>
  <c r="R1024" i="6"/>
  <c r="R1026" i="6"/>
  <c r="R1028" i="6"/>
  <c r="R1030" i="6"/>
  <c r="R1032" i="6"/>
  <c r="R1034" i="6"/>
  <c r="R1036" i="6"/>
  <c r="R1038" i="6"/>
  <c r="R1040" i="6"/>
  <c r="R1042" i="6"/>
  <c r="R1044" i="6"/>
  <c r="R1046" i="6"/>
  <c r="R1048" i="6"/>
  <c r="R1050" i="6"/>
  <c r="R1052" i="6"/>
  <c r="R1005" i="6"/>
  <c r="R1007" i="6"/>
  <c r="R1009" i="6"/>
  <c r="R1011" i="6"/>
  <c r="R1013" i="6"/>
  <c r="R1015" i="6"/>
  <c r="R1017" i="6"/>
  <c r="R1019" i="6"/>
  <c r="R1021" i="6"/>
  <c r="R1023" i="6"/>
  <c r="R1025" i="6"/>
  <c r="R1027" i="6"/>
  <c r="R1029" i="6"/>
  <c r="R1031" i="6"/>
  <c r="R1033" i="6"/>
  <c r="R1035" i="6"/>
  <c r="R1037" i="6"/>
  <c r="R1039" i="6"/>
  <c r="R1041" i="6"/>
  <c r="R1043" i="6"/>
  <c r="R1045" i="6"/>
  <c r="R1047" i="6"/>
  <c r="R1049" i="6"/>
  <c r="R1051" i="6"/>
  <c r="R1053" i="6"/>
  <c r="T754" i="6"/>
  <c r="T756" i="6"/>
  <c r="T758" i="6"/>
  <c r="T760" i="6"/>
  <c r="T762" i="6"/>
  <c r="T764" i="6"/>
  <c r="T766" i="6"/>
  <c r="T768" i="6"/>
  <c r="T770" i="6"/>
  <c r="T772" i="6"/>
  <c r="T774" i="6"/>
  <c r="T776" i="6"/>
  <c r="T778" i="6"/>
  <c r="T780" i="6"/>
  <c r="T782" i="6"/>
  <c r="T784" i="6"/>
  <c r="T786" i="6"/>
  <c r="T788" i="6"/>
  <c r="T790" i="6"/>
  <c r="T792" i="6"/>
  <c r="T794" i="6"/>
  <c r="T796" i="6"/>
  <c r="T798" i="6"/>
  <c r="T800" i="6"/>
  <c r="T802" i="6"/>
  <c r="T755" i="6"/>
  <c r="T757" i="6"/>
  <c r="T759" i="6"/>
  <c r="T761" i="6"/>
  <c r="T763" i="6"/>
  <c r="T765" i="6"/>
  <c r="T767" i="6"/>
  <c r="T769" i="6"/>
  <c r="T771" i="6"/>
  <c r="T773" i="6"/>
  <c r="T775" i="6"/>
  <c r="T777" i="6"/>
  <c r="T779" i="6"/>
  <c r="T781" i="6"/>
  <c r="T783" i="6"/>
  <c r="T785" i="6"/>
  <c r="T787" i="6"/>
  <c r="T789" i="6"/>
  <c r="T791" i="6"/>
  <c r="T793" i="6"/>
  <c r="T795" i="6"/>
  <c r="T797" i="6"/>
  <c r="T799" i="6"/>
  <c r="T801" i="6"/>
  <c r="T803" i="6"/>
  <c r="T304" i="6"/>
  <c r="T306" i="6"/>
  <c r="T308" i="6"/>
  <c r="T310" i="6"/>
  <c r="T312" i="6"/>
  <c r="T314" i="6"/>
  <c r="T316" i="6"/>
  <c r="T318" i="6"/>
  <c r="T320" i="6"/>
  <c r="T322" i="6"/>
  <c r="T324" i="6"/>
  <c r="T326" i="6"/>
  <c r="T328" i="6"/>
  <c r="T330" i="6"/>
  <c r="T332" i="6"/>
  <c r="T334" i="6"/>
  <c r="T336" i="6"/>
  <c r="T338" i="6"/>
  <c r="T340" i="6"/>
  <c r="T342" i="6"/>
  <c r="T305" i="6"/>
  <c r="T307" i="6"/>
  <c r="T309" i="6"/>
  <c r="T311" i="6"/>
  <c r="T313" i="6"/>
  <c r="T315" i="6"/>
  <c r="T317" i="6"/>
  <c r="T319" i="6"/>
  <c r="T321" i="6"/>
  <c r="T323" i="6"/>
  <c r="T325" i="6"/>
  <c r="T327" i="6"/>
  <c r="T329" i="6"/>
  <c r="T331" i="6"/>
  <c r="T333" i="6"/>
  <c r="T335" i="6"/>
  <c r="T337" i="6"/>
  <c r="T339" i="6"/>
  <c r="T341" i="6"/>
  <c r="T343" i="6"/>
  <c r="T344" i="6"/>
  <c r="T346" i="6"/>
  <c r="T348" i="6"/>
  <c r="T350" i="6"/>
  <c r="T352" i="6"/>
  <c r="T345" i="6"/>
  <c r="T347" i="6"/>
  <c r="T349" i="6"/>
  <c r="T351" i="6"/>
  <c r="T353" i="6"/>
  <c r="T1254" i="6"/>
  <c r="T1256" i="6"/>
  <c r="T1258" i="6"/>
  <c r="T1260" i="6"/>
  <c r="T1262" i="6"/>
  <c r="T1264" i="6"/>
  <c r="T1266" i="6"/>
  <c r="T1268" i="6"/>
  <c r="T1270" i="6"/>
  <c r="T1272" i="6"/>
  <c r="T1274" i="6"/>
  <c r="T1276" i="6"/>
  <c r="T1278" i="6"/>
  <c r="T1280" i="6"/>
  <c r="T1282" i="6"/>
  <c r="T1284" i="6"/>
  <c r="T1286" i="6"/>
  <c r="T1288" i="6"/>
  <c r="T1290" i="6"/>
  <c r="T1292" i="6"/>
  <c r="T1294" i="6"/>
  <c r="T1296" i="6"/>
  <c r="T1298" i="6"/>
  <c r="T1300" i="6"/>
  <c r="T1302" i="6"/>
  <c r="T1255" i="6"/>
  <c r="T1257" i="6"/>
  <c r="T1259" i="6"/>
  <c r="T1261" i="6"/>
  <c r="T1263" i="6"/>
  <c r="T1265" i="6"/>
  <c r="T1267" i="6"/>
  <c r="T1269" i="6"/>
  <c r="T1271" i="6"/>
  <c r="T1273" i="6"/>
  <c r="T1275" i="6"/>
  <c r="T1277" i="6"/>
  <c r="T1279" i="6"/>
  <c r="T1281" i="6"/>
  <c r="T1283" i="6"/>
  <c r="T1285" i="6"/>
  <c r="T1287" i="6"/>
  <c r="T1289" i="6"/>
  <c r="T1291" i="6"/>
  <c r="T1293" i="6"/>
  <c r="T1295" i="6"/>
  <c r="T1297" i="6"/>
  <c r="T1299" i="6"/>
  <c r="T1301" i="6"/>
  <c r="T1303" i="6"/>
  <c r="U354" i="6"/>
  <c r="U356" i="6"/>
  <c r="U358" i="6"/>
  <c r="U360" i="6"/>
  <c r="U362" i="6"/>
  <c r="U364" i="6"/>
  <c r="U366" i="6"/>
  <c r="U368" i="6"/>
  <c r="U370" i="6"/>
  <c r="U372" i="6"/>
  <c r="U374" i="6"/>
  <c r="U376" i="6"/>
  <c r="U378" i="6"/>
  <c r="U380" i="6"/>
  <c r="U382" i="6"/>
  <c r="U384" i="6"/>
  <c r="U386" i="6"/>
  <c r="U388" i="6"/>
  <c r="U390" i="6"/>
  <c r="U392" i="6"/>
  <c r="U394" i="6"/>
  <c r="U396" i="6"/>
  <c r="U398" i="6"/>
  <c r="U400" i="6"/>
  <c r="U402" i="6"/>
  <c r="U355" i="6"/>
  <c r="U357" i="6"/>
  <c r="U359" i="6"/>
  <c r="U361" i="6"/>
  <c r="U363" i="6"/>
  <c r="U365" i="6"/>
  <c r="U367" i="6"/>
  <c r="U369" i="6"/>
  <c r="U371" i="6"/>
  <c r="U373" i="6"/>
  <c r="U375" i="6"/>
  <c r="U377" i="6"/>
  <c r="U379" i="6"/>
  <c r="U381" i="6"/>
  <c r="U383" i="6"/>
  <c r="U385" i="6"/>
  <c r="U387" i="6"/>
  <c r="U389" i="6"/>
  <c r="U391" i="6"/>
  <c r="U393" i="6"/>
  <c r="U395" i="6"/>
  <c r="U397" i="6"/>
  <c r="U399" i="6"/>
  <c r="U401" i="6"/>
  <c r="U403" i="6"/>
  <c r="T555" i="6"/>
  <c r="T557" i="6"/>
  <c r="T559" i="6"/>
  <c r="T561" i="6"/>
  <c r="T563" i="6"/>
  <c r="T565" i="6"/>
  <c r="T567" i="6"/>
  <c r="T569" i="6"/>
  <c r="T571" i="6"/>
  <c r="T573" i="6"/>
  <c r="T575" i="6"/>
  <c r="T577" i="6"/>
  <c r="T579" i="6"/>
  <c r="T581" i="6"/>
  <c r="T583" i="6"/>
  <c r="T585" i="6"/>
  <c r="T587" i="6"/>
  <c r="T589" i="6"/>
  <c r="T591" i="6"/>
  <c r="T593" i="6"/>
  <c r="T595" i="6"/>
  <c r="T597" i="6"/>
  <c r="T599" i="6"/>
  <c r="T601" i="6"/>
  <c r="T603" i="6"/>
  <c r="T554" i="6"/>
  <c r="T556" i="6"/>
  <c r="T558" i="6"/>
  <c r="T560" i="6"/>
  <c r="T562" i="6"/>
  <c r="T564" i="6"/>
  <c r="T566" i="6"/>
  <c r="T568" i="6"/>
  <c r="T570" i="6"/>
  <c r="T572" i="6"/>
  <c r="T574" i="6"/>
  <c r="T576" i="6"/>
  <c r="T578" i="6"/>
  <c r="T580" i="6"/>
  <c r="T582" i="6"/>
  <c r="T584" i="6"/>
  <c r="T586" i="6"/>
  <c r="T588" i="6"/>
  <c r="T590" i="6"/>
  <c r="T592" i="6"/>
  <c r="T594" i="6"/>
  <c r="T596" i="6"/>
  <c r="T598" i="6"/>
  <c r="T600" i="6"/>
  <c r="T602" i="6"/>
  <c r="T155" i="6"/>
  <c r="T157" i="6"/>
  <c r="T159" i="6"/>
  <c r="T161" i="6"/>
  <c r="T163" i="6"/>
  <c r="T165" i="6"/>
  <c r="T167" i="6"/>
  <c r="T169" i="6"/>
  <c r="T171" i="6"/>
  <c r="T173" i="6"/>
  <c r="T175" i="6"/>
  <c r="T177" i="6"/>
  <c r="T179" i="6"/>
  <c r="T181" i="6"/>
  <c r="T183" i="6"/>
  <c r="T185" i="6"/>
  <c r="T187" i="6"/>
  <c r="T189" i="6"/>
  <c r="T191" i="6"/>
  <c r="T193" i="6"/>
  <c r="T195" i="6"/>
  <c r="T197" i="6"/>
  <c r="T199" i="6"/>
  <c r="T201" i="6"/>
  <c r="T203" i="6"/>
  <c r="T154" i="6"/>
  <c r="T156" i="6"/>
  <c r="T158" i="6"/>
  <c r="T160" i="6"/>
  <c r="T162" i="6"/>
  <c r="T164" i="6"/>
  <c r="T166" i="6"/>
  <c r="T168" i="6"/>
  <c r="T170" i="6"/>
  <c r="T172" i="6"/>
  <c r="T174" i="6"/>
  <c r="T176" i="6"/>
  <c r="T178" i="6"/>
  <c r="T180" i="6"/>
  <c r="T182" i="6"/>
  <c r="T184" i="6"/>
  <c r="T186" i="6"/>
  <c r="T188" i="6"/>
  <c r="T190" i="6"/>
  <c r="T192" i="6"/>
  <c r="T194" i="6"/>
  <c r="T196" i="6"/>
  <c r="T198" i="6"/>
  <c r="T200" i="6"/>
  <c r="T202" i="6"/>
  <c r="U2055" i="6"/>
  <c r="U2057" i="6"/>
  <c r="U2059" i="6"/>
  <c r="U2061" i="6"/>
  <c r="U2063" i="6"/>
  <c r="U2065" i="6"/>
  <c r="U2067" i="6"/>
  <c r="U2069" i="6"/>
  <c r="U2071" i="6"/>
  <c r="U2073" i="6"/>
  <c r="U2075" i="6"/>
  <c r="U2077" i="6"/>
  <c r="U2079" i="6"/>
  <c r="U2081" i="6"/>
  <c r="U2083" i="6"/>
  <c r="U2085" i="6"/>
  <c r="U2087" i="6"/>
  <c r="U2089" i="6"/>
  <c r="U2091" i="6"/>
  <c r="U2093" i="6"/>
  <c r="U2095" i="6"/>
  <c r="U2097" i="6"/>
  <c r="U2099" i="6"/>
  <c r="U2101" i="6"/>
  <c r="U2103" i="6"/>
  <c r="U2054" i="6"/>
  <c r="U2056" i="6"/>
  <c r="U2058" i="6"/>
  <c r="U2060" i="6"/>
  <c r="U2062" i="6"/>
  <c r="U2064" i="6"/>
  <c r="U2066" i="6"/>
  <c r="U2068" i="6"/>
  <c r="U2070" i="6"/>
  <c r="U2072" i="6"/>
  <c r="U2074" i="6"/>
  <c r="U2076" i="6"/>
  <c r="U2078" i="6"/>
  <c r="U2080" i="6"/>
  <c r="U2082" i="6"/>
  <c r="U2084" i="6"/>
  <c r="U2086" i="6"/>
  <c r="U2088" i="6"/>
  <c r="U2090" i="6"/>
  <c r="U2092" i="6"/>
  <c r="U2094" i="6"/>
  <c r="U2096" i="6"/>
  <c r="U2098" i="6"/>
  <c r="U2100" i="6"/>
  <c r="U2102" i="6"/>
  <c r="U1705" i="6"/>
  <c r="U1707" i="6"/>
  <c r="U1709" i="6"/>
  <c r="U1711" i="6"/>
  <c r="U1713" i="6"/>
  <c r="U1715" i="6"/>
  <c r="U1717" i="6"/>
  <c r="U1719" i="6"/>
  <c r="U1721" i="6"/>
  <c r="U1723" i="6"/>
  <c r="U1725" i="6"/>
  <c r="U1727" i="6"/>
  <c r="U1729" i="6"/>
  <c r="U1731" i="6"/>
  <c r="U1733" i="6"/>
  <c r="U1735" i="6"/>
  <c r="U1737" i="6"/>
  <c r="U1739" i="6"/>
  <c r="U1741" i="6"/>
  <c r="U1743" i="6"/>
  <c r="U1745" i="6"/>
  <c r="U1747" i="6"/>
  <c r="U1749" i="6"/>
  <c r="U1751" i="6"/>
  <c r="U1753" i="6"/>
  <c r="U1704" i="6"/>
  <c r="U1706" i="6"/>
  <c r="U1708" i="6"/>
  <c r="U1710" i="6"/>
  <c r="U1712" i="6"/>
  <c r="U1714" i="6"/>
  <c r="U1716" i="6"/>
  <c r="U1718" i="6"/>
  <c r="U1720" i="6"/>
  <c r="U1722" i="6"/>
  <c r="U1724" i="6"/>
  <c r="U1726" i="6"/>
  <c r="U1728" i="6"/>
  <c r="U1730" i="6"/>
  <c r="U1732" i="6"/>
  <c r="U1734" i="6"/>
  <c r="U1736" i="6"/>
  <c r="U1738" i="6"/>
  <c r="U1740" i="6"/>
  <c r="U1742" i="6"/>
  <c r="U1744" i="6"/>
  <c r="U1746" i="6"/>
  <c r="U1748" i="6"/>
  <c r="U1750" i="6"/>
  <c r="U1752" i="6"/>
  <c r="U1155" i="6"/>
  <c r="U1157" i="6"/>
  <c r="U1159" i="6"/>
  <c r="U1161" i="6"/>
  <c r="U1163" i="6"/>
  <c r="U1165" i="6"/>
  <c r="U1167" i="6"/>
  <c r="U1169" i="6"/>
  <c r="U1171" i="6"/>
  <c r="U1173" i="6"/>
  <c r="U1175" i="6"/>
  <c r="U1177" i="6"/>
  <c r="U1179" i="6"/>
  <c r="U1181" i="6"/>
  <c r="U1183" i="6"/>
  <c r="U1185" i="6"/>
  <c r="U1187" i="6"/>
  <c r="U1189" i="6"/>
  <c r="U1191" i="6"/>
  <c r="U1193" i="6"/>
  <c r="U1195" i="6"/>
  <c r="U1197" i="6"/>
  <c r="U1199" i="6"/>
  <c r="U1201" i="6"/>
  <c r="U1203" i="6"/>
  <c r="U1154" i="6"/>
  <c r="U1156" i="6"/>
  <c r="U1158" i="6"/>
  <c r="U1160" i="6"/>
  <c r="U1162" i="6"/>
  <c r="U1164" i="6"/>
  <c r="U1166" i="6"/>
  <c r="U1168" i="6"/>
  <c r="U1170" i="6"/>
  <c r="U1172" i="6"/>
  <c r="U1174" i="6"/>
  <c r="U1176" i="6"/>
  <c r="U1178" i="6"/>
  <c r="U1180" i="6"/>
  <c r="U1182" i="6"/>
  <c r="U1184" i="6"/>
  <c r="U1186" i="6"/>
  <c r="U1188" i="6"/>
  <c r="U1190" i="6"/>
  <c r="U1192" i="6"/>
  <c r="U1194" i="6"/>
  <c r="U1196" i="6"/>
  <c r="U1198" i="6"/>
  <c r="U1200" i="6"/>
  <c r="U1202" i="6"/>
  <c r="S1604" i="6"/>
  <c r="S1606" i="6"/>
  <c r="S1608" i="6"/>
  <c r="S1610" i="6"/>
  <c r="S1612" i="6"/>
  <c r="S1614" i="6"/>
  <c r="S1616" i="6"/>
  <c r="S1618" i="6"/>
  <c r="S1620" i="6"/>
  <c r="S1622" i="6"/>
  <c r="S1624" i="6"/>
  <c r="S1626" i="6"/>
  <c r="S1628" i="6"/>
  <c r="S1630" i="6"/>
  <c r="S1632" i="6"/>
  <c r="S1634" i="6"/>
  <c r="S1636" i="6"/>
  <c r="S1638" i="6"/>
  <c r="S1640" i="6"/>
  <c r="S1642" i="6"/>
  <c r="S1644" i="6"/>
  <c r="S1646" i="6"/>
  <c r="S1648" i="6"/>
  <c r="S1650" i="6"/>
  <c r="S1652" i="6"/>
  <c r="S1605" i="6"/>
  <c r="S1607" i="6"/>
  <c r="S1609" i="6"/>
  <c r="S1611" i="6"/>
  <c r="S1613" i="6"/>
  <c r="S1615" i="6"/>
  <c r="S1617" i="6"/>
  <c r="S1619" i="6"/>
  <c r="S1621" i="6"/>
  <c r="S1623" i="6"/>
  <c r="S1625" i="6"/>
  <c r="S1627" i="6"/>
  <c r="S1629" i="6"/>
  <c r="S1631" i="6"/>
  <c r="S1633" i="6"/>
  <c r="S1635" i="6"/>
  <c r="S1637" i="6"/>
  <c r="S1639" i="6"/>
  <c r="S1641" i="6"/>
  <c r="S1643" i="6"/>
  <c r="S1645" i="6"/>
  <c r="S1647" i="6"/>
  <c r="S1649" i="6"/>
  <c r="S1651" i="6"/>
  <c r="S1653" i="6"/>
  <c r="U2105" i="6"/>
  <c r="U2107" i="6"/>
  <c r="U2109" i="6"/>
  <c r="U2111" i="6"/>
  <c r="U2113" i="6"/>
  <c r="U2115" i="6"/>
  <c r="U2117" i="6"/>
  <c r="U2119" i="6"/>
  <c r="U2121" i="6"/>
  <c r="U2123" i="6"/>
  <c r="U2125" i="6"/>
  <c r="U2127" i="6"/>
  <c r="U2129" i="6"/>
  <c r="U2131" i="6"/>
  <c r="U2133" i="6"/>
  <c r="U2135" i="6"/>
  <c r="U2137" i="6"/>
  <c r="U2139" i="6"/>
  <c r="U2141" i="6"/>
  <c r="U2143" i="6"/>
  <c r="U2145" i="6"/>
  <c r="U2147" i="6"/>
  <c r="U2149" i="6"/>
  <c r="U2151" i="6"/>
  <c r="U2153" i="6"/>
  <c r="U2104" i="6"/>
  <c r="U2106" i="6"/>
  <c r="U2108" i="6"/>
  <c r="U2110" i="6"/>
  <c r="U2112" i="6"/>
  <c r="U2114" i="6"/>
  <c r="U2116" i="6"/>
  <c r="U2118" i="6"/>
  <c r="U2120" i="6"/>
  <c r="U2122" i="6"/>
  <c r="U2124" i="6"/>
  <c r="U2126" i="6"/>
  <c r="U2128" i="6"/>
  <c r="U2130" i="6"/>
  <c r="U2132" i="6"/>
  <c r="U2134" i="6"/>
  <c r="U2136" i="6"/>
  <c r="U2138" i="6"/>
  <c r="U2140" i="6"/>
  <c r="U2142" i="6"/>
  <c r="U2144" i="6"/>
  <c r="U2146" i="6"/>
  <c r="U2148" i="6"/>
  <c r="U2150" i="6"/>
  <c r="U2152" i="6"/>
  <c r="Q1004" i="6"/>
  <c r="Q1006" i="6"/>
  <c r="Q1008" i="6"/>
  <c r="Q1010" i="6"/>
  <c r="Q1012" i="6"/>
  <c r="Q1014" i="6"/>
  <c r="Q1016" i="6"/>
  <c r="Q1018" i="6"/>
  <c r="Q1020" i="6"/>
  <c r="Q1022" i="6"/>
  <c r="Q1024" i="6"/>
  <c r="Q1026" i="6"/>
  <c r="Q1028" i="6"/>
  <c r="Q1030" i="6"/>
  <c r="Q1032" i="6"/>
  <c r="Q1034" i="6"/>
  <c r="Q1036" i="6"/>
  <c r="Q1038" i="6"/>
  <c r="Q1040" i="6"/>
  <c r="Q1042" i="6"/>
  <c r="Q1044" i="6"/>
  <c r="Q1046" i="6"/>
  <c r="Q1048" i="6"/>
  <c r="Q1050" i="6"/>
  <c r="Q1052" i="6"/>
  <c r="Q1005" i="6"/>
  <c r="Q1007" i="6"/>
  <c r="Q1009" i="6"/>
  <c r="Q1011" i="6"/>
  <c r="Q1013" i="6"/>
  <c r="Q1015" i="6"/>
  <c r="Q1017" i="6"/>
  <c r="Q1019" i="6"/>
  <c r="Q1021" i="6"/>
  <c r="Q1023" i="6"/>
  <c r="Q1025" i="6"/>
  <c r="Q1027" i="6"/>
  <c r="Q1029" i="6"/>
  <c r="Q1031" i="6"/>
  <c r="Q1033" i="6"/>
  <c r="Q1035" i="6"/>
  <c r="Q1037" i="6"/>
  <c r="Q1039" i="6"/>
  <c r="Q1041" i="6"/>
  <c r="Q1043" i="6"/>
  <c r="Q1045" i="6"/>
  <c r="Q1047" i="6"/>
  <c r="Q1049" i="6"/>
  <c r="Q1051" i="6"/>
  <c r="Q1053" i="6"/>
  <c r="T804" i="6"/>
  <c r="T806" i="6"/>
  <c r="T808" i="6"/>
  <c r="T810" i="6"/>
  <c r="T812" i="6"/>
  <c r="T814" i="6"/>
  <c r="T816" i="6"/>
  <c r="T818" i="6"/>
  <c r="T820" i="6"/>
  <c r="T822" i="6"/>
  <c r="T824" i="6"/>
  <c r="T826" i="6"/>
  <c r="T828" i="6"/>
  <c r="T830" i="6"/>
  <c r="T832" i="6"/>
  <c r="T834" i="6"/>
  <c r="T836" i="6"/>
  <c r="T838" i="6"/>
  <c r="T840" i="6"/>
  <c r="T842" i="6"/>
  <c r="T844" i="6"/>
  <c r="T846" i="6"/>
  <c r="T848" i="6"/>
  <c r="T850" i="6"/>
  <c r="T852" i="6"/>
  <c r="T805" i="6"/>
  <c r="T811" i="6"/>
  <c r="T819" i="6"/>
  <c r="T827" i="6"/>
  <c r="T835" i="6"/>
  <c r="T843" i="6"/>
  <c r="T851" i="6"/>
  <c r="T809" i="6"/>
  <c r="T817" i="6"/>
  <c r="T825" i="6"/>
  <c r="T833" i="6"/>
  <c r="T841" i="6"/>
  <c r="T849" i="6"/>
  <c r="T807" i="6"/>
  <c r="T815" i="6"/>
  <c r="T823" i="6"/>
  <c r="T831" i="6"/>
  <c r="T839" i="6"/>
  <c r="T847" i="6"/>
  <c r="T813" i="6"/>
  <c r="T821" i="6"/>
  <c r="T829" i="6"/>
  <c r="T837" i="6"/>
  <c r="T845" i="6"/>
  <c r="T853" i="6"/>
  <c r="R1755" i="6"/>
  <c r="R1757" i="6"/>
  <c r="R1759" i="6"/>
  <c r="R1761" i="6"/>
  <c r="R1763" i="6"/>
  <c r="R1765" i="6"/>
  <c r="R1767" i="6"/>
  <c r="R1769" i="6"/>
  <c r="R1771" i="6"/>
  <c r="R1773" i="6"/>
  <c r="R1775" i="6"/>
  <c r="R1777" i="6"/>
  <c r="R1779" i="6"/>
  <c r="R1781" i="6"/>
  <c r="R1783" i="6"/>
  <c r="R1754" i="6"/>
  <c r="R1756" i="6"/>
  <c r="R1758" i="6"/>
  <c r="R1760" i="6"/>
  <c r="R1762" i="6"/>
  <c r="R1764" i="6"/>
  <c r="R1766" i="6"/>
  <c r="R1768" i="6"/>
  <c r="R1770" i="6"/>
  <c r="R1772" i="6"/>
  <c r="R1774" i="6"/>
  <c r="R1776" i="6"/>
  <c r="R1778" i="6"/>
  <c r="R1780" i="6"/>
  <c r="R1782" i="6"/>
  <c r="R1784" i="6"/>
  <c r="R1785" i="6"/>
  <c r="R1787" i="6"/>
  <c r="R1789" i="6"/>
  <c r="R1791" i="6"/>
  <c r="R1793" i="6"/>
  <c r="R1795" i="6"/>
  <c r="R1797" i="6"/>
  <c r="R1799" i="6"/>
  <c r="R1801" i="6"/>
  <c r="R1803" i="6"/>
  <c r="R1786" i="6"/>
  <c r="R1788" i="6"/>
  <c r="R1790" i="6"/>
  <c r="R1792" i="6"/>
  <c r="R1794" i="6"/>
  <c r="R1796" i="6"/>
  <c r="R1798" i="6"/>
  <c r="R1800" i="6"/>
  <c r="R1802" i="6"/>
  <c r="U1855" i="6"/>
  <c r="U1857" i="6"/>
  <c r="U1859" i="6"/>
  <c r="U1861" i="6"/>
  <c r="U1863" i="6"/>
  <c r="U1865" i="6"/>
  <c r="U1867" i="6"/>
  <c r="U1869" i="6"/>
  <c r="U1871" i="6"/>
  <c r="U1873" i="6"/>
  <c r="U1875" i="6"/>
  <c r="U1877" i="6"/>
  <c r="U1879" i="6"/>
  <c r="U1881" i="6"/>
  <c r="U1883" i="6"/>
  <c r="U1885" i="6"/>
  <c r="U1887" i="6"/>
  <c r="U1889" i="6"/>
  <c r="U1891" i="6"/>
  <c r="U1893" i="6"/>
  <c r="U1895" i="6"/>
  <c r="U1897" i="6"/>
  <c r="U1899" i="6"/>
  <c r="U1901" i="6"/>
  <c r="U1903" i="6"/>
  <c r="U1854" i="6"/>
  <c r="U1856" i="6"/>
  <c r="U1858" i="6"/>
  <c r="U1860" i="6"/>
  <c r="U1862" i="6"/>
  <c r="U1864" i="6"/>
  <c r="U1866" i="6"/>
  <c r="U1868" i="6"/>
  <c r="U1870" i="6"/>
  <c r="U1872" i="6"/>
  <c r="U1874" i="6"/>
  <c r="U1876" i="6"/>
  <c r="U1878" i="6"/>
  <c r="U1880" i="6"/>
  <c r="U1882" i="6"/>
  <c r="U1884" i="6"/>
  <c r="U1886" i="6"/>
  <c r="U1888" i="6"/>
  <c r="U1890" i="6"/>
  <c r="U1892" i="6"/>
  <c r="U1894" i="6"/>
  <c r="U1896" i="6"/>
  <c r="U1898" i="6"/>
  <c r="U1900" i="6"/>
  <c r="U1902" i="6"/>
  <c r="P1204" i="6"/>
  <c r="P1206" i="6"/>
  <c r="P1208" i="6"/>
  <c r="P1210" i="6"/>
  <c r="P1212" i="6"/>
  <c r="P1214" i="6"/>
  <c r="P1216" i="6"/>
  <c r="P1218" i="6"/>
  <c r="P1220" i="6"/>
  <c r="P1222" i="6"/>
  <c r="P1224" i="6"/>
  <c r="P1226" i="6"/>
  <c r="P1228" i="6"/>
  <c r="P1230" i="6"/>
  <c r="P1232" i="6"/>
  <c r="P1234" i="6"/>
  <c r="P1236" i="6"/>
  <c r="P1238" i="6"/>
  <c r="P1240" i="6"/>
  <c r="P1242" i="6"/>
  <c r="P1244" i="6"/>
  <c r="P1246" i="6"/>
  <c r="P1248" i="6"/>
  <c r="P1250" i="6"/>
  <c r="P1252" i="6"/>
  <c r="P1205" i="6"/>
  <c r="P1207" i="6"/>
  <c r="P1209" i="6"/>
  <c r="P1211" i="6"/>
  <c r="P1213" i="6"/>
  <c r="P1215" i="6"/>
  <c r="P1217" i="6"/>
  <c r="P1219" i="6"/>
  <c r="P1221" i="6"/>
  <c r="P1223" i="6"/>
  <c r="P1225" i="6"/>
  <c r="P1227" i="6"/>
  <c r="P1229" i="6"/>
  <c r="P1231" i="6"/>
  <c r="P1233" i="6"/>
  <c r="P1235" i="6"/>
  <c r="P1237" i="6"/>
  <c r="P1239" i="6"/>
  <c r="P1241" i="6"/>
  <c r="P1243" i="6"/>
  <c r="P1245" i="6"/>
  <c r="P1247" i="6"/>
  <c r="P1249" i="6"/>
  <c r="P1251" i="6"/>
  <c r="P1253" i="6"/>
  <c r="P1005" i="6"/>
  <c r="P1007" i="6"/>
  <c r="P1009" i="6"/>
  <c r="P1011" i="6"/>
  <c r="P1013" i="6"/>
  <c r="P1015" i="6"/>
  <c r="P1017" i="6"/>
  <c r="P1019" i="6"/>
  <c r="P1021" i="6"/>
  <c r="P1023" i="6"/>
  <c r="P1025" i="6"/>
  <c r="P1027" i="6"/>
  <c r="P1029" i="6"/>
  <c r="P1031" i="6"/>
  <c r="P1033" i="6"/>
  <c r="P1035" i="6"/>
  <c r="P1037" i="6"/>
  <c r="P1039" i="6"/>
  <c r="P1041" i="6"/>
  <c r="P1043" i="6"/>
  <c r="P1045" i="6"/>
  <c r="P1047" i="6"/>
  <c r="P1049" i="6"/>
  <c r="P1051" i="6"/>
  <c r="P1053" i="6"/>
  <c r="P1004" i="6"/>
  <c r="P1006" i="6"/>
  <c r="P1008" i="6"/>
  <c r="P1010" i="6"/>
  <c r="P1012" i="6"/>
  <c r="P1014" i="6"/>
  <c r="P1016" i="6"/>
  <c r="P1018" i="6"/>
  <c r="P1020" i="6"/>
  <c r="P1022" i="6"/>
  <c r="P1024" i="6"/>
  <c r="P1026" i="6"/>
  <c r="P1028" i="6"/>
  <c r="P1030" i="6"/>
  <c r="P1032" i="6"/>
  <c r="P1034" i="6"/>
  <c r="P1036" i="6"/>
  <c r="P1038" i="6"/>
  <c r="P1040" i="6"/>
  <c r="P1042" i="6"/>
  <c r="P1044" i="6"/>
  <c r="P1046" i="6"/>
  <c r="P1048" i="6"/>
  <c r="P1050" i="6"/>
  <c r="P1052" i="6"/>
  <c r="P354" i="6"/>
  <c r="P356" i="6"/>
  <c r="P358" i="6"/>
  <c r="P360" i="6"/>
  <c r="P362" i="6"/>
  <c r="P364" i="6"/>
  <c r="P366" i="6"/>
  <c r="P368" i="6"/>
  <c r="P370" i="6"/>
  <c r="P372" i="6"/>
  <c r="P374" i="6"/>
  <c r="P376" i="6"/>
  <c r="P378" i="6"/>
  <c r="P380" i="6"/>
  <c r="P382" i="6"/>
  <c r="P384" i="6"/>
  <c r="P386" i="6"/>
  <c r="P388" i="6"/>
  <c r="P390" i="6"/>
  <c r="P392" i="6"/>
  <c r="P394" i="6"/>
  <c r="P396" i="6"/>
  <c r="P398" i="6"/>
  <c r="P400" i="6"/>
  <c r="P402" i="6"/>
  <c r="P355" i="6"/>
  <c r="P357" i="6"/>
  <c r="P359" i="6"/>
  <c r="P361" i="6"/>
  <c r="P363" i="6"/>
  <c r="P365" i="6"/>
  <c r="P367" i="6"/>
  <c r="P369" i="6"/>
  <c r="P371" i="6"/>
  <c r="P373" i="6"/>
  <c r="P375" i="6"/>
  <c r="P377" i="6"/>
  <c r="P379" i="6"/>
  <c r="P381" i="6"/>
  <c r="P383" i="6"/>
  <c r="P385" i="6"/>
  <c r="P387" i="6"/>
  <c r="P389" i="6"/>
  <c r="P391" i="6"/>
  <c r="P393" i="6"/>
  <c r="P395" i="6"/>
  <c r="P397" i="6"/>
  <c r="P399" i="6"/>
  <c r="P401" i="6"/>
  <c r="P403" i="6"/>
  <c r="P205" i="6"/>
  <c r="P207" i="6"/>
  <c r="P209" i="6"/>
  <c r="P211" i="6"/>
  <c r="P213" i="6"/>
  <c r="P215" i="6"/>
  <c r="P217" i="6"/>
  <c r="P219" i="6"/>
  <c r="P221" i="6"/>
  <c r="P223" i="6"/>
  <c r="P225" i="6"/>
  <c r="P227" i="6"/>
  <c r="P229" i="6"/>
  <c r="P204" i="6"/>
  <c r="P206" i="6"/>
  <c r="P208" i="6"/>
  <c r="P210" i="6"/>
  <c r="P212" i="6"/>
  <c r="P214" i="6"/>
  <c r="P216" i="6"/>
  <c r="P218" i="6"/>
  <c r="P220" i="6"/>
  <c r="P222" i="6"/>
  <c r="P224" i="6"/>
  <c r="P226" i="6"/>
  <c r="P228" i="6"/>
  <c r="P230" i="6"/>
  <c r="P232" i="6"/>
  <c r="P234" i="6"/>
  <c r="P236" i="6"/>
  <c r="P238" i="6"/>
  <c r="P240" i="6"/>
  <c r="P242" i="6"/>
  <c r="P244" i="6"/>
  <c r="P246" i="6"/>
  <c r="P248" i="6"/>
  <c r="P250" i="6"/>
  <c r="P252" i="6"/>
  <c r="P231" i="6"/>
  <c r="P233" i="6"/>
  <c r="P235" i="6"/>
  <c r="P237" i="6"/>
  <c r="P239" i="6"/>
  <c r="P241" i="6"/>
  <c r="P243" i="6"/>
  <c r="P245" i="6"/>
  <c r="P247" i="6"/>
  <c r="P249" i="6"/>
  <c r="P251" i="6"/>
  <c r="P253" i="6"/>
  <c r="R554" i="6"/>
  <c r="R556" i="6"/>
  <c r="R558" i="6"/>
  <c r="R560" i="6"/>
  <c r="R562" i="6"/>
  <c r="R564" i="6"/>
  <c r="R566" i="6"/>
  <c r="R568" i="6"/>
  <c r="R570" i="6"/>
  <c r="R572" i="6"/>
  <c r="R574" i="6"/>
  <c r="R576" i="6"/>
  <c r="R578" i="6"/>
  <c r="R580" i="6"/>
  <c r="R582" i="6"/>
  <c r="R584" i="6"/>
  <c r="R586" i="6"/>
  <c r="R588" i="6"/>
  <c r="R590" i="6"/>
  <c r="R592" i="6"/>
  <c r="R594" i="6"/>
  <c r="R596" i="6"/>
  <c r="R598" i="6"/>
  <c r="R600" i="6"/>
  <c r="R602" i="6"/>
  <c r="R555" i="6"/>
  <c r="R557" i="6"/>
  <c r="R559" i="6"/>
  <c r="R561" i="6"/>
  <c r="R563" i="6"/>
  <c r="R565" i="6"/>
  <c r="R567" i="6"/>
  <c r="R569" i="6"/>
  <c r="R571" i="6"/>
  <c r="R573" i="6"/>
  <c r="R575" i="6"/>
  <c r="R577" i="6"/>
  <c r="R579" i="6"/>
  <c r="R581" i="6"/>
  <c r="R583" i="6"/>
  <c r="R585" i="6"/>
  <c r="R587" i="6"/>
  <c r="R589" i="6"/>
  <c r="R591" i="6"/>
  <c r="R593" i="6"/>
  <c r="R595" i="6"/>
  <c r="R597" i="6"/>
  <c r="R599" i="6"/>
  <c r="R601" i="6"/>
  <c r="R603" i="6"/>
  <c r="S2004" i="6"/>
  <c r="S2006" i="6"/>
  <c r="S2008" i="6"/>
  <c r="S2010" i="6"/>
  <c r="S2012" i="6"/>
  <c r="S2014" i="6"/>
  <c r="S2016" i="6"/>
  <c r="S2018" i="6"/>
  <c r="S2020" i="6"/>
  <c r="S2022" i="6"/>
  <c r="S2024" i="6"/>
  <c r="S2026" i="6"/>
  <c r="S2028" i="6"/>
  <c r="S2030" i="6"/>
  <c r="S2032" i="6"/>
  <c r="S2034" i="6"/>
  <c r="S2036" i="6"/>
  <c r="S2038" i="6"/>
  <c r="S2040" i="6"/>
  <c r="S2042" i="6"/>
  <c r="S2044" i="6"/>
  <c r="S2046" i="6"/>
  <c r="S2048" i="6"/>
  <c r="S2050" i="6"/>
  <c r="S2052" i="6"/>
  <c r="S2005" i="6"/>
  <c r="S2007" i="6"/>
  <c r="S2009" i="6"/>
  <c r="S2011" i="6"/>
  <c r="S2013" i="6"/>
  <c r="S2015" i="6"/>
  <c r="S2017" i="6"/>
  <c r="S2019" i="6"/>
  <c r="S2021" i="6"/>
  <c r="S2023" i="6"/>
  <c r="S2025" i="6"/>
  <c r="S2027" i="6"/>
  <c r="S2029" i="6"/>
  <c r="S2031" i="6"/>
  <c r="S2033" i="6"/>
  <c r="S2035" i="6"/>
  <c r="S2037" i="6"/>
  <c r="S2039" i="6"/>
  <c r="S2041" i="6"/>
  <c r="S2043" i="6"/>
  <c r="S2045" i="6"/>
  <c r="S2047" i="6"/>
  <c r="S2049" i="6"/>
  <c r="S2051" i="6"/>
  <c r="S2053" i="6"/>
  <c r="S1005" i="6"/>
  <c r="S1007" i="6"/>
  <c r="S1009" i="6"/>
  <c r="S1011" i="6"/>
  <c r="S1013" i="6"/>
  <c r="S1015" i="6"/>
  <c r="S1017" i="6"/>
  <c r="S1019" i="6"/>
  <c r="S1021" i="6"/>
  <c r="S1023" i="6"/>
  <c r="S1025" i="6"/>
  <c r="S1027" i="6"/>
  <c r="S1029" i="6"/>
  <c r="S1031" i="6"/>
  <c r="S1033" i="6"/>
  <c r="S1035" i="6"/>
  <c r="S1037" i="6"/>
  <c r="S1039" i="6"/>
  <c r="S1041" i="6"/>
  <c r="S1043" i="6"/>
  <c r="S1045" i="6"/>
  <c r="S1047" i="6"/>
  <c r="S1049" i="6"/>
  <c r="S1051" i="6"/>
  <c r="S1053" i="6"/>
  <c r="S1004" i="6"/>
  <c r="S1006" i="6"/>
  <c r="S1008" i="6"/>
  <c r="S1010" i="6"/>
  <c r="S1012" i="6"/>
  <c r="S1014" i="6"/>
  <c r="S1016" i="6"/>
  <c r="S1018" i="6"/>
  <c r="S1020" i="6"/>
  <c r="S1022" i="6"/>
  <c r="S1024" i="6"/>
  <c r="S1026" i="6"/>
  <c r="S1028" i="6"/>
  <c r="S1030" i="6"/>
  <c r="S1032" i="6"/>
  <c r="S1034" i="6"/>
  <c r="S1036" i="6"/>
  <c r="S1038" i="6"/>
  <c r="S1040" i="6"/>
  <c r="S1042" i="6"/>
  <c r="S1044" i="6"/>
  <c r="S1046" i="6"/>
  <c r="S1048" i="6"/>
  <c r="S1050" i="6"/>
  <c r="S1052" i="6"/>
  <c r="R1805" i="6"/>
  <c r="R1807" i="6"/>
  <c r="R1809" i="6"/>
  <c r="R1811" i="6"/>
  <c r="R1813" i="6"/>
  <c r="R1815" i="6"/>
  <c r="R1817" i="6"/>
  <c r="R1819" i="6"/>
  <c r="R1821" i="6"/>
  <c r="R1823" i="6"/>
  <c r="R1825" i="6"/>
  <c r="R1827" i="6"/>
  <c r="R1829" i="6"/>
  <c r="R1831" i="6"/>
  <c r="R1833" i="6"/>
  <c r="R1835" i="6"/>
  <c r="R1837" i="6"/>
  <c r="R1839" i="6"/>
  <c r="R1841" i="6"/>
  <c r="R1843" i="6"/>
  <c r="R1845" i="6"/>
  <c r="R1847" i="6"/>
  <c r="R1849" i="6"/>
  <c r="R1851" i="6"/>
  <c r="R1853" i="6"/>
  <c r="R1804" i="6"/>
  <c r="R1806" i="6"/>
  <c r="R1808" i="6"/>
  <c r="R1810" i="6"/>
  <c r="R1812" i="6"/>
  <c r="R1814" i="6"/>
  <c r="R1816" i="6"/>
  <c r="R1818" i="6"/>
  <c r="R1820" i="6"/>
  <c r="R1822" i="6"/>
  <c r="R1824" i="6"/>
  <c r="R1826" i="6"/>
  <c r="R1828" i="6"/>
  <c r="R1830" i="6"/>
  <c r="R1832" i="6"/>
  <c r="R1834" i="6"/>
  <c r="R1836" i="6"/>
  <c r="R1838" i="6"/>
  <c r="R1840" i="6"/>
  <c r="R1842" i="6"/>
  <c r="R1844" i="6"/>
  <c r="R1846" i="6"/>
  <c r="R1848" i="6"/>
  <c r="R1850" i="6"/>
  <c r="R1852" i="6"/>
  <c r="S704" i="6"/>
  <c r="S706" i="6"/>
  <c r="S708" i="6"/>
  <c r="S710" i="6"/>
  <c r="S712" i="6"/>
  <c r="S714" i="6"/>
  <c r="S716" i="6"/>
  <c r="S718" i="6"/>
  <c r="S720" i="6"/>
  <c r="S722" i="6"/>
  <c r="S724" i="6"/>
  <c r="S726" i="6"/>
  <c r="S728" i="6"/>
  <c r="S730" i="6"/>
  <c r="S732" i="6"/>
  <c r="S734" i="6"/>
  <c r="S736" i="6"/>
  <c r="S738" i="6"/>
  <c r="S740" i="6"/>
  <c r="S742" i="6"/>
  <c r="S744" i="6"/>
  <c r="S746" i="6"/>
  <c r="S748" i="6"/>
  <c r="S750" i="6"/>
  <c r="S752" i="6"/>
  <c r="S705" i="6"/>
  <c r="S707" i="6"/>
  <c r="S709" i="6"/>
  <c r="S711" i="6"/>
  <c r="S713" i="6"/>
  <c r="S715" i="6"/>
  <c r="S717" i="6"/>
  <c r="S719" i="6"/>
  <c r="S721" i="6"/>
  <c r="S723" i="6"/>
  <c r="S725" i="6"/>
  <c r="S727" i="6"/>
  <c r="S729" i="6"/>
  <c r="S731" i="6"/>
  <c r="S733" i="6"/>
  <c r="S735" i="6"/>
  <c r="S737" i="6"/>
  <c r="S739" i="6"/>
  <c r="S741" i="6"/>
  <c r="S743" i="6"/>
  <c r="S745" i="6"/>
  <c r="S747" i="6"/>
  <c r="S749" i="6"/>
  <c r="S751" i="6"/>
  <c r="S753" i="6"/>
  <c r="S105" i="6"/>
  <c r="S107" i="6"/>
  <c r="S109" i="6"/>
  <c r="S111" i="6"/>
  <c r="S113" i="6"/>
  <c r="S115" i="6"/>
  <c r="S117" i="6"/>
  <c r="S104" i="6"/>
  <c r="S106" i="6"/>
  <c r="S108" i="6"/>
  <c r="S110" i="6"/>
  <c r="S112" i="6"/>
  <c r="S114" i="6"/>
  <c r="S116" i="6"/>
  <c r="S118" i="6"/>
  <c r="S120" i="6"/>
  <c r="S122" i="6"/>
  <c r="S124" i="6"/>
  <c r="S126" i="6"/>
  <c r="S128" i="6"/>
  <c r="S130" i="6"/>
  <c r="S132" i="6"/>
  <c r="S134" i="6"/>
  <c r="S136" i="6"/>
  <c r="S138" i="6"/>
  <c r="S140" i="6"/>
  <c r="S142" i="6"/>
  <c r="S144" i="6"/>
  <c r="S146" i="6"/>
  <c r="S148" i="6"/>
  <c r="S150" i="6"/>
  <c r="S152" i="6"/>
  <c r="S119" i="6"/>
  <c r="S121" i="6"/>
  <c r="S123" i="6"/>
  <c r="S125" i="6"/>
  <c r="S127" i="6"/>
  <c r="S129" i="6"/>
  <c r="S131" i="6"/>
  <c r="S133" i="6"/>
  <c r="S135" i="6"/>
  <c r="S137" i="6"/>
  <c r="S139" i="6"/>
  <c r="S141" i="6"/>
  <c r="S143" i="6"/>
  <c r="S145" i="6"/>
  <c r="S147" i="6"/>
  <c r="S149" i="6"/>
  <c r="S151" i="6"/>
  <c r="S153" i="6"/>
  <c r="Q2005" i="6"/>
  <c r="Q2007" i="6"/>
  <c r="Q2009" i="6"/>
  <c r="Q2011" i="6"/>
  <c r="Q2013" i="6"/>
  <c r="Q2015" i="6"/>
  <c r="Q2017" i="6"/>
  <c r="Q2019" i="6"/>
  <c r="Q2021" i="6"/>
  <c r="Q2023" i="6"/>
  <c r="Q2025" i="6"/>
  <c r="Q2027" i="6"/>
  <c r="Q2029" i="6"/>
  <c r="Q2031" i="6"/>
  <c r="Q2033" i="6"/>
  <c r="Q2035" i="6"/>
  <c r="Q2037" i="6"/>
  <c r="Q2039" i="6"/>
  <c r="Q2041" i="6"/>
  <c r="Q2043" i="6"/>
  <c r="Q2045" i="6"/>
  <c r="Q2047" i="6"/>
  <c r="Q2049" i="6"/>
  <c r="Q2051" i="6"/>
  <c r="Q2053" i="6"/>
  <c r="Q2004" i="6"/>
  <c r="Q2006" i="6"/>
  <c r="Q2008" i="6"/>
  <c r="Q2010" i="6"/>
  <c r="Q2012" i="6"/>
  <c r="Q2014" i="6"/>
  <c r="Q2016" i="6"/>
  <c r="Q2018" i="6"/>
  <c r="Q2020" i="6"/>
  <c r="Q2022" i="6"/>
  <c r="Q2024" i="6"/>
  <c r="Q2026" i="6"/>
  <c r="Q2028" i="6"/>
  <c r="Q2030" i="6"/>
  <c r="Q2032" i="6"/>
  <c r="Q2034" i="6"/>
  <c r="Q2036" i="6"/>
  <c r="Q2038" i="6"/>
  <c r="Q2040" i="6"/>
  <c r="Q2042" i="6"/>
  <c r="Q2044" i="6"/>
  <c r="Q2046" i="6"/>
  <c r="Q2048" i="6"/>
  <c r="Q2050" i="6"/>
  <c r="Q2052" i="6"/>
  <c r="S1554" i="6"/>
  <c r="S1556" i="6"/>
  <c r="S1558" i="6"/>
  <c r="S1560" i="6"/>
  <c r="S1562" i="6"/>
  <c r="S1564" i="6"/>
  <c r="S1566" i="6"/>
  <c r="S1568" i="6"/>
  <c r="S1570" i="6"/>
  <c r="S1572" i="6"/>
  <c r="S1574" i="6"/>
  <c r="S1576" i="6"/>
  <c r="S1578" i="6"/>
  <c r="S1580" i="6"/>
  <c r="S1582" i="6"/>
  <c r="S1584" i="6"/>
  <c r="S1586" i="6"/>
  <c r="S1588" i="6"/>
  <c r="S1590" i="6"/>
  <c r="S1592" i="6"/>
  <c r="S1594" i="6"/>
  <c r="S1596" i="6"/>
  <c r="S1598" i="6"/>
  <c r="S1600" i="6"/>
  <c r="S1602" i="6"/>
  <c r="S1555" i="6"/>
  <c r="S1557" i="6"/>
  <c r="S1559" i="6"/>
  <c r="S1561" i="6"/>
  <c r="S1563" i="6"/>
  <c r="S1565" i="6"/>
  <c r="S1567" i="6"/>
  <c r="S1569" i="6"/>
  <c r="S1571" i="6"/>
  <c r="S1573" i="6"/>
  <c r="S1575" i="6"/>
  <c r="S1577" i="6"/>
  <c r="S1579" i="6"/>
  <c r="S1581" i="6"/>
  <c r="S1583" i="6"/>
  <c r="S1585" i="6"/>
  <c r="S1587" i="6"/>
  <c r="S1589" i="6"/>
  <c r="S1591" i="6"/>
  <c r="S1593" i="6"/>
  <c r="S1595" i="6"/>
  <c r="S1597" i="6"/>
  <c r="S1599" i="6"/>
  <c r="S1601" i="6"/>
  <c r="S1603" i="6"/>
  <c r="S355" i="6"/>
  <c r="S357" i="6"/>
  <c r="S359" i="6"/>
  <c r="S361" i="6"/>
  <c r="S363" i="6"/>
  <c r="S365" i="6"/>
  <c r="S367" i="6"/>
  <c r="S369" i="6"/>
  <c r="S371" i="6"/>
  <c r="S373" i="6"/>
  <c r="S375" i="6"/>
  <c r="S377" i="6"/>
  <c r="S379" i="6"/>
  <c r="S381" i="6"/>
  <c r="S383" i="6"/>
  <c r="S385" i="6"/>
  <c r="S387" i="6"/>
  <c r="S389" i="6"/>
  <c r="S391" i="6"/>
  <c r="S393" i="6"/>
  <c r="S395" i="6"/>
  <c r="S397" i="6"/>
  <c r="S399" i="6"/>
  <c r="S401" i="6"/>
  <c r="S403" i="6"/>
  <c r="S354" i="6"/>
  <c r="S356" i="6"/>
  <c r="S358" i="6"/>
  <c r="S360" i="6"/>
  <c r="S362" i="6"/>
  <c r="S364" i="6"/>
  <c r="S366" i="6"/>
  <c r="S368" i="6"/>
  <c r="S370" i="6"/>
  <c r="S372" i="6"/>
  <c r="S374" i="6"/>
  <c r="S376" i="6"/>
  <c r="S378" i="6"/>
  <c r="S380" i="6"/>
  <c r="S382" i="6"/>
  <c r="S384" i="6"/>
  <c r="S386" i="6"/>
  <c r="S388" i="6"/>
  <c r="S390" i="6"/>
  <c r="S392" i="6"/>
  <c r="S394" i="6"/>
  <c r="S396" i="6"/>
  <c r="S398" i="6"/>
  <c r="S400" i="6"/>
  <c r="S402" i="6"/>
  <c r="T1604" i="6"/>
  <c r="T1606" i="6"/>
  <c r="T1608" i="6"/>
  <c r="T1610" i="6"/>
  <c r="T1612" i="6"/>
  <c r="T1614" i="6"/>
  <c r="T1616" i="6"/>
  <c r="T1618" i="6"/>
  <c r="T1620" i="6"/>
  <c r="T1622" i="6"/>
  <c r="T1624" i="6"/>
  <c r="T1626" i="6"/>
  <c r="T1628" i="6"/>
  <c r="T1630" i="6"/>
  <c r="T1632" i="6"/>
  <c r="T1634" i="6"/>
  <c r="T1636" i="6"/>
  <c r="T1638" i="6"/>
  <c r="T1640" i="6"/>
  <c r="T1642" i="6"/>
  <c r="T1644" i="6"/>
  <c r="T1646" i="6"/>
  <c r="T1648" i="6"/>
  <c r="T1650" i="6"/>
  <c r="T1652" i="6"/>
  <c r="T1605" i="6"/>
  <c r="T1607" i="6"/>
  <c r="T1609" i="6"/>
  <c r="T1611" i="6"/>
  <c r="T1613" i="6"/>
  <c r="T1615" i="6"/>
  <c r="T1617" i="6"/>
  <c r="T1619" i="6"/>
  <c r="T1621" i="6"/>
  <c r="T1623" i="6"/>
  <c r="T1625" i="6"/>
  <c r="T1627" i="6"/>
  <c r="T1629" i="6"/>
  <c r="T1631" i="6"/>
  <c r="T1633" i="6"/>
  <c r="T1635" i="6"/>
  <c r="T1637" i="6"/>
  <c r="T1639" i="6"/>
  <c r="T1641" i="6"/>
  <c r="T1643" i="6"/>
  <c r="T1645" i="6"/>
  <c r="T1647" i="6"/>
  <c r="T1649" i="6"/>
  <c r="T1651" i="6"/>
  <c r="T1653" i="6"/>
  <c r="T1904" i="6"/>
  <c r="T1906" i="6"/>
  <c r="T1908" i="6"/>
  <c r="T1910" i="6"/>
  <c r="T1912" i="6"/>
  <c r="T1914" i="6"/>
  <c r="T1916" i="6"/>
  <c r="T1918" i="6"/>
  <c r="T1920" i="6"/>
  <c r="T1922" i="6"/>
  <c r="T1924" i="6"/>
  <c r="T1926" i="6"/>
  <c r="T1928" i="6"/>
  <c r="T1930" i="6"/>
  <c r="T1932" i="6"/>
  <c r="T1934" i="6"/>
  <c r="T1936" i="6"/>
  <c r="T1938" i="6"/>
  <c r="T1940" i="6"/>
  <c r="T1942" i="6"/>
  <c r="T1944" i="6"/>
  <c r="T1946" i="6"/>
  <c r="T1948" i="6"/>
  <c r="T1950" i="6"/>
  <c r="T1952" i="6"/>
  <c r="T1905" i="6"/>
  <c r="T1907" i="6"/>
  <c r="T1909" i="6"/>
  <c r="T1911" i="6"/>
  <c r="T1913" i="6"/>
  <c r="T1915" i="6"/>
  <c r="T1917" i="6"/>
  <c r="T1919" i="6"/>
  <c r="T1921" i="6"/>
  <c r="T1923" i="6"/>
  <c r="T1925" i="6"/>
  <c r="T1927" i="6"/>
  <c r="T1929" i="6"/>
  <c r="T1931" i="6"/>
  <c r="T1933" i="6"/>
  <c r="T1935" i="6"/>
  <c r="T1937" i="6"/>
  <c r="T1939" i="6"/>
  <c r="T1941" i="6"/>
  <c r="T1943" i="6"/>
  <c r="T1945" i="6"/>
  <c r="T1947" i="6"/>
  <c r="T1949" i="6"/>
  <c r="T1951" i="6"/>
  <c r="T1953" i="6"/>
  <c r="T1104" i="6"/>
  <c r="T1106" i="6"/>
  <c r="T1108" i="6"/>
  <c r="T1110" i="6"/>
  <c r="T1112" i="6"/>
  <c r="T1114" i="6"/>
  <c r="T1116" i="6"/>
  <c r="T1118" i="6"/>
  <c r="T1120" i="6"/>
  <c r="T1122" i="6"/>
  <c r="T1124" i="6"/>
  <c r="T1126" i="6"/>
  <c r="T1128" i="6"/>
  <c r="T1130" i="6"/>
  <c r="T1132" i="6"/>
  <c r="T1134" i="6"/>
  <c r="T1136" i="6"/>
  <c r="T1138" i="6"/>
  <c r="T1140" i="6"/>
  <c r="T1142" i="6"/>
  <c r="T1144" i="6"/>
  <c r="T1146" i="6"/>
  <c r="T1148" i="6"/>
  <c r="T1150" i="6"/>
  <c r="T1152" i="6"/>
  <c r="T1105" i="6"/>
  <c r="T1107" i="6"/>
  <c r="T1109" i="6"/>
  <c r="T1111" i="6"/>
  <c r="T1113" i="6"/>
  <c r="T1115" i="6"/>
  <c r="T1117" i="6"/>
  <c r="T1119" i="6"/>
  <c r="T1121" i="6"/>
  <c r="T1123" i="6"/>
  <c r="T1125" i="6"/>
  <c r="T1127" i="6"/>
  <c r="T1129" i="6"/>
  <c r="T1131" i="6"/>
  <c r="T1133" i="6"/>
  <c r="T1135" i="6"/>
  <c r="T1137" i="6"/>
  <c r="T1139" i="6"/>
  <c r="T1141" i="6"/>
  <c r="T1143" i="6"/>
  <c r="T1145" i="6"/>
  <c r="T1147" i="6"/>
  <c r="T1149" i="6"/>
  <c r="T1151" i="6"/>
  <c r="T1153" i="6"/>
  <c r="S554" i="6"/>
  <c r="S556" i="6"/>
  <c r="S558" i="6"/>
  <c r="S560" i="6"/>
  <c r="S562" i="6"/>
  <c r="S564" i="6"/>
  <c r="S566" i="6"/>
  <c r="S568" i="6"/>
  <c r="S570" i="6"/>
  <c r="S572" i="6"/>
  <c r="S574" i="6"/>
  <c r="S576" i="6"/>
  <c r="S578" i="6"/>
  <c r="S580" i="6"/>
  <c r="S582" i="6"/>
  <c r="S584" i="6"/>
  <c r="S586" i="6"/>
  <c r="S588" i="6"/>
  <c r="S590" i="6"/>
  <c r="S592" i="6"/>
  <c r="S594" i="6"/>
  <c r="S596" i="6"/>
  <c r="S598" i="6"/>
  <c r="S600" i="6"/>
  <c r="S602" i="6"/>
  <c r="S555" i="6"/>
  <c r="S557" i="6"/>
  <c r="S559" i="6"/>
  <c r="S561" i="6"/>
  <c r="S563" i="6"/>
  <c r="S565" i="6"/>
  <c r="S567" i="6"/>
  <c r="S569" i="6"/>
  <c r="S571" i="6"/>
  <c r="S573" i="6"/>
  <c r="S575" i="6"/>
  <c r="S577" i="6"/>
  <c r="S579" i="6"/>
  <c r="S581" i="6"/>
  <c r="S583" i="6"/>
  <c r="S585" i="6"/>
  <c r="S587" i="6"/>
  <c r="S589" i="6"/>
  <c r="S591" i="6"/>
  <c r="S593" i="6"/>
  <c r="S595" i="6"/>
  <c r="S597" i="6"/>
  <c r="S599" i="6"/>
  <c r="S601" i="6"/>
  <c r="S603" i="6"/>
  <c r="S154" i="6"/>
  <c r="S156" i="6"/>
  <c r="S158" i="6"/>
  <c r="S160" i="6"/>
  <c r="S162" i="6"/>
  <c r="S164" i="6"/>
  <c r="S166" i="6"/>
  <c r="S168" i="6"/>
  <c r="S170" i="6"/>
  <c r="S172" i="6"/>
  <c r="S174" i="6"/>
  <c r="S176" i="6"/>
  <c r="S178" i="6"/>
  <c r="S180" i="6"/>
  <c r="S182" i="6"/>
  <c r="S184" i="6"/>
  <c r="S186" i="6"/>
  <c r="S188" i="6"/>
  <c r="S190" i="6"/>
  <c r="S192" i="6"/>
  <c r="S194" i="6"/>
  <c r="S196" i="6"/>
  <c r="S198" i="6"/>
  <c r="S200" i="6"/>
  <c r="S202" i="6"/>
  <c r="S155" i="6"/>
  <c r="S157" i="6"/>
  <c r="S159" i="6"/>
  <c r="S161" i="6"/>
  <c r="S163" i="6"/>
  <c r="S165" i="6"/>
  <c r="S167" i="6"/>
  <c r="S169" i="6"/>
  <c r="S171" i="6"/>
  <c r="S173" i="6"/>
  <c r="S175" i="6"/>
  <c r="S177" i="6"/>
  <c r="S179" i="6"/>
  <c r="S181" i="6"/>
  <c r="S183" i="6"/>
  <c r="S185" i="6"/>
  <c r="S187" i="6"/>
  <c r="S189" i="6"/>
  <c r="S191" i="6"/>
  <c r="S193" i="6"/>
  <c r="S195" i="6"/>
  <c r="S197" i="6"/>
  <c r="S199" i="6"/>
  <c r="S201" i="6"/>
  <c r="S203" i="6"/>
  <c r="T2104" i="6"/>
  <c r="T2106" i="6"/>
  <c r="T2108" i="6"/>
  <c r="T2110" i="6"/>
  <c r="T2112" i="6"/>
  <c r="T2114" i="6"/>
  <c r="T2116" i="6"/>
  <c r="T2118" i="6"/>
  <c r="T2120" i="6"/>
  <c r="T2122" i="6"/>
  <c r="T2124" i="6"/>
  <c r="T2126" i="6"/>
  <c r="T2128" i="6"/>
  <c r="T2130" i="6"/>
  <c r="T2132" i="6"/>
  <c r="T2134" i="6"/>
  <c r="T2136" i="6"/>
  <c r="T2138" i="6"/>
  <c r="T2140" i="6"/>
  <c r="T2142" i="6"/>
  <c r="T2144" i="6"/>
  <c r="T2146" i="6"/>
  <c r="T2148" i="6"/>
  <c r="T2150" i="6"/>
  <c r="T2152" i="6"/>
  <c r="T2105" i="6"/>
  <c r="T2107" i="6"/>
  <c r="T2109" i="6"/>
  <c r="T2111" i="6"/>
  <c r="T2113" i="6"/>
  <c r="T2115" i="6"/>
  <c r="T2117" i="6"/>
  <c r="T2119" i="6"/>
  <c r="T2121" i="6"/>
  <c r="T2123" i="6"/>
  <c r="T2125" i="6"/>
  <c r="T2127" i="6"/>
  <c r="T2129" i="6"/>
  <c r="T2131" i="6"/>
  <c r="T2133" i="6"/>
  <c r="T2135" i="6"/>
  <c r="T2137" i="6"/>
  <c r="T2139" i="6"/>
  <c r="T2141" i="6"/>
  <c r="T2143" i="6"/>
  <c r="T2145" i="6"/>
  <c r="T2147" i="6"/>
  <c r="T2149" i="6"/>
  <c r="T2151" i="6"/>
  <c r="T2153" i="6"/>
  <c r="T1554" i="6"/>
  <c r="T1556" i="6"/>
  <c r="T1558" i="6"/>
  <c r="T1560" i="6"/>
  <c r="T1562" i="6"/>
  <c r="T1564" i="6"/>
  <c r="T1566" i="6"/>
  <c r="T1568" i="6"/>
  <c r="T1570" i="6"/>
  <c r="T1572" i="6"/>
  <c r="T1574" i="6"/>
  <c r="T1576" i="6"/>
  <c r="T1578" i="6"/>
  <c r="T1580" i="6"/>
  <c r="T1582" i="6"/>
  <c r="T1584" i="6"/>
  <c r="T1586" i="6"/>
  <c r="T1588" i="6"/>
  <c r="T1590" i="6"/>
  <c r="T1592" i="6"/>
  <c r="T1594" i="6"/>
  <c r="T1596" i="6"/>
  <c r="T1598" i="6"/>
  <c r="T1600" i="6"/>
  <c r="T1602" i="6"/>
  <c r="T1555" i="6"/>
  <c r="T1557" i="6"/>
  <c r="T1559" i="6"/>
  <c r="T1561" i="6"/>
  <c r="T1563" i="6"/>
  <c r="T1565" i="6"/>
  <c r="T1567" i="6"/>
  <c r="T1569" i="6"/>
  <c r="T1571" i="6"/>
  <c r="T1573" i="6"/>
  <c r="T1575" i="6"/>
  <c r="T1577" i="6"/>
  <c r="T1579" i="6"/>
  <c r="T1581" i="6"/>
  <c r="T1583" i="6"/>
  <c r="T1585" i="6"/>
  <c r="T1587" i="6"/>
  <c r="T1589" i="6"/>
  <c r="T1591" i="6"/>
  <c r="T1593" i="6"/>
  <c r="T1595" i="6"/>
  <c r="T1597" i="6"/>
  <c r="T1599" i="6"/>
  <c r="T1601" i="6"/>
  <c r="T1603" i="6"/>
  <c r="T605" i="6"/>
  <c r="T607" i="6"/>
  <c r="T609" i="6"/>
  <c r="T611" i="6"/>
  <c r="T613" i="6"/>
  <c r="T615" i="6"/>
  <c r="T617" i="6"/>
  <c r="T619" i="6"/>
  <c r="T621" i="6"/>
  <c r="T623" i="6"/>
  <c r="T625" i="6"/>
  <c r="T627" i="6"/>
  <c r="T629" i="6"/>
  <c r="T631" i="6"/>
  <c r="T633" i="6"/>
  <c r="T635" i="6"/>
  <c r="T637" i="6"/>
  <c r="T639" i="6"/>
  <c r="T641" i="6"/>
  <c r="T643" i="6"/>
  <c r="T645" i="6"/>
  <c r="T647" i="6"/>
  <c r="T649" i="6"/>
  <c r="T651" i="6"/>
  <c r="T653" i="6"/>
  <c r="T604" i="6"/>
  <c r="T606" i="6"/>
  <c r="T608" i="6"/>
  <c r="T610" i="6"/>
  <c r="T612" i="6"/>
  <c r="T614" i="6"/>
  <c r="T616" i="6"/>
  <c r="T618" i="6"/>
  <c r="T620" i="6"/>
  <c r="T622" i="6"/>
  <c r="T624" i="6"/>
  <c r="T626" i="6"/>
  <c r="T628" i="6"/>
  <c r="T630" i="6"/>
  <c r="T632" i="6"/>
  <c r="T634" i="6"/>
  <c r="T636" i="6"/>
  <c r="T638" i="6"/>
  <c r="T640" i="6"/>
  <c r="T642" i="6"/>
  <c r="T644" i="6"/>
  <c r="T646" i="6"/>
  <c r="T648" i="6"/>
  <c r="T650" i="6"/>
  <c r="T652" i="6"/>
  <c r="T205" i="6"/>
  <c r="T207" i="6"/>
  <c r="T209" i="6"/>
  <c r="T211" i="6"/>
  <c r="T213" i="6"/>
  <c r="T215" i="6"/>
  <c r="T217" i="6"/>
  <c r="T219" i="6"/>
  <c r="T221" i="6"/>
  <c r="T223" i="6"/>
  <c r="T225" i="6"/>
  <c r="T227" i="6"/>
  <c r="T229" i="6"/>
  <c r="T204" i="6"/>
  <c r="T206" i="6"/>
  <c r="T208" i="6"/>
  <c r="T210" i="6"/>
  <c r="T212" i="6"/>
  <c r="T214" i="6"/>
  <c r="T216" i="6"/>
  <c r="T218" i="6"/>
  <c r="T220" i="6"/>
  <c r="T222" i="6"/>
  <c r="T224" i="6"/>
  <c r="T226" i="6"/>
  <c r="T228" i="6"/>
  <c r="T232" i="6"/>
  <c r="T234" i="6"/>
  <c r="T236" i="6"/>
  <c r="T238" i="6"/>
  <c r="T240" i="6"/>
  <c r="T242" i="6"/>
  <c r="T244" i="6"/>
  <c r="T246" i="6"/>
  <c r="T248" i="6"/>
  <c r="T250" i="6"/>
  <c r="T252" i="6"/>
  <c r="T230" i="6"/>
  <c r="T231" i="6"/>
  <c r="T233" i="6"/>
  <c r="T235" i="6"/>
  <c r="T237" i="6"/>
  <c r="T239" i="6"/>
  <c r="T241" i="6"/>
  <c r="T243" i="6"/>
  <c r="T245" i="6"/>
  <c r="T247" i="6"/>
  <c r="T249" i="6"/>
  <c r="T251" i="6"/>
  <c r="T253" i="6"/>
  <c r="U904" i="6"/>
  <c r="U906" i="6"/>
  <c r="U908" i="6"/>
  <c r="U910" i="6"/>
  <c r="U912" i="6"/>
  <c r="U914" i="6"/>
  <c r="U916" i="6"/>
  <c r="U918" i="6"/>
  <c r="U920" i="6"/>
  <c r="U922" i="6"/>
  <c r="U924" i="6"/>
  <c r="U926" i="6"/>
  <c r="U928" i="6"/>
  <c r="U930" i="6"/>
  <c r="U932" i="6"/>
  <c r="U934" i="6"/>
  <c r="U936" i="6"/>
  <c r="U938" i="6"/>
  <c r="U940" i="6"/>
  <c r="U942" i="6"/>
  <c r="U944" i="6"/>
  <c r="U946" i="6"/>
  <c r="U948" i="6"/>
  <c r="U950" i="6"/>
  <c r="U952" i="6"/>
  <c r="U905" i="6"/>
  <c r="U907" i="6"/>
  <c r="U909" i="6"/>
  <c r="U911" i="6"/>
  <c r="U913" i="6"/>
  <c r="U915" i="6"/>
  <c r="U917" i="6"/>
  <c r="U919" i="6"/>
  <c r="U921" i="6"/>
  <c r="U923" i="6"/>
  <c r="U925" i="6"/>
  <c r="U927" i="6"/>
  <c r="U929" i="6"/>
  <c r="U931" i="6"/>
  <c r="U933" i="6"/>
  <c r="U935" i="6"/>
  <c r="U937" i="6"/>
  <c r="U939" i="6"/>
  <c r="U941" i="6"/>
  <c r="U943" i="6"/>
  <c r="U945" i="6"/>
  <c r="U947" i="6"/>
  <c r="U949" i="6"/>
  <c r="U951" i="6"/>
  <c r="U953" i="6"/>
  <c r="U255" i="6"/>
  <c r="U257" i="6"/>
  <c r="U259" i="6"/>
  <c r="U261" i="6"/>
  <c r="U263" i="6"/>
  <c r="U265" i="6"/>
  <c r="U267" i="6"/>
  <c r="U269" i="6"/>
  <c r="U271" i="6"/>
  <c r="U273" i="6"/>
  <c r="U275" i="6"/>
  <c r="U277" i="6"/>
  <c r="U279" i="6"/>
  <c r="U281" i="6"/>
  <c r="U283" i="6"/>
  <c r="U285" i="6"/>
  <c r="U287" i="6"/>
  <c r="U289" i="6"/>
  <c r="U291" i="6"/>
  <c r="U293" i="6"/>
  <c r="U295" i="6"/>
  <c r="U297" i="6"/>
  <c r="U299" i="6"/>
  <c r="U301" i="6"/>
  <c r="U303" i="6"/>
  <c r="U254" i="6"/>
  <c r="U256" i="6"/>
  <c r="U258" i="6"/>
  <c r="U260" i="6"/>
  <c r="U262" i="6"/>
  <c r="U264" i="6"/>
  <c r="U266" i="6"/>
  <c r="U268" i="6"/>
  <c r="U270" i="6"/>
  <c r="U272" i="6"/>
  <c r="U274" i="6"/>
  <c r="U276" i="6"/>
  <c r="U278" i="6"/>
  <c r="U280" i="6"/>
  <c r="U282" i="6"/>
  <c r="U284" i="6"/>
  <c r="U286" i="6"/>
  <c r="U288" i="6"/>
  <c r="U290" i="6"/>
  <c r="U292" i="6"/>
  <c r="U294" i="6"/>
  <c r="U296" i="6"/>
  <c r="U298" i="6"/>
  <c r="U300" i="6"/>
  <c r="U302" i="6"/>
  <c r="U805" i="6"/>
  <c r="U807" i="6"/>
  <c r="U809" i="6"/>
  <c r="U811" i="6"/>
  <c r="U813" i="6"/>
  <c r="U815" i="6"/>
  <c r="U817" i="6"/>
  <c r="U819" i="6"/>
  <c r="U821" i="6"/>
  <c r="U823" i="6"/>
  <c r="U825" i="6"/>
  <c r="U827" i="6"/>
  <c r="U829" i="6"/>
  <c r="U831" i="6"/>
  <c r="U833" i="6"/>
  <c r="U835" i="6"/>
  <c r="U837" i="6"/>
  <c r="U839" i="6"/>
  <c r="U841" i="6"/>
  <c r="U843" i="6"/>
  <c r="U845" i="6"/>
  <c r="U847" i="6"/>
  <c r="U849" i="6"/>
  <c r="U851" i="6"/>
  <c r="U853" i="6"/>
  <c r="U804" i="6"/>
  <c r="U806" i="6"/>
  <c r="U808" i="6"/>
  <c r="U810" i="6"/>
  <c r="U812" i="6"/>
  <c r="U814" i="6"/>
  <c r="U816" i="6"/>
  <c r="U818" i="6"/>
  <c r="U820" i="6"/>
  <c r="U822" i="6"/>
  <c r="U824" i="6"/>
  <c r="U826" i="6"/>
  <c r="U828" i="6"/>
  <c r="U830" i="6"/>
  <c r="U832" i="6"/>
  <c r="U834" i="6"/>
  <c r="U836" i="6"/>
  <c r="U838" i="6"/>
  <c r="U840" i="6"/>
  <c r="U842" i="6"/>
  <c r="U844" i="6"/>
  <c r="U846" i="6"/>
  <c r="U848" i="6"/>
  <c r="U850" i="6"/>
  <c r="U852" i="6"/>
  <c r="T454" i="6"/>
  <c r="T456" i="6"/>
  <c r="T455" i="6"/>
  <c r="T457" i="6"/>
  <c r="T459" i="6"/>
  <c r="T461" i="6"/>
  <c r="T463" i="6"/>
  <c r="T465" i="6"/>
  <c r="T467" i="6"/>
  <c r="T469" i="6"/>
  <c r="T471" i="6"/>
  <c r="T473" i="6"/>
  <c r="T475" i="6"/>
  <c r="T477" i="6"/>
  <c r="T479" i="6"/>
  <c r="T481" i="6"/>
  <c r="T483" i="6"/>
  <c r="T485" i="6"/>
  <c r="T487" i="6"/>
  <c r="T489" i="6"/>
  <c r="T491" i="6"/>
  <c r="T493" i="6"/>
  <c r="T495" i="6"/>
  <c r="T497" i="6"/>
  <c r="T499" i="6"/>
  <c r="T501" i="6"/>
  <c r="T503" i="6"/>
  <c r="T458" i="6"/>
  <c r="T460" i="6"/>
  <c r="T462" i="6"/>
  <c r="T464" i="6"/>
  <c r="T466" i="6"/>
  <c r="T468" i="6"/>
  <c r="T470" i="6"/>
  <c r="T472" i="6"/>
  <c r="T474" i="6"/>
  <c r="T476" i="6"/>
  <c r="T478" i="6"/>
  <c r="T480" i="6"/>
  <c r="T482" i="6"/>
  <c r="T484" i="6"/>
  <c r="T486" i="6"/>
  <c r="T488" i="6"/>
  <c r="T490" i="6"/>
  <c r="T492" i="6"/>
  <c r="T494" i="6"/>
  <c r="T496" i="6"/>
  <c r="T498" i="6"/>
  <c r="T500" i="6"/>
  <c r="T502" i="6"/>
  <c r="U54" i="6"/>
  <c r="U56" i="6"/>
  <c r="U58" i="6"/>
  <c r="U55" i="6"/>
  <c r="U57" i="6"/>
  <c r="U59" i="6"/>
  <c r="U60" i="6"/>
  <c r="U62" i="6"/>
  <c r="U64" i="6"/>
  <c r="U66" i="6"/>
  <c r="U68" i="6"/>
  <c r="U70" i="6"/>
  <c r="U72" i="6"/>
  <c r="U74" i="6"/>
  <c r="U76" i="6"/>
  <c r="U78" i="6"/>
  <c r="U80" i="6"/>
  <c r="U82" i="6"/>
  <c r="U84" i="6"/>
  <c r="U86" i="6"/>
  <c r="U88" i="6"/>
  <c r="U90" i="6"/>
  <c r="U92" i="6"/>
  <c r="U94" i="6"/>
  <c r="U96" i="6"/>
  <c r="U98" i="6"/>
  <c r="U100" i="6"/>
  <c r="U102" i="6"/>
  <c r="U61" i="6"/>
  <c r="U63" i="6"/>
  <c r="U65" i="6"/>
  <c r="U67" i="6"/>
  <c r="U69" i="6"/>
  <c r="U71" i="6"/>
  <c r="U73" i="6"/>
  <c r="U75" i="6"/>
  <c r="U77" i="6"/>
  <c r="U79" i="6"/>
  <c r="U81" i="6"/>
  <c r="U83" i="6"/>
  <c r="U85" i="6"/>
  <c r="U87" i="6"/>
  <c r="U89" i="6"/>
  <c r="U91" i="6"/>
  <c r="U93" i="6"/>
  <c r="U95" i="6"/>
  <c r="U97" i="6"/>
  <c r="U99" i="6"/>
  <c r="U101" i="6"/>
  <c r="U103" i="6"/>
  <c r="P1354" i="6"/>
  <c r="P1356" i="6"/>
  <c r="P1358" i="6"/>
  <c r="P1360" i="6"/>
  <c r="P1362" i="6"/>
  <c r="P1364" i="6"/>
  <c r="P1366" i="6"/>
  <c r="P1368" i="6"/>
  <c r="P1370" i="6"/>
  <c r="P1372" i="6"/>
  <c r="P1374" i="6"/>
  <c r="P1376" i="6"/>
  <c r="P1378" i="6"/>
  <c r="P1380" i="6"/>
  <c r="P1382" i="6"/>
  <c r="P1384" i="6"/>
  <c r="P1386" i="6"/>
  <c r="P1388" i="6"/>
  <c r="P1390" i="6"/>
  <c r="P1392" i="6"/>
  <c r="P1394" i="6"/>
  <c r="P1396" i="6"/>
  <c r="P1398" i="6"/>
  <c r="P1400" i="6"/>
  <c r="P1402" i="6"/>
  <c r="P1355" i="6"/>
  <c r="P1357" i="6"/>
  <c r="P1359" i="6"/>
  <c r="P1361" i="6"/>
  <c r="P1363" i="6"/>
  <c r="P1365" i="6"/>
  <c r="P1367" i="6"/>
  <c r="P1369" i="6"/>
  <c r="P1371" i="6"/>
  <c r="P1373" i="6"/>
  <c r="P1375" i="6"/>
  <c r="P1377" i="6"/>
  <c r="P1379" i="6"/>
  <c r="P1381" i="6"/>
  <c r="P1383" i="6"/>
  <c r="P1385" i="6"/>
  <c r="P1387" i="6"/>
  <c r="P1389" i="6"/>
  <c r="P1391" i="6"/>
  <c r="P1393" i="6"/>
  <c r="P1395" i="6"/>
  <c r="P1397" i="6"/>
  <c r="P1399" i="6"/>
  <c r="P1401" i="6"/>
  <c r="P1403" i="6"/>
  <c r="U1054" i="6"/>
  <c r="U1056" i="6"/>
  <c r="U1058" i="6"/>
  <c r="U1060" i="6"/>
  <c r="U1062" i="6"/>
  <c r="U1064" i="6"/>
  <c r="U1066" i="6"/>
  <c r="U1068" i="6"/>
  <c r="U1070" i="6"/>
  <c r="U1072" i="6"/>
  <c r="U1074" i="6"/>
  <c r="U1076" i="6"/>
  <c r="U1078" i="6"/>
  <c r="U1080" i="6"/>
  <c r="U1082" i="6"/>
  <c r="U1084" i="6"/>
  <c r="U1086" i="6"/>
  <c r="U1088" i="6"/>
  <c r="U1090" i="6"/>
  <c r="U1092" i="6"/>
  <c r="U1094" i="6"/>
  <c r="U1096" i="6"/>
  <c r="U1098" i="6"/>
  <c r="U1100" i="6"/>
  <c r="U1055" i="6"/>
  <c r="U1057" i="6"/>
  <c r="U1059" i="6"/>
  <c r="U1061" i="6"/>
  <c r="U1063" i="6"/>
  <c r="U1065" i="6"/>
  <c r="U1067" i="6"/>
  <c r="U1069" i="6"/>
  <c r="U1071" i="6"/>
  <c r="U1073" i="6"/>
  <c r="U1075" i="6"/>
  <c r="U1077" i="6"/>
  <c r="U1079" i="6"/>
  <c r="U1081" i="6"/>
  <c r="U1083" i="6"/>
  <c r="U1085" i="6"/>
  <c r="U1087" i="6"/>
  <c r="U1089" i="6"/>
  <c r="U1091" i="6"/>
  <c r="U1093" i="6"/>
  <c r="U1095" i="6"/>
  <c r="U1097" i="6"/>
  <c r="U1099" i="6"/>
  <c r="U1101" i="6"/>
  <c r="U1103" i="6"/>
  <c r="U1102" i="6"/>
  <c r="U1755" i="6"/>
  <c r="U1757" i="6"/>
  <c r="U1759" i="6"/>
  <c r="U1761" i="6"/>
  <c r="U1763" i="6"/>
  <c r="U1765" i="6"/>
  <c r="U1767" i="6"/>
  <c r="U1769" i="6"/>
  <c r="U1771" i="6"/>
  <c r="U1773" i="6"/>
  <c r="U1775" i="6"/>
  <c r="U1777" i="6"/>
  <c r="U1779" i="6"/>
  <c r="U1781" i="6"/>
  <c r="U1783" i="6"/>
  <c r="U1754" i="6"/>
  <c r="U1756" i="6"/>
  <c r="U1758" i="6"/>
  <c r="U1760" i="6"/>
  <c r="U1762" i="6"/>
  <c r="U1764" i="6"/>
  <c r="U1766" i="6"/>
  <c r="U1768" i="6"/>
  <c r="U1770" i="6"/>
  <c r="U1772" i="6"/>
  <c r="U1774" i="6"/>
  <c r="U1776" i="6"/>
  <c r="U1778" i="6"/>
  <c r="U1780" i="6"/>
  <c r="U1782" i="6"/>
  <c r="U1784" i="6"/>
  <c r="U1785" i="6"/>
  <c r="U1787" i="6"/>
  <c r="U1789" i="6"/>
  <c r="U1791" i="6"/>
  <c r="U1793" i="6"/>
  <c r="U1795" i="6"/>
  <c r="U1797" i="6"/>
  <c r="U1799" i="6"/>
  <c r="U1801" i="6"/>
  <c r="U1803" i="6"/>
  <c r="U1786" i="6"/>
  <c r="U1788" i="6"/>
  <c r="U1790" i="6"/>
  <c r="U1792" i="6"/>
  <c r="U1794" i="6"/>
  <c r="U1796" i="6"/>
  <c r="U1798" i="6"/>
  <c r="U1800" i="6"/>
  <c r="U1802" i="6"/>
  <c r="P2054" i="6"/>
  <c r="P2056" i="6"/>
  <c r="P2058" i="6"/>
  <c r="P2060" i="6"/>
  <c r="P2062" i="6"/>
  <c r="P2064" i="6"/>
  <c r="P2066" i="6"/>
  <c r="P2068" i="6"/>
  <c r="P2070" i="6"/>
  <c r="P2072" i="6"/>
  <c r="P2074" i="6"/>
  <c r="P2076" i="6"/>
  <c r="P2078" i="6"/>
  <c r="P2080" i="6"/>
  <c r="P2082" i="6"/>
  <c r="P2084" i="6"/>
  <c r="P2086" i="6"/>
  <c r="P2088" i="6"/>
  <c r="P2090" i="6"/>
  <c r="P2092" i="6"/>
  <c r="P2094" i="6"/>
  <c r="P2096" i="6"/>
  <c r="P2098" i="6"/>
  <c r="P2100" i="6"/>
  <c r="P2102" i="6"/>
  <c r="P2055" i="6"/>
  <c r="P2057" i="6"/>
  <c r="P2059" i="6"/>
  <c r="P2061" i="6"/>
  <c r="P2063" i="6"/>
  <c r="P2065" i="6"/>
  <c r="P2067" i="6"/>
  <c r="P2069" i="6"/>
  <c r="P2071" i="6"/>
  <c r="P2073" i="6"/>
  <c r="P2075" i="6"/>
  <c r="P2077" i="6"/>
  <c r="P2079" i="6"/>
  <c r="P2081" i="6"/>
  <c r="P2083" i="6"/>
  <c r="P2085" i="6"/>
  <c r="P2087" i="6"/>
  <c r="P2089" i="6"/>
  <c r="P2091" i="6"/>
  <c r="P2093" i="6"/>
  <c r="P2095" i="6"/>
  <c r="P2097" i="6"/>
  <c r="P2099" i="6"/>
  <c r="P2101" i="6"/>
  <c r="P2103" i="6"/>
  <c r="P2004" i="6"/>
  <c r="P2006" i="6"/>
  <c r="P2008" i="6"/>
  <c r="P2010" i="6"/>
  <c r="P2012" i="6"/>
  <c r="P2014" i="6"/>
  <c r="P2016" i="6"/>
  <c r="P2018" i="6"/>
  <c r="P2020" i="6"/>
  <c r="P2022" i="6"/>
  <c r="P2024" i="6"/>
  <c r="P2026" i="6"/>
  <c r="P2028" i="6"/>
  <c r="P2030" i="6"/>
  <c r="P2032" i="6"/>
  <c r="P2034" i="6"/>
  <c r="P2036" i="6"/>
  <c r="P2038" i="6"/>
  <c r="P2040" i="6"/>
  <c r="P2042" i="6"/>
  <c r="P2044" i="6"/>
  <c r="P2046" i="6"/>
  <c r="P2048" i="6"/>
  <c r="P2050" i="6"/>
  <c r="P2052" i="6"/>
  <c r="P2005" i="6"/>
  <c r="P2007" i="6"/>
  <c r="P2009" i="6"/>
  <c r="P2011" i="6"/>
  <c r="P2013" i="6"/>
  <c r="P2015" i="6"/>
  <c r="P2017" i="6"/>
  <c r="P2019" i="6"/>
  <c r="P2021" i="6"/>
  <c r="P2023" i="6"/>
  <c r="P2025" i="6"/>
  <c r="P2027" i="6"/>
  <c r="P2029" i="6"/>
  <c r="P2031" i="6"/>
  <c r="P2033" i="6"/>
  <c r="P2035" i="6"/>
  <c r="P2037" i="6"/>
  <c r="P2039" i="6"/>
  <c r="P2041" i="6"/>
  <c r="P2043" i="6"/>
  <c r="P2045" i="6"/>
  <c r="P2047" i="6"/>
  <c r="P2049" i="6"/>
  <c r="P2051" i="6"/>
  <c r="P2053" i="6"/>
  <c r="P1754" i="6"/>
  <c r="P1756" i="6"/>
  <c r="P1758" i="6"/>
  <c r="P1760" i="6"/>
  <c r="P1762" i="6"/>
  <c r="P1764" i="6"/>
  <c r="P1766" i="6"/>
  <c r="P1768" i="6"/>
  <c r="P1770" i="6"/>
  <c r="P1772" i="6"/>
  <c r="P1774" i="6"/>
  <c r="P1776" i="6"/>
  <c r="P1778" i="6"/>
  <c r="P1780" i="6"/>
  <c r="P1782" i="6"/>
  <c r="P1784" i="6"/>
  <c r="P1755" i="6"/>
  <c r="P1757" i="6"/>
  <c r="P1759" i="6"/>
  <c r="P1761" i="6"/>
  <c r="P1763" i="6"/>
  <c r="P1765" i="6"/>
  <c r="P1767" i="6"/>
  <c r="P1769" i="6"/>
  <c r="P1771" i="6"/>
  <c r="P1773" i="6"/>
  <c r="P1775" i="6"/>
  <c r="P1777" i="6"/>
  <c r="P1779" i="6"/>
  <c r="P1781" i="6"/>
  <c r="P1783" i="6"/>
  <c r="P1785" i="6"/>
  <c r="P1786" i="6"/>
  <c r="P1788" i="6"/>
  <c r="P1790" i="6"/>
  <c r="P1792" i="6"/>
  <c r="P1794" i="6"/>
  <c r="P1796" i="6"/>
  <c r="P1798" i="6"/>
  <c r="P1800" i="6"/>
  <c r="P1802" i="6"/>
  <c r="P1787" i="6"/>
  <c r="P1789" i="6"/>
  <c r="P1791" i="6"/>
  <c r="P1793" i="6"/>
  <c r="P1795" i="6"/>
  <c r="P1797" i="6"/>
  <c r="P1799" i="6"/>
  <c r="P1801" i="6"/>
  <c r="P1803" i="6"/>
  <c r="P704" i="6"/>
  <c r="P706" i="6"/>
  <c r="P708" i="6"/>
  <c r="P710" i="6"/>
  <c r="P712" i="6"/>
  <c r="P714" i="6"/>
  <c r="P716" i="6"/>
  <c r="P718" i="6"/>
  <c r="P720" i="6"/>
  <c r="P722" i="6"/>
  <c r="P724" i="6"/>
  <c r="P726" i="6"/>
  <c r="P728" i="6"/>
  <c r="P730" i="6"/>
  <c r="P732" i="6"/>
  <c r="P734" i="6"/>
  <c r="P736" i="6"/>
  <c r="P738" i="6"/>
  <c r="P740" i="6"/>
  <c r="P742" i="6"/>
  <c r="P744" i="6"/>
  <c r="P746" i="6"/>
  <c r="P748" i="6"/>
  <c r="P750" i="6"/>
  <c r="P752" i="6"/>
  <c r="P705" i="6"/>
  <c r="P707" i="6"/>
  <c r="P709" i="6"/>
  <c r="P711" i="6"/>
  <c r="P713" i="6"/>
  <c r="P715" i="6"/>
  <c r="P717" i="6"/>
  <c r="P719" i="6"/>
  <c r="P721" i="6"/>
  <c r="P723" i="6"/>
  <c r="P725" i="6"/>
  <c r="P727" i="6"/>
  <c r="P729" i="6"/>
  <c r="P731" i="6"/>
  <c r="P733" i="6"/>
  <c r="P735" i="6"/>
  <c r="P737" i="6"/>
  <c r="P739" i="6"/>
  <c r="P741" i="6"/>
  <c r="P743" i="6"/>
  <c r="P745" i="6"/>
  <c r="P747" i="6"/>
  <c r="P749" i="6"/>
  <c r="P751" i="6"/>
  <c r="P753" i="6"/>
  <c r="Q1355" i="6"/>
  <c r="Q1357" i="6"/>
  <c r="Q1359" i="6"/>
  <c r="Q1361" i="6"/>
  <c r="Q1363" i="6"/>
  <c r="Q1365" i="6"/>
  <c r="Q1367" i="6"/>
  <c r="Q1369" i="6"/>
  <c r="Q1371" i="6"/>
  <c r="Q1373" i="6"/>
  <c r="Q1375" i="6"/>
  <c r="Q1377" i="6"/>
  <c r="Q1379" i="6"/>
  <c r="Q1381" i="6"/>
  <c r="Q1383" i="6"/>
  <c r="Q1385" i="6"/>
  <c r="Q1387" i="6"/>
  <c r="Q1389" i="6"/>
  <c r="Q1391" i="6"/>
  <c r="Q1393" i="6"/>
  <c r="Q1395" i="6"/>
  <c r="Q1397" i="6"/>
  <c r="Q1399" i="6"/>
  <c r="Q1401" i="6"/>
  <c r="Q1403" i="6"/>
  <c r="Q1354" i="6"/>
  <c r="Q1356" i="6"/>
  <c r="Q1358" i="6"/>
  <c r="Q1360" i="6"/>
  <c r="Q1362" i="6"/>
  <c r="Q1364" i="6"/>
  <c r="Q1366" i="6"/>
  <c r="Q1368" i="6"/>
  <c r="Q1370" i="6"/>
  <c r="Q1372" i="6"/>
  <c r="Q1374" i="6"/>
  <c r="Q1376" i="6"/>
  <c r="Q1378" i="6"/>
  <c r="Q1380" i="6"/>
  <c r="Q1382" i="6"/>
  <c r="Q1384" i="6"/>
  <c r="Q1386" i="6"/>
  <c r="Q1388" i="6"/>
  <c r="Q1390" i="6"/>
  <c r="Q1392" i="6"/>
  <c r="Q1394" i="6"/>
  <c r="Q1396" i="6"/>
  <c r="Q1398" i="6"/>
  <c r="Q1400" i="6"/>
  <c r="Q1402" i="6"/>
  <c r="Q1755" i="6"/>
  <c r="Q1757" i="6"/>
  <c r="Q1759" i="6"/>
  <c r="Q1761" i="6"/>
  <c r="Q1763" i="6"/>
  <c r="Q1765" i="6"/>
  <c r="Q1767" i="6"/>
  <c r="Q1769" i="6"/>
  <c r="Q1771" i="6"/>
  <c r="Q1773" i="6"/>
  <c r="Q1775" i="6"/>
  <c r="Q1777" i="6"/>
  <c r="Q1779" i="6"/>
  <c r="Q1781" i="6"/>
  <c r="Q1783" i="6"/>
  <c r="Q1754" i="6"/>
  <c r="Q1756" i="6"/>
  <c r="Q1758" i="6"/>
  <c r="Q1760" i="6"/>
  <c r="Q1762" i="6"/>
  <c r="Q1764" i="6"/>
  <c r="Q1766" i="6"/>
  <c r="Q1768" i="6"/>
  <c r="Q1770" i="6"/>
  <c r="Q1772" i="6"/>
  <c r="Q1774" i="6"/>
  <c r="Q1776" i="6"/>
  <c r="Q1778" i="6"/>
  <c r="Q1780" i="6"/>
  <c r="Q1782" i="6"/>
  <c r="Q1784" i="6"/>
  <c r="Q1785" i="6"/>
  <c r="Q1787" i="6"/>
  <c r="Q1789" i="6"/>
  <c r="Q1791" i="6"/>
  <c r="Q1793" i="6"/>
  <c r="Q1795" i="6"/>
  <c r="Q1797" i="6"/>
  <c r="Q1799" i="6"/>
  <c r="Q1801" i="6"/>
  <c r="Q1803" i="6"/>
  <c r="Q1786" i="6"/>
  <c r="Q1788" i="6"/>
  <c r="Q1790" i="6"/>
  <c r="Q1792" i="6"/>
  <c r="Q1794" i="6"/>
  <c r="Q1796" i="6"/>
  <c r="Q1798" i="6"/>
  <c r="Q1800" i="6"/>
  <c r="Q1802" i="6"/>
  <c r="P254" i="6"/>
  <c r="P256" i="6"/>
  <c r="P258" i="6"/>
  <c r="P260" i="6"/>
  <c r="P262" i="6"/>
  <c r="P264" i="6"/>
  <c r="P266" i="6"/>
  <c r="P268" i="6"/>
  <c r="P270" i="6"/>
  <c r="P272" i="6"/>
  <c r="P274" i="6"/>
  <c r="P276" i="6"/>
  <c r="P278" i="6"/>
  <c r="P280" i="6"/>
  <c r="P282" i="6"/>
  <c r="P284" i="6"/>
  <c r="P286" i="6"/>
  <c r="P288" i="6"/>
  <c r="P290" i="6"/>
  <c r="P292" i="6"/>
  <c r="P294" i="6"/>
  <c r="P296" i="6"/>
  <c r="P298" i="6"/>
  <c r="P300" i="6"/>
  <c r="P302" i="6"/>
  <c r="P255" i="6"/>
  <c r="P257" i="6"/>
  <c r="P259" i="6"/>
  <c r="P261" i="6"/>
  <c r="P263" i="6"/>
  <c r="P265" i="6"/>
  <c r="P267" i="6"/>
  <c r="P269" i="6"/>
  <c r="P271" i="6"/>
  <c r="P273" i="6"/>
  <c r="P275" i="6"/>
  <c r="P277" i="6"/>
  <c r="P279" i="6"/>
  <c r="P281" i="6"/>
  <c r="P283" i="6"/>
  <c r="P285" i="6"/>
  <c r="P287" i="6"/>
  <c r="P289" i="6"/>
  <c r="P291" i="6"/>
  <c r="P293" i="6"/>
  <c r="P295" i="6"/>
  <c r="P297" i="6"/>
  <c r="P299" i="6"/>
  <c r="P301" i="6"/>
  <c r="P303" i="6"/>
  <c r="Q855" i="6"/>
  <c r="Q857" i="6"/>
  <c r="Q859" i="6"/>
  <c r="Q861" i="6"/>
  <c r="Q863" i="6"/>
  <c r="Q865" i="6"/>
  <c r="Q867" i="6"/>
  <c r="Q869" i="6"/>
  <c r="Q871" i="6"/>
  <c r="Q873" i="6"/>
  <c r="Q875" i="6"/>
  <c r="Q877" i="6"/>
  <c r="Q879" i="6"/>
  <c r="Q881" i="6"/>
  <c r="Q883" i="6"/>
  <c r="Q885" i="6"/>
  <c r="Q887" i="6"/>
  <c r="Q889" i="6"/>
  <c r="Q891" i="6"/>
  <c r="Q893" i="6"/>
  <c r="Q895" i="6"/>
  <c r="Q897" i="6"/>
  <c r="Q854" i="6"/>
  <c r="Q856" i="6"/>
  <c r="Q858" i="6"/>
  <c r="Q860" i="6"/>
  <c r="Q862" i="6"/>
  <c r="Q864" i="6"/>
  <c r="Q866" i="6"/>
  <c r="Q868" i="6"/>
  <c r="Q870" i="6"/>
  <c r="Q872" i="6"/>
  <c r="Q874" i="6"/>
  <c r="Q876" i="6"/>
  <c r="Q878" i="6"/>
  <c r="Q880" i="6"/>
  <c r="Q882" i="6"/>
  <c r="Q884" i="6"/>
  <c r="Q886" i="6"/>
  <c r="Q888" i="6"/>
  <c r="Q890" i="6"/>
  <c r="Q892" i="6"/>
  <c r="Q894" i="6"/>
  <c r="Q896" i="6"/>
  <c r="Q898" i="6"/>
  <c r="Q900" i="6"/>
  <c r="Q902" i="6"/>
  <c r="Q899" i="6"/>
  <c r="Q901" i="6"/>
  <c r="Q903" i="6"/>
  <c r="R455" i="6"/>
  <c r="R457" i="6"/>
  <c r="R454" i="6"/>
  <c r="R456" i="6"/>
  <c r="R458" i="6"/>
  <c r="R460" i="6"/>
  <c r="R462" i="6"/>
  <c r="R464" i="6"/>
  <c r="R466" i="6"/>
  <c r="R468" i="6"/>
  <c r="R470" i="6"/>
  <c r="R472" i="6"/>
  <c r="R474" i="6"/>
  <c r="R476" i="6"/>
  <c r="R478" i="6"/>
  <c r="R480" i="6"/>
  <c r="R482" i="6"/>
  <c r="R484" i="6"/>
  <c r="R486" i="6"/>
  <c r="R488" i="6"/>
  <c r="R490" i="6"/>
  <c r="R492" i="6"/>
  <c r="R494" i="6"/>
  <c r="R496" i="6"/>
  <c r="R498" i="6"/>
  <c r="R500" i="6"/>
  <c r="R502" i="6"/>
  <c r="R459" i="6"/>
  <c r="R461" i="6"/>
  <c r="R463" i="6"/>
  <c r="R465" i="6"/>
  <c r="R467" i="6"/>
  <c r="R469" i="6"/>
  <c r="R471" i="6"/>
  <c r="R473" i="6"/>
  <c r="R475" i="6"/>
  <c r="R477" i="6"/>
  <c r="R479" i="6"/>
  <c r="R481" i="6"/>
  <c r="R483" i="6"/>
  <c r="R485" i="6"/>
  <c r="R487" i="6"/>
  <c r="R489" i="6"/>
  <c r="R491" i="6"/>
  <c r="R493" i="6"/>
  <c r="R495" i="6"/>
  <c r="R497" i="6"/>
  <c r="R499" i="6"/>
  <c r="R501" i="6"/>
  <c r="R503" i="6"/>
  <c r="R2005" i="6"/>
  <c r="R2007" i="6"/>
  <c r="R2009" i="6"/>
  <c r="R2011" i="6"/>
  <c r="R2013" i="6"/>
  <c r="R2015" i="6"/>
  <c r="R2017" i="6"/>
  <c r="R2019" i="6"/>
  <c r="R2021" i="6"/>
  <c r="R2023" i="6"/>
  <c r="R2025" i="6"/>
  <c r="R2027" i="6"/>
  <c r="R2029" i="6"/>
  <c r="R2031" i="6"/>
  <c r="R2033" i="6"/>
  <c r="R2035" i="6"/>
  <c r="R2037" i="6"/>
  <c r="R2039" i="6"/>
  <c r="R2041" i="6"/>
  <c r="R2043" i="6"/>
  <c r="R2045" i="6"/>
  <c r="R2047" i="6"/>
  <c r="R2049" i="6"/>
  <c r="R2051" i="6"/>
  <c r="R2053" i="6"/>
  <c r="R2004" i="6"/>
  <c r="R2006" i="6"/>
  <c r="R2008" i="6"/>
  <c r="R2010" i="6"/>
  <c r="R2012" i="6"/>
  <c r="R2014" i="6"/>
  <c r="R2016" i="6"/>
  <c r="R2018" i="6"/>
  <c r="R2020" i="6"/>
  <c r="R2022" i="6"/>
  <c r="R2024" i="6"/>
  <c r="R2026" i="6"/>
  <c r="R2028" i="6"/>
  <c r="R2030" i="6"/>
  <c r="R2032" i="6"/>
  <c r="R2034" i="6"/>
  <c r="R2036" i="6"/>
  <c r="R2038" i="6"/>
  <c r="R2040" i="6"/>
  <c r="R2042" i="6"/>
  <c r="R2044" i="6"/>
  <c r="R2046" i="6"/>
  <c r="R2048" i="6"/>
  <c r="R2050" i="6"/>
  <c r="R2052" i="6"/>
  <c r="R1455" i="6"/>
  <c r="R1457" i="6"/>
  <c r="R1459" i="6"/>
  <c r="R1461" i="6"/>
  <c r="R1463" i="6"/>
  <c r="R1465" i="6"/>
  <c r="R1467" i="6"/>
  <c r="R1469" i="6"/>
  <c r="R1471" i="6"/>
  <c r="R1473" i="6"/>
  <c r="R1475" i="6"/>
  <c r="R1477" i="6"/>
  <c r="R1479" i="6"/>
  <c r="R1481" i="6"/>
  <c r="R1483" i="6"/>
  <c r="R1485" i="6"/>
  <c r="R1487" i="6"/>
  <c r="R1489" i="6"/>
  <c r="R1491" i="6"/>
  <c r="R1493" i="6"/>
  <c r="R1495" i="6"/>
  <c r="R1497" i="6"/>
  <c r="R1499" i="6"/>
  <c r="R1501" i="6"/>
  <c r="R1503" i="6"/>
  <c r="R1454" i="6"/>
  <c r="R1456" i="6"/>
  <c r="R1458" i="6"/>
  <c r="R1460" i="6"/>
  <c r="R1462" i="6"/>
  <c r="R1464" i="6"/>
  <c r="R1466" i="6"/>
  <c r="R1468" i="6"/>
  <c r="R1470" i="6"/>
  <c r="R1472" i="6"/>
  <c r="R1474" i="6"/>
  <c r="R1476" i="6"/>
  <c r="R1478" i="6"/>
  <c r="R1480" i="6"/>
  <c r="R1482" i="6"/>
  <c r="R1484" i="6"/>
  <c r="R1486" i="6"/>
  <c r="R1488" i="6"/>
  <c r="R1490" i="6"/>
  <c r="R1492" i="6"/>
  <c r="R1494" i="6"/>
  <c r="R1496" i="6"/>
  <c r="R1498" i="6"/>
  <c r="R1500" i="6"/>
  <c r="R1502" i="6"/>
  <c r="Q354" i="6"/>
  <c r="Q356" i="6"/>
  <c r="Q358" i="6"/>
  <c r="Q360" i="6"/>
  <c r="Q362" i="6"/>
  <c r="Q364" i="6"/>
  <c r="Q366" i="6"/>
  <c r="Q368" i="6"/>
  <c r="Q370" i="6"/>
  <c r="Q372" i="6"/>
  <c r="Q374" i="6"/>
  <c r="Q376" i="6"/>
  <c r="Q378" i="6"/>
  <c r="Q380" i="6"/>
  <c r="Q382" i="6"/>
  <c r="Q384" i="6"/>
  <c r="Q386" i="6"/>
  <c r="Q388" i="6"/>
  <c r="Q390" i="6"/>
  <c r="Q392" i="6"/>
  <c r="Q394" i="6"/>
  <c r="Q396" i="6"/>
  <c r="Q398" i="6"/>
  <c r="Q400" i="6"/>
  <c r="Q402" i="6"/>
  <c r="Q355" i="6"/>
  <c r="Q357" i="6"/>
  <c r="Q359" i="6"/>
  <c r="Q361" i="6"/>
  <c r="Q363" i="6"/>
  <c r="Q365" i="6"/>
  <c r="Q367" i="6"/>
  <c r="Q369" i="6"/>
  <c r="Q371" i="6"/>
  <c r="Q373" i="6"/>
  <c r="Q375" i="6"/>
  <c r="Q377" i="6"/>
  <c r="Q379" i="6"/>
  <c r="Q381" i="6"/>
  <c r="Q383" i="6"/>
  <c r="Q385" i="6"/>
  <c r="Q387" i="6"/>
  <c r="Q389" i="6"/>
  <c r="Q391" i="6"/>
  <c r="Q393" i="6"/>
  <c r="Q395" i="6"/>
  <c r="Q397" i="6"/>
  <c r="Q399" i="6"/>
  <c r="Q401" i="6"/>
  <c r="Q403" i="6"/>
  <c r="R1355" i="6"/>
  <c r="R1357" i="6"/>
  <c r="R1359" i="6"/>
  <c r="R1361" i="6"/>
  <c r="R1363" i="6"/>
  <c r="R1365" i="6"/>
  <c r="R1367" i="6"/>
  <c r="R1369" i="6"/>
  <c r="R1371" i="6"/>
  <c r="R1373" i="6"/>
  <c r="R1375" i="6"/>
  <c r="R1377" i="6"/>
  <c r="R1379" i="6"/>
  <c r="R1381" i="6"/>
  <c r="R1383" i="6"/>
  <c r="R1385" i="6"/>
  <c r="R1387" i="6"/>
  <c r="R1389" i="6"/>
  <c r="R1391" i="6"/>
  <c r="R1393" i="6"/>
  <c r="R1395" i="6"/>
  <c r="R1397" i="6"/>
  <c r="R1399" i="6"/>
  <c r="R1401" i="6"/>
  <c r="R1403" i="6"/>
  <c r="R1354" i="6"/>
  <c r="R1356" i="6"/>
  <c r="R1358" i="6"/>
  <c r="R1360" i="6"/>
  <c r="R1362" i="6"/>
  <c r="R1364" i="6"/>
  <c r="R1366" i="6"/>
  <c r="R1368" i="6"/>
  <c r="R1370" i="6"/>
  <c r="R1372" i="6"/>
  <c r="R1374" i="6"/>
  <c r="R1376" i="6"/>
  <c r="R1378" i="6"/>
  <c r="R1380" i="6"/>
  <c r="R1382" i="6"/>
  <c r="R1384" i="6"/>
  <c r="R1386" i="6"/>
  <c r="R1388" i="6"/>
  <c r="R1390" i="6"/>
  <c r="R1392" i="6"/>
  <c r="R1394" i="6"/>
  <c r="R1396" i="6"/>
  <c r="R1398" i="6"/>
  <c r="R1400" i="6"/>
  <c r="R1402" i="6"/>
  <c r="S1804" i="6"/>
  <c r="S1806" i="6"/>
  <c r="S1808" i="6"/>
  <c r="S1810" i="6"/>
  <c r="S1812" i="6"/>
  <c r="S1814" i="6"/>
  <c r="S1816" i="6"/>
  <c r="S1818" i="6"/>
  <c r="S1820" i="6"/>
  <c r="S1822" i="6"/>
  <c r="S1824" i="6"/>
  <c r="S1826" i="6"/>
  <c r="S1828" i="6"/>
  <c r="S1830" i="6"/>
  <c r="S1832" i="6"/>
  <c r="S1834" i="6"/>
  <c r="S1836" i="6"/>
  <c r="S1838" i="6"/>
  <c r="S1840" i="6"/>
  <c r="S1842" i="6"/>
  <c r="S1844" i="6"/>
  <c r="S1846" i="6"/>
  <c r="S1848" i="6"/>
  <c r="S1850" i="6"/>
  <c r="S1852" i="6"/>
  <c r="S1805" i="6"/>
  <c r="S1807" i="6"/>
  <c r="S1809" i="6"/>
  <c r="S1811" i="6"/>
  <c r="S1813" i="6"/>
  <c r="S1815" i="6"/>
  <c r="S1817" i="6"/>
  <c r="S1819" i="6"/>
  <c r="S1821" i="6"/>
  <c r="S1823" i="6"/>
  <c r="S1825" i="6"/>
  <c r="S1827" i="6"/>
  <c r="S1829" i="6"/>
  <c r="S1831" i="6"/>
  <c r="S1833" i="6"/>
  <c r="S1835" i="6"/>
  <c r="S1837" i="6"/>
  <c r="S1839" i="6"/>
  <c r="S1841" i="6"/>
  <c r="S1843" i="6"/>
  <c r="S1845" i="6"/>
  <c r="S1847" i="6"/>
  <c r="S1849" i="6"/>
  <c r="S1851" i="6"/>
  <c r="S1853" i="6"/>
  <c r="S955" i="6"/>
  <c r="S957" i="6"/>
  <c r="S959" i="6"/>
  <c r="S961" i="6"/>
  <c r="S963" i="6"/>
  <c r="S965" i="6"/>
  <c r="S967" i="6"/>
  <c r="S969" i="6"/>
  <c r="S971" i="6"/>
  <c r="S973" i="6"/>
  <c r="S975" i="6"/>
  <c r="S977" i="6"/>
  <c r="S979" i="6"/>
  <c r="S981" i="6"/>
  <c r="S983" i="6"/>
  <c r="S985" i="6"/>
  <c r="S987" i="6"/>
  <c r="S989" i="6"/>
  <c r="S991" i="6"/>
  <c r="S993" i="6"/>
  <c r="S995" i="6"/>
  <c r="S997" i="6"/>
  <c r="S999" i="6"/>
  <c r="S1001" i="6"/>
  <c r="S1003" i="6"/>
  <c r="S954" i="6"/>
  <c r="S956" i="6"/>
  <c r="S958" i="6"/>
  <c r="S960" i="6"/>
  <c r="S962" i="6"/>
  <c r="S964" i="6"/>
  <c r="S966" i="6"/>
  <c r="S968" i="6"/>
  <c r="S970" i="6"/>
  <c r="S972" i="6"/>
  <c r="S974" i="6"/>
  <c r="S976" i="6"/>
  <c r="S978" i="6"/>
  <c r="S980" i="6"/>
  <c r="S982" i="6"/>
  <c r="S984" i="6"/>
  <c r="S986" i="6"/>
  <c r="S988" i="6"/>
  <c r="S990" i="6"/>
  <c r="S992" i="6"/>
  <c r="S994" i="6"/>
  <c r="S996" i="6"/>
  <c r="S998" i="6"/>
  <c r="S1000" i="6"/>
  <c r="S1002" i="6"/>
  <c r="S405" i="6"/>
  <c r="S407" i="6"/>
  <c r="S409" i="6"/>
  <c r="S411" i="6"/>
  <c r="S413" i="6"/>
  <c r="S415" i="6"/>
  <c r="S417" i="6"/>
  <c r="S419" i="6"/>
  <c r="S421" i="6"/>
  <c r="S423" i="6"/>
  <c r="S425" i="6"/>
  <c r="S427" i="6"/>
  <c r="S429" i="6"/>
  <c r="S431" i="6"/>
  <c r="S433" i="6"/>
  <c r="S435" i="6"/>
  <c r="S437" i="6"/>
  <c r="S439" i="6"/>
  <c r="S441" i="6"/>
  <c r="S443" i="6"/>
  <c r="S445" i="6"/>
  <c r="S447" i="6"/>
  <c r="S449" i="6"/>
  <c r="S451" i="6"/>
  <c r="S453" i="6"/>
  <c r="S404" i="6"/>
  <c r="S406" i="6"/>
  <c r="S408" i="6"/>
  <c r="S410" i="6"/>
  <c r="S412" i="6"/>
  <c r="S414" i="6"/>
  <c r="S416" i="6"/>
  <c r="S418" i="6"/>
  <c r="S420" i="6"/>
  <c r="S422" i="6"/>
  <c r="S424" i="6"/>
  <c r="S426" i="6"/>
  <c r="S428" i="6"/>
  <c r="S430" i="6"/>
  <c r="S432" i="6"/>
  <c r="S434" i="6"/>
  <c r="S436" i="6"/>
  <c r="S438" i="6"/>
  <c r="S440" i="6"/>
  <c r="S442" i="6"/>
  <c r="S444" i="6"/>
  <c r="S446" i="6"/>
  <c r="S448" i="6"/>
  <c r="S450" i="6"/>
  <c r="S452" i="6"/>
  <c r="S1404" i="6"/>
  <c r="S1406" i="6"/>
  <c r="S1408" i="6"/>
  <c r="S1410" i="6"/>
  <c r="S1412" i="6"/>
  <c r="S1414" i="6"/>
  <c r="S1416" i="6"/>
  <c r="S1418" i="6"/>
  <c r="S1420" i="6"/>
  <c r="S1422" i="6"/>
  <c r="S1424" i="6"/>
  <c r="S1426" i="6"/>
  <c r="S1428" i="6"/>
  <c r="S1430" i="6"/>
  <c r="S1432" i="6"/>
  <c r="S1434" i="6"/>
  <c r="S1436" i="6"/>
  <c r="S1438" i="6"/>
  <c r="S1440" i="6"/>
  <c r="S1442" i="6"/>
  <c r="S1444" i="6"/>
  <c r="S1446" i="6"/>
  <c r="S1448" i="6"/>
  <c r="S1450" i="6"/>
  <c r="S1452" i="6"/>
  <c r="S1405" i="6"/>
  <c r="S1407" i="6"/>
  <c r="S1409" i="6"/>
  <c r="S1411" i="6"/>
  <c r="S1413" i="6"/>
  <c r="S1415" i="6"/>
  <c r="S1417" i="6"/>
  <c r="S1419" i="6"/>
  <c r="S1421" i="6"/>
  <c r="S1423" i="6"/>
  <c r="S1425" i="6"/>
  <c r="S1427" i="6"/>
  <c r="S1429" i="6"/>
  <c r="S1431" i="6"/>
  <c r="S1433" i="6"/>
  <c r="S1435" i="6"/>
  <c r="S1437" i="6"/>
  <c r="S1439" i="6"/>
  <c r="S1441" i="6"/>
  <c r="S1443" i="6"/>
  <c r="S1445" i="6"/>
  <c r="S1447" i="6"/>
  <c r="S1449" i="6"/>
  <c r="S1451" i="6"/>
  <c r="S1453" i="6"/>
  <c r="S804" i="6"/>
  <c r="S806" i="6"/>
  <c r="S808" i="6"/>
  <c r="S810" i="6"/>
  <c r="S812" i="6"/>
  <c r="S814" i="6"/>
  <c r="S816" i="6"/>
  <c r="S818" i="6"/>
  <c r="S820" i="6"/>
  <c r="S822" i="6"/>
  <c r="S824" i="6"/>
  <c r="S826" i="6"/>
  <c r="S828" i="6"/>
  <c r="S830" i="6"/>
  <c r="S832" i="6"/>
  <c r="S834" i="6"/>
  <c r="S836" i="6"/>
  <c r="S838" i="6"/>
  <c r="S840" i="6"/>
  <c r="S842" i="6"/>
  <c r="S844" i="6"/>
  <c r="S846" i="6"/>
  <c r="S848" i="6"/>
  <c r="S850" i="6"/>
  <c r="S852" i="6"/>
  <c r="S805" i="6"/>
  <c r="S807" i="6"/>
  <c r="S809" i="6"/>
  <c r="S811" i="6"/>
  <c r="S813" i="6"/>
  <c r="S815" i="6"/>
  <c r="S817" i="6"/>
  <c r="S819" i="6"/>
  <c r="S821" i="6"/>
  <c r="S823" i="6"/>
  <c r="S825" i="6"/>
  <c r="S827" i="6"/>
  <c r="S829" i="6"/>
  <c r="S831" i="6"/>
  <c r="S833" i="6"/>
  <c r="S835" i="6"/>
  <c r="S837" i="6"/>
  <c r="S839" i="6"/>
  <c r="S841" i="6"/>
  <c r="S843" i="6"/>
  <c r="S845" i="6"/>
  <c r="S847" i="6"/>
  <c r="S849" i="6"/>
  <c r="S851" i="6"/>
  <c r="S853" i="6"/>
  <c r="S654" i="6"/>
  <c r="S656" i="6"/>
  <c r="S658" i="6"/>
  <c r="S660" i="6"/>
  <c r="S662" i="6"/>
  <c r="S664" i="6"/>
  <c r="S666" i="6"/>
  <c r="S668" i="6"/>
  <c r="S670" i="6"/>
  <c r="S672" i="6"/>
  <c r="S674" i="6"/>
  <c r="S676" i="6"/>
  <c r="S678" i="6"/>
  <c r="S680" i="6"/>
  <c r="S682" i="6"/>
  <c r="S684" i="6"/>
  <c r="S655" i="6"/>
  <c r="S663" i="6"/>
  <c r="S671" i="6"/>
  <c r="S673" i="6"/>
  <c r="S677" i="6"/>
  <c r="S681" i="6"/>
  <c r="S686" i="6"/>
  <c r="S688" i="6"/>
  <c r="S690" i="6"/>
  <c r="S692" i="6"/>
  <c r="S694" i="6"/>
  <c r="S696" i="6"/>
  <c r="S698" i="6"/>
  <c r="S700" i="6"/>
  <c r="S702" i="6"/>
  <c r="S661" i="6"/>
  <c r="S669" i="6"/>
  <c r="S659" i="6"/>
  <c r="S667" i="6"/>
  <c r="S675" i="6"/>
  <c r="S679" i="6"/>
  <c r="S683" i="6"/>
  <c r="S685" i="6"/>
  <c r="S687" i="6"/>
  <c r="S689" i="6"/>
  <c r="S691" i="6"/>
  <c r="S693" i="6"/>
  <c r="S695" i="6"/>
  <c r="S697" i="6"/>
  <c r="S699" i="6"/>
  <c r="S701" i="6"/>
  <c r="S703" i="6"/>
  <c r="S657" i="6"/>
  <c r="S665" i="6"/>
  <c r="S2104" i="6"/>
  <c r="S2106" i="6"/>
  <c r="S2108" i="6"/>
  <c r="S2110" i="6"/>
  <c r="S2112" i="6"/>
  <c r="S2114" i="6"/>
  <c r="S2116" i="6"/>
  <c r="S2118" i="6"/>
  <c r="S2120" i="6"/>
  <c r="S2122" i="6"/>
  <c r="S2124" i="6"/>
  <c r="S2126" i="6"/>
  <c r="S2128" i="6"/>
  <c r="S2130" i="6"/>
  <c r="S2132" i="6"/>
  <c r="S2134" i="6"/>
  <c r="S2136" i="6"/>
  <c r="S2138" i="6"/>
  <c r="S2140" i="6"/>
  <c r="S2142" i="6"/>
  <c r="S2144" i="6"/>
  <c r="S2146" i="6"/>
  <c r="S2148" i="6"/>
  <c r="S2150" i="6"/>
  <c r="S2152" i="6"/>
  <c r="S2105" i="6"/>
  <c r="S2107" i="6"/>
  <c r="S2109" i="6"/>
  <c r="S2111" i="6"/>
  <c r="S2113" i="6"/>
  <c r="S2115" i="6"/>
  <c r="S2117" i="6"/>
  <c r="S2119" i="6"/>
  <c r="S2121" i="6"/>
  <c r="S2123" i="6"/>
  <c r="S2125" i="6"/>
  <c r="S2127" i="6"/>
  <c r="S2129" i="6"/>
  <c r="S2131" i="6"/>
  <c r="S2133" i="6"/>
  <c r="S2135" i="6"/>
  <c r="S2137" i="6"/>
  <c r="S2139" i="6"/>
  <c r="S2141" i="6"/>
  <c r="S2143" i="6"/>
  <c r="S2145" i="6"/>
  <c r="S2147" i="6"/>
  <c r="S2149" i="6"/>
  <c r="S2151" i="6"/>
  <c r="S2153" i="6"/>
  <c r="S1454" i="6"/>
  <c r="S1456" i="6"/>
  <c r="S1458" i="6"/>
  <c r="S1460" i="6"/>
  <c r="S1462" i="6"/>
  <c r="S1464" i="6"/>
  <c r="S1466" i="6"/>
  <c r="S1468" i="6"/>
  <c r="S1470" i="6"/>
  <c r="S1472" i="6"/>
  <c r="S1474" i="6"/>
  <c r="S1476" i="6"/>
  <c r="S1478" i="6"/>
  <c r="S1480" i="6"/>
  <c r="S1482" i="6"/>
  <c r="S1484" i="6"/>
  <c r="S1486" i="6"/>
  <c r="S1488" i="6"/>
  <c r="S1490" i="6"/>
  <c r="S1492" i="6"/>
  <c r="S1494" i="6"/>
  <c r="S1496" i="6"/>
  <c r="S1498" i="6"/>
  <c r="S1500" i="6"/>
  <c r="S1502" i="6"/>
  <c r="S1455" i="6"/>
  <c r="S1457" i="6"/>
  <c r="S1459" i="6"/>
  <c r="S1461" i="6"/>
  <c r="S1463" i="6"/>
  <c r="S1465" i="6"/>
  <c r="S1467" i="6"/>
  <c r="S1469" i="6"/>
  <c r="S1471" i="6"/>
  <c r="S1473" i="6"/>
  <c r="S1475" i="6"/>
  <c r="S1477" i="6"/>
  <c r="S1479" i="6"/>
  <c r="S1481" i="6"/>
  <c r="S1483" i="6"/>
  <c r="S1485" i="6"/>
  <c r="S1487" i="6"/>
  <c r="S1489" i="6"/>
  <c r="S1491" i="6"/>
  <c r="S1493" i="6"/>
  <c r="S1495" i="6"/>
  <c r="S1497" i="6"/>
  <c r="S1499" i="6"/>
  <c r="S1501" i="6"/>
  <c r="S1503" i="6"/>
  <c r="T905" i="6"/>
  <c r="T907" i="6"/>
  <c r="T909" i="6"/>
  <c r="T911" i="6"/>
  <c r="T913" i="6"/>
  <c r="T915" i="6"/>
  <c r="T917" i="6"/>
  <c r="T919" i="6"/>
  <c r="T921" i="6"/>
  <c r="T923" i="6"/>
  <c r="T925" i="6"/>
  <c r="T927" i="6"/>
  <c r="T929" i="6"/>
  <c r="T931" i="6"/>
  <c r="T933" i="6"/>
  <c r="T935" i="6"/>
  <c r="T937" i="6"/>
  <c r="T939" i="6"/>
  <c r="T941" i="6"/>
  <c r="T943" i="6"/>
  <c r="T945" i="6"/>
  <c r="T947" i="6"/>
  <c r="T949" i="6"/>
  <c r="T951" i="6"/>
  <c r="T953" i="6"/>
  <c r="T904" i="6"/>
  <c r="T906" i="6"/>
  <c r="T908" i="6"/>
  <c r="T910" i="6"/>
  <c r="T912" i="6"/>
  <c r="T914" i="6"/>
  <c r="T916" i="6"/>
  <c r="T918" i="6"/>
  <c r="T920" i="6"/>
  <c r="T922" i="6"/>
  <c r="T924" i="6"/>
  <c r="T926" i="6"/>
  <c r="T928" i="6"/>
  <c r="T930" i="6"/>
  <c r="T932" i="6"/>
  <c r="T934" i="6"/>
  <c r="T936" i="6"/>
  <c r="T938" i="6"/>
  <c r="T940" i="6"/>
  <c r="T942" i="6"/>
  <c r="T944" i="6"/>
  <c r="T946" i="6"/>
  <c r="T948" i="6"/>
  <c r="T950" i="6"/>
  <c r="T952" i="6"/>
  <c r="T1304" i="6"/>
  <c r="T1306" i="6"/>
  <c r="T1308" i="6"/>
  <c r="T1310" i="6"/>
  <c r="T1312" i="6"/>
  <c r="T1314" i="6"/>
  <c r="T1316" i="6"/>
  <c r="T1318" i="6"/>
  <c r="T1320" i="6"/>
  <c r="T1322" i="6"/>
  <c r="T1324" i="6"/>
  <c r="T1326" i="6"/>
  <c r="T1328" i="6"/>
  <c r="T1305" i="6"/>
  <c r="T1307" i="6"/>
  <c r="T1309" i="6"/>
  <c r="T1311" i="6"/>
  <c r="T1313" i="6"/>
  <c r="T1315" i="6"/>
  <c r="T1317" i="6"/>
  <c r="T1319" i="6"/>
  <c r="T1321" i="6"/>
  <c r="T1323" i="6"/>
  <c r="T1325" i="6"/>
  <c r="T1327" i="6"/>
  <c r="T1329" i="6"/>
  <c r="T1330" i="6"/>
  <c r="T1332" i="6"/>
  <c r="T1334" i="6"/>
  <c r="T1336" i="6"/>
  <c r="T1338" i="6"/>
  <c r="T1340" i="6"/>
  <c r="T1342" i="6"/>
  <c r="T1344" i="6"/>
  <c r="T1346" i="6"/>
  <c r="T1348" i="6"/>
  <c r="T1350" i="6"/>
  <c r="T1352" i="6"/>
  <c r="T1331" i="6"/>
  <c r="T1333" i="6"/>
  <c r="T1335" i="6"/>
  <c r="T1337" i="6"/>
  <c r="T1339" i="6"/>
  <c r="T1341" i="6"/>
  <c r="T1343" i="6"/>
  <c r="T1345" i="6"/>
  <c r="T1347" i="6"/>
  <c r="T1349" i="6"/>
  <c r="T1351" i="6"/>
  <c r="T1353" i="6"/>
  <c r="T1005" i="6"/>
  <c r="T1007" i="6"/>
  <c r="T1009" i="6"/>
  <c r="T1011" i="6"/>
  <c r="T1013" i="6"/>
  <c r="T1015" i="6"/>
  <c r="T1017" i="6"/>
  <c r="T1019" i="6"/>
  <c r="T1021" i="6"/>
  <c r="T1023" i="6"/>
  <c r="T1025" i="6"/>
  <c r="T1027" i="6"/>
  <c r="T1029" i="6"/>
  <c r="T1031" i="6"/>
  <c r="T1033" i="6"/>
  <c r="T1035" i="6"/>
  <c r="T1037" i="6"/>
  <c r="T1039" i="6"/>
  <c r="T1041" i="6"/>
  <c r="T1043" i="6"/>
  <c r="T1045" i="6"/>
  <c r="T1047" i="6"/>
  <c r="T1049" i="6"/>
  <c r="T1051" i="6"/>
  <c r="T1053" i="6"/>
  <c r="T1004" i="6"/>
  <c r="T1006" i="6"/>
  <c r="T1008" i="6"/>
  <c r="T1010" i="6"/>
  <c r="T1012" i="6"/>
  <c r="T1014" i="6"/>
  <c r="T1016" i="6"/>
  <c r="T1018" i="6"/>
  <c r="T1020" i="6"/>
  <c r="T1022" i="6"/>
  <c r="T1024" i="6"/>
  <c r="T1026" i="6"/>
  <c r="T1028" i="6"/>
  <c r="T1030" i="6"/>
  <c r="T1032" i="6"/>
  <c r="T1034" i="6"/>
  <c r="T1036" i="6"/>
  <c r="T1038" i="6"/>
  <c r="T1040" i="6"/>
  <c r="T1042" i="6"/>
  <c r="T1044" i="6"/>
  <c r="T1046" i="6"/>
  <c r="T1048" i="6"/>
  <c r="T1050" i="6"/>
  <c r="T1052" i="6"/>
  <c r="S455" i="6"/>
  <c r="S457" i="6"/>
  <c r="S454" i="6"/>
  <c r="S456" i="6"/>
  <c r="S458" i="6"/>
  <c r="S460" i="6"/>
  <c r="S462" i="6"/>
  <c r="S464" i="6"/>
  <c r="S466" i="6"/>
  <c r="S468" i="6"/>
  <c r="S470" i="6"/>
  <c r="S472" i="6"/>
  <c r="S474" i="6"/>
  <c r="S476" i="6"/>
  <c r="S478" i="6"/>
  <c r="S480" i="6"/>
  <c r="S482" i="6"/>
  <c r="S484" i="6"/>
  <c r="S486" i="6"/>
  <c r="S488" i="6"/>
  <c r="S490" i="6"/>
  <c r="S492" i="6"/>
  <c r="S494" i="6"/>
  <c r="S496" i="6"/>
  <c r="S498" i="6"/>
  <c r="S500" i="6"/>
  <c r="S502" i="6"/>
  <c r="S459" i="6"/>
  <c r="S461" i="6"/>
  <c r="S463" i="6"/>
  <c r="S465" i="6"/>
  <c r="S467" i="6"/>
  <c r="S469" i="6"/>
  <c r="S471" i="6"/>
  <c r="S473" i="6"/>
  <c r="S475" i="6"/>
  <c r="S477" i="6"/>
  <c r="S479" i="6"/>
  <c r="S481" i="6"/>
  <c r="S483" i="6"/>
  <c r="S485" i="6"/>
  <c r="S487" i="6"/>
  <c r="S489" i="6"/>
  <c r="S491" i="6"/>
  <c r="S493" i="6"/>
  <c r="S495" i="6"/>
  <c r="S497" i="6"/>
  <c r="S499" i="6"/>
  <c r="S501" i="6"/>
  <c r="S503" i="6"/>
  <c r="Q104" i="6"/>
  <c r="Q106" i="6"/>
  <c r="Q108" i="6"/>
  <c r="Q110" i="6"/>
  <c r="Q112" i="6"/>
  <c r="Q114" i="6"/>
  <c r="Q116" i="6"/>
  <c r="Q105" i="6"/>
  <c r="Q107" i="6"/>
  <c r="Q109" i="6"/>
  <c r="Q111" i="6"/>
  <c r="Q113" i="6"/>
  <c r="Q115" i="6"/>
  <c r="Q117" i="6"/>
  <c r="Q119" i="6"/>
  <c r="Q121" i="6"/>
  <c r="Q123" i="6"/>
  <c r="Q125" i="6"/>
  <c r="Q127" i="6"/>
  <c r="Q129" i="6"/>
  <c r="Q131" i="6"/>
  <c r="Q133" i="6"/>
  <c r="Q135" i="6"/>
  <c r="Q137" i="6"/>
  <c r="Q139" i="6"/>
  <c r="Q141" i="6"/>
  <c r="Q143" i="6"/>
  <c r="Q145" i="6"/>
  <c r="Q147" i="6"/>
  <c r="Q149" i="6"/>
  <c r="Q151" i="6"/>
  <c r="Q153" i="6"/>
  <c r="Q118" i="6"/>
  <c r="Q120" i="6"/>
  <c r="Q122" i="6"/>
  <c r="Q124" i="6"/>
  <c r="Q126" i="6"/>
  <c r="Q128" i="6"/>
  <c r="Q130" i="6"/>
  <c r="Q132" i="6"/>
  <c r="Q134" i="6"/>
  <c r="Q136" i="6"/>
  <c r="Q138" i="6"/>
  <c r="Q140" i="6"/>
  <c r="Q142" i="6"/>
  <c r="Q144" i="6"/>
  <c r="Q146" i="6"/>
  <c r="Q148" i="6"/>
  <c r="Q150" i="6"/>
  <c r="Q152" i="6"/>
  <c r="S1954" i="6"/>
  <c r="S1956" i="6"/>
  <c r="S1958" i="6"/>
  <c r="S1960" i="6"/>
  <c r="S1962" i="6"/>
  <c r="S1964" i="6"/>
  <c r="S1966" i="6"/>
  <c r="S1968" i="6"/>
  <c r="S1970" i="6"/>
  <c r="S1972" i="6"/>
  <c r="S1974" i="6"/>
  <c r="S1976" i="6"/>
  <c r="S1978" i="6"/>
  <c r="S1980" i="6"/>
  <c r="S1982" i="6"/>
  <c r="S1984" i="6"/>
  <c r="S1986" i="6"/>
  <c r="S1988" i="6"/>
  <c r="S1990" i="6"/>
  <c r="S1992" i="6"/>
  <c r="S1994" i="6"/>
  <c r="S1996" i="6"/>
  <c r="S1998" i="6"/>
  <c r="S2000" i="6"/>
  <c r="S2002" i="6"/>
  <c r="S1955" i="6"/>
  <c r="S1957" i="6"/>
  <c r="S1959" i="6"/>
  <c r="S1961" i="6"/>
  <c r="S1963" i="6"/>
  <c r="S1965" i="6"/>
  <c r="S1967" i="6"/>
  <c r="S1969" i="6"/>
  <c r="S1971" i="6"/>
  <c r="S1973" i="6"/>
  <c r="S1975" i="6"/>
  <c r="S1977" i="6"/>
  <c r="S1979" i="6"/>
  <c r="S1981" i="6"/>
  <c r="S1983" i="6"/>
  <c r="S1985" i="6"/>
  <c r="S1987" i="6"/>
  <c r="S1989" i="6"/>
  <c r="S1991" i="6"/>
  <c r="S1993" i="6"/>
  <c r="S1995" i="6"/>
  <c r="S1997" i="6"/>
  <c r="S1999" i="6"/>
  <c r="S2001" i="6"/>
  <c r="S2003" i="6"/>
  <c r="U155" i="6"/>
  <c r="U157" i="6"/>
  <c r="U159" i="6"/>
  <c r="U161" i="6"/>
  <c r="U163" i="6"/>
  <c r="U165" i="6"/>
  <c r="U167" i="6"/>
  <c r="U169" i="6"/>
  <c r="U171" i="6"/>
  <c r="U173" i="6"/>
  <c r="U175" i="6"/>
  <c r="U177" i="6"/>
  <c r="U179" i="6"/>
  <c r="U181" i="6"/>
  <c r="U183" i="6"/>
  <c r="U185" i="6"/>
  <c r="U187" i="6"/>
  <c r="U189" i="6"/>
  <c r="U191" i="6"/>
  <c r="U193" i="6"/>
  <c r="U195" i="6"/>
  <c r="U197" i="6"/>
  <c r="U199" i="6"/>
  <c r="U201" i="6"/>
  <c r="U203" i="6"/>
  <c r="U154" i="6"/>
  <c r="U156" i="6"/>
  <c r="U158" i="6"/>
  <c r="U160" i="6"/>
  <c r="U162" i="6"/>
  <c r="U164" i="6"/>
  <c r="U166" i="6"/>
  <c r="U168" i="6"/>
  <c r="U170" i="6"/>
  <c r="U172" i="6"/>
  <c r="U174" i="6"/>
  <c r="U176" i="6"/>
  <c r="U178" i="6"/>
  <c r="U180" i="6"/>
  <c r="U182" i="6"/>
  <c r="U184" i="6"/>
  <c r="U186" i="6"/>
  <c r="U188" i="6"/>
  <c r="U190" i="6"/>
  <c r="U192" i="6"/>
  <c r="U194" i="6"/>
  <c r="U196" i="6"/>
  <c r="U198" i="6"/>
  <c r="U200" i="6"/>
  <c r="U202" i="6"/>
  <c r="U705" i="6"/>
  <c r="U707" i="6"/>
  <c r="U709" i="6"/>
  <c r="U711" i="6"/>
  <c r="U713" i="6"/>
  <c r="U715" i="6"/>
  <c r="U717" i="6"/>
  <c r="U719" i="6"/>
  <c r="U721" i="6"/>
  <c r="U723" i="6"/>
  <c r="U725" i="6"/>
  <c r="U727" i="6"/>
  <c r="U729" i="6"/>
  <c r="U731" i="6"/>
  <c r="U733" i="6"/>
  <c r="U735" i="6"/>
  <c r="U737" i="6"/>
  <c r="U739" i="6"/>
  <c r="U741" i="6"/>
  <c r="U743" i="6"/>
  <c r="U745" i="6"/>
  <c r="U747" i="6"/>
  <c r="U749" i="6"/>
  <c r="U751" i="6"/>
  <c r="U753" i="6"/>
  <c r="U704" i="6"/>
  <c r="U706" i="6"/>
  <c r="U708" i="6"/>
  <c r="U710" i="6"/>
  <c r="U712" i="6"/>
  <c r="U714" i="6"/>
  <c r="U716" i="6"/>
  <c r="U718" i="6"/>
  <c r="U720" i="6"/>
  <c r="U722" i="6"/>
  <c r="U724" i="6"/>
  <c r="U726" i="6"/>
  <c r="U728" i="6"/>
  <c r="U730" i="6"/>
  <c r="U732" i="6"/>
  <c r="U734" i="6"/>
  <c r="U736" i="6"/>
  <c r="U738" i="6"/>
  <c r="U740" i="6"/>
  <c r="U742" i="6"/>
  <c r="U744" i="6"/>
  <c r="U746" i="6"/>
  <c r="U748" i="6"/>
  <c r="U750" i="6"/>
  <c r="U752" i="6"/>
  <c r="T354" i="6"/>
  <c r="T356" i="6"/>
  <c r="T358" i="6"/>
  <c r="T360" i="6"/>
  <c r="T362" i="6"/>
  <c r="T364" i="6"/>
  <c r="T366" i="6"/>
  <c r="T368" i="6"/>
  <c r="T370" i="6"/>
  <c r="T372" i="6"/>
  <c r="T374" i="6"/>
  <c r="T376" i="6"/>
  <c r="T378" i="6"/>
  <c r="T380" i="6"/>
  <c r="T382" i="6"/>
  <c r="T384" i="6"/>
  <c r="T386" i="6"/>
  <c r="T388" i="6"/>
  <c r="T390" i="6"/>
  <c r="T392" i="6"/>
  <c r="T394" i="6"/>
  <c r="T396" i="6"/>
  <c r="T398" i="6"/>
  <c r="T400" i="6"/>
  <c r="T402" i="6"/>
  <c r="T355" i="6"/>
  <c r="T357" i="6"/>
  <c r="T359" i="6"/>
  <c r="T361" i="6"/>
  <c r="T363" i="6"/>
  <c r="T365" i="6"/>
  <c r="T367" i="6"/>
  <c r="T369" i="6"/>
  <c r="T371" i="6"/>
  <c r="T373" i="6"/>
  <c r="T375" i="6"/>
  <c r="T377" i="6"/>
  <c r="T379" i="6"/>
  <c r="T381" i="6"/>
  <c r="T383" i="6"/>
  <c r="T385" i="6"/>
  <c r="T387" i="6"/>
  <c r="T389" i="6"/>
  <c r="T391" i="6"/>
  <c r="T393" i="6"/>
  <c r="T395" i="6"/>
  <c r="T397" i="6"/>
  <c r="T399" i="6"/>
  <c r="T401" i="6"/>
  <c r="T403" i="6"/>
  <c r="U1355" i="6"/>
  <c r="U1357" i="6"/>
  <c r="U1359" i="6"/>
  <c r="U1361" i="6"/>
  <c r="U1363" i="6"/>
  <c r="U1365" i="6"/>
  <c r="U1367" i="6"/>
  <c r="U1369" i="6"/>
  <c r="U1371" i="6"/>
  <c r="U1373" i="6"/>
  <c r="U1375" i="6"/>
  <c r="U1377" i="6"/>
  <c r="U1379" i="6"/>
  <c r="U1381" i="6"/>
  <c r="U1383" i="6"/>
  <c r="U1385" i="6"/>
  <c r="U1387" i="6"/>
  <c r="U1389" i="6"/>
  <c r="U1391" i="6"/>
  <c r="U1393" i="6"/>
  <c r="U1395" i="6"/>
  <c r="U1397" i="6"/>
  <c r="U1399" i="6"/>
  <c r="U1401" i="6"/>
  <c r="U1403" i="6"/>
  <c r="U1354" i="6"/>
  <c r="U1356" i="6"/>
  <c r="U1358" i="6"/>
  <c r="U1360" i="6"/>
  <c r="U1362" i="6"/>
  <c r="U1364" i="6"/>
  <c r="U1366" i="6"/>
  <c r="U1368" i="6"/>
  <c r="U1370" i="6"/>
  <c r="U1372" i="6"/>
  <c r="U1374" i="6"/>
  <c r="U1376" i="6"/>
  <c r="U1378" i="6"/>
  <c r="U1380" i="6"/>
  <c r="U1382" i="6"/>
  <c r="U1384" i="6"/>
  <c r="U1386" i="6"/>
  <c r="U1388" i="6"/>
  <c r="U1390" i="6"/>
  <c r="U1392" i="6"/>
  <c r="U1394" i="6"/>
  <c r="U1396" i="6"/>
  <c r="U1398" i="6"/>
  <c r="U1400" i="6"/>
  <c r="U1402" i="6"/>
  <c r="T104" i="6"/>
  <c r="T106" i="6"/>
  <c r="T108" i="6"/>
  <c r="T110" i="6"/>
  <c r="T112" i="6"/>
  <c r="T114" i="6"/>
  <c r="T116" i="6"/>
  <c r="T105" i="6"/>
  <c r="T107" i="6"/>
  <c r="T109" i="6"/>
  <c r="T111" i="6"/>
  <c r="T113" i="6"/>
  <c r="T115" i="6"/>
  <c r="T117" i="6"/>
  <c r="T119" i="6"/>
  <c r="T121" i="6"/>
  <c r="T123" i="6"/>
  <c r="T125" i="6"/>
  <c r="T127" i="6"/>
  <c r="T129" i="6"/>
  <c r="T131" i="6"/>
  <c r="T133" i="6"/>
  <c r="T135" i="6"/>
  <c r="T137" i="6"/>
  <c r="T139" i="6"/>
  <c r="T141" i="6"/>
  <c r="T143" i="6"/>
  <c r="T145" i="6"/>
  <c r="T147" i="6"/>
  <c r="T149" i="6"/>
  <c r="T151" i="6"/>
  <c r="T153" i="6"/>
  <c r="T118" i="6"/>
  <c r="T120" i="6"/>
  <c r="T122" i="6"/>
  <c r="T124" i="6"/>
  <c r="T126" i="6"/>
  <c r="T128" i="6"/>
  <c r="T130" i="6"/>
  <c r="T132" i="6"/>
  <c r="T134" i="6"/>
  <c r="T136" i="6"/>
  <c r="T138" i="6"/>
  <c r="T140" i="6"/>
  <c r="T142" i="6"/>
  <c r="T144" i="6"/>
  <c r="T146" i="6"/>
  <c r="T148" i="6"/>
  <c r="T150" i="6"/>
  <c r="T152" i="6"/>
  <c r="P854" i="6"/>
  <c r="P856" i="6"/>
  <c r="P858" i="6"/>
  <c r="P860" i="6"/>
  <c r="P862" i="6"/>
  <c r="P864" i="6"/>
  <c r="P866" i="6"/>
  <c r="P868" i="6"/>
  <c r="P870" i="6"/>
  <c r="P872" i="6"/>
  <c r="P874" i="6"/>
  <c r="P876" i="6"/>
  <c r="P878" i="6"/>
  <c r="P880" i="6"/>
  <c r="P882" i="6"/>
  <c r="P884" i="6"/>
  <c r="P886" i="6"/>
  <c r="P888" i="6"/>
  <c r="P890" i="6"/>
  <c r="P892" i="6"/>
  <c r="P894" i="6"/>
  <c r="P896" i="6"/>
  <c r="P857" i="6"/>
  <c r="P865" i="6"/>
  <c r="P873" i="6"/>
  <c r="P881" i="6"/>
  <c r="P889" i="6"/>
  <c r="P897" i="6"/>
  <c r="P855" i="6"/>
  <c r="P863" i="6"/>
  <c r="P871" i="6"/>
  <c r="P879" i="6"/>
  <c r="P887" i="6"/>
  <c r="P895" i="6"/>
  <c r="P899" i="6"/>
  <c r="P901" i="6"/>
  <c r="P903" i="6"/>
  <c r="P861" i="6"/>
  <c r="P869" i="6"/>
  <c r="P877" i="6"/>
  <c r="P885" i="6"/>
  <c r="P893" i="6"/>
  <c r="P859" i="6"/>
  <c r="P867" i="6"/>
  <c r="P875" i="6"/>
  <c r="P883" i="6"/>
  <c r="P891" i="6"/>
  <c r="P898" i="6"/>
  <c r="P900" i="6"/>
  <c r="P902" i="6"/>
  <c r="R805" i="6"/>
  <c r="R807" i="6"/>
  <c r="R809" i="6"/>
  <c r="R811" i="6"/>
  <c r="R813" i="6"/>
  <c r="R815" i="6"/>
  <c r="R817" i="6"/>
  <c r="R819" i="6"/>
  <c r="R821" i="6"/>
  <c r="R823" i="6"/>
  <c r="R825" i="6"/>
  <c r="R827" i="6"/>
  <c r="R829" i="6"/>
  <c r="R831" i="6"/>
  <c r="R833" i="6"/>
  <c r="R835" i="6"/>
  <c r="R837" i="6"/>
  <c r="R839" i="6"/>
  <c r="R841" i="6"/>
  <c r="R843" i="6"/>
  <c r="R845" i="6"/>
  <c r="R847" i="6"/>
  <c r="R849" i="6"/>
  <c r="R851" i="6"/>
  <c r="R853" i="6"/>
  <c r="R804" i="6"/>
  <c r="R806" i="6"/>
  <c r="R814" i="6"/>
  <c r="R822" i="6"/>
  <c r="R830" i="6"/>
  <c r="R838" i="6"/>
  <c r="R846" i="6"/>
  <c r="R812" i="6"/>
  <c r="R820" i="6"/>
  <c r="R828" i="6"/>
  <c r="R836" i="6"/>
  <c r="R844" i="6"/>
  <c r="R852" i="6"/>
  <c r="R810" i="6"/>
  <c r="R818" i="6"/>
  <c r="R826" i="6"/>
  <c r="R834" i="6"/>
  <c r="R842" i="6"/>
  <c r="R850" i="6"/>
  <c r="R808" i="6"/>
  <c r="R816" i="6"/>
  <c r="R824" i="6"/>
  <c r="R832" i="6"/>
  <c r="R840" i="6"/>
  <c r="R848" i="6"/>
  <c r="U2155" i="6"/>
  <c r="U2157" i="6"/>
  <c r="U2159" i="6"/>
  <c r="U2161" i="6"/>
  <c r="U2163" i="6"/>
  <c r="U2165" i="6"/>
  <c r="U2167" i="6"/>
  <c r="U2169" i="6"/>
  <c r="U2171" i="6"/>
  <c r="U2173" i="6"/>
  <c r="U2175" i="6"/>
  <c r="U2177" i="6"/>
  <c r="U2179" i="6"/>
  <c r="U2154" i="6"/>
  <c r="U2156" i="6"/>
  <c r="U2158" i="6"/>
  <c r="U2160" i="6"/>
  <c r="U2162" i="6"/>
  <c r="U2164" i="6"/>
  <c r="U2166" i="6"/>
  <c r="U2168" i="6"/>
  <c r="U2170" i="6"/>
  <c r="U2172" i="6"/>
  <c r="U2174" i="6"/>
  <c r="U2176" i="6"/>
  <c r="U2178" i="6"/>
  <c r="U2180" i="6"/>
  <c r="U2182" i="6"/>
  <c r="U2184" i="6"/>
  <c r="U2186" i="6"/>
  <c r="U2188" i="6"/>
  <c r="U2190" i="6"/>
  <c r="U2192" i="6"/>
  <c r="U2194" i="6"/>
  <c r="U2196" i="6"/>
  <c r="U2198" i="6"/>
  <c r="U2200" i="6"/>
  <c r="U2202" i="6"/>
  <c r="U2185" i="6"/>
  <c r="U2193" i="6"/>
  <c r="U2201" i="6"/>
  <c r="U2183" i="6"/>
  <c r="U2191" i="6"/>
  <c r="U2199" i="6"/>
  <c r="U2181" i="6"/>
  <c r="U2189" i="6"/>
  <c r="U2197" i="6"/>
  <c r="U2187" i="6"/>
  <c r="U2195" i="6"/>
  <c r="U2203" i="6"/>
  <c r="P1804" i="6"/>
  <c r="P1806" i="6"/>
  <c r="P1808" i="6"/>
  <c r="P1810" i="6"/>
  <c r="P1812" i="6"/>
  <c r="P1814" i="6"/>
  <c r="P1816" i="6"/>
  <c r="P1818" i="6"/>
  <c r="P1820" i="6"/>
  <c r="P1822" i="6"/>
  <c r="P1824" i="6"/>
  <c r="P1826" i="6"/>
  <c r="P1828" i="6"/>
  <c r="P1830" i="6"/>
  <c r="P1832" i="6"/>
  <c r="P1834" i="6"/>
  <c r="P1836" i="6"/>
  <c r="P1838" i="6"/>
  <c r="P1840" i="6"/>
  <c r="P1842" i="6"/>
  <c r="P1844" i="6"/>
  <c r="P1846" i="6"/>
  <c r="P1848" i="6"/>
  <c r="P1850" i="6"/>
  <c r="P1852" i="6"/>
  <c r="P1805" i="6"/>
  <c r="P1807" i="6"/>
  <c r="P1809" i="6"/>
  <c r="P1811" i="6"/>
  <c r="P1813" i="6"/>
  <c r="P1815" i="6"/>
  <c r="P1817" i="6"/>
  <c r="P1819" i="6"/>
  <c r="P1821" i="6"/>
  <c r="P1823" i="6"/>
  <c r="P1825" i="6"/>
  <c r="P1827" i="6"/>
  <c r="P1829" i="6"/>
  <c r="P1831" i="6"/>
  <c r="P1833" i="6"/>
  <c r="P1835" i="6"/>
  <c r="P1837" i="6"/>
  <c r="P1839" i="6"/>
  <c r="P1841" i="6"/>
  <c r="P1843" i="6"/>
  <c r="P1845" i="6"/>
  <c r="P1847" i="6"/>
  <c r="P1849" i="6"/>
  <c r="P1851" i="6"/>
  <c r="P1853" i="6"/>
  <c r="T955" i="6"/>
  <c r="T957" i="6"/>
  <c r="T959" i="6"/>
  <c r="T961" i="6"/>
  <c r="T963" i="6"/>
  <c r="T965" i="6"/>
  <c r="T967" i="6"/>
  <c r="T969" i="6"/>
  <c r="T971" i="6"/>
  <c r="T973" i="6"/>
  <c r="T975" i="6"/>
  <c r="T977" i="6"/>
  <c r="T979" i="6"/>
  <c r="T981" i="6"/>
  <c r="T983" i="6"/>
  <c r="T985" i="6"/>
  <c r="T987" i="6"/>
  <c r="T989" i="6"/>
  <c r="T991" i="6"/>
  <c r="T993" i="6"/>
  <c r="T995" i="6"/>
  <c r="T997" i="6"/>
  <c r="T999" i="6"/>
  <c r="T1001" i="6"/>
  <c r="T1003" i="6"/>
  <c r="T954" i="6"/>
  <c r="T956" i="6"/>
  <c r="T958" i="6"/>
  <c r="T960" i="6"/>
  <c r="T962" i="6"/>
  <c r="T964" i="6"/>
  <c r="T966" i="6"/>
  <c r="T968" i="6"/>
  <c r="T970" i="6"/>
  <c r="T972" i="6"/>
  <c r="T974" i="6"/>
  <c r="T976" i="6"/>
  <c r="T978" i="6"/>
  <c r="T980" i="6"/>
  <c r="T982" i="6"/>
  <c r="T984" i="6"/>
  <c r="T986" i="6"/>
  <c r="T988" i="6"/>
  <c r="T990" i="6"/>
  <c r="T992" i="6"/>
  <c r="T994" i="6"/>
  <c r="T996" i="6"/>
  <c r="T998" i="6"/>
  <c r="T1000" i="6"/>
  <c r="T1002" i="6"/>
  <c r="P1954" i="6"/>
  <c r="P1956" i="6"/>
  <c r="P1958" i="6"/>
  <c r="P1960" i="6"/>
  <c r="P1962" i="6"/>
  <c r="P1964" i="6"/>
  <c r="P1966" i="6"/>
  <c r="P1968" i="6"/>
  <c r="P1970" i="6"/>
  <c r="P1972" i="6"/>
  <c r="P1974" i="6"/>
  <c r="P1976" i="6"/>
  <c r="P1978" i="6"/>
  <c r="P1980" i="6"/>
  <c r="P1982" i="6"/>
  <c r="P1984" i="6"/>
  <c r="P1986" i="6"/>
  <c r="P1988" i="6"/>
  <c r="P1990" i="6"/>
  <c r="P1992" i="6"/>
  <c r="P1994" i="6"/>
  <c r="P1996" i="6"/>
  <c r="P1998" i="6"/>
  <c r="P2000" i="6"/>
  <c r="P2002" i="6"/>
  <c r="P1955" i="6"/>
  <c r="P1957" i="6"/>
  <c r="P1959" i="6"/>
  <c r="P1961" i="6"/>
  <c r="P1963" i="6"/>
  <c r="P1965" i="6"/>
  <c r="P1967" i="6"/>
  <c r="P1969" i="6"/>
  <c r="P1971" i="6"/>
  <c r="P1973" i="6"/>
  <c r="P1975" i="6"/>
  <c r="P1977" i="6"/>
  <c r="P1979" i="6"/>
  <c r="P1981" i="6"/>
  <c r="P1983" i="6"/>
  <c r="P1985" i="6"/>
  <c r="P1987" i="6"/>
  <c r="P1989" i="6"/>
  <c r="P1991" i="6"/>
  <c r="P1993" i="6"/>
  <c r="P1995" i="6"/>
  <c r="P1997" i="6"/>
  <c r="P1999" i="6"/>
  <c r="P2001" i="6"/>
  <c r="P2003" i="6"/>
  <c r="P1654" i="6"/>
  <c r="P1656" i="6"/>
  <c r="P1658" i="6"/>
  <c r="P1660" i="6"/>
  <c r="P1662" i="6"/>
  <c r="P1664" i="6"/>
  <c r="P1666" i="6"/>
  <c r="P1668" i="6"/>
  <c r="P1670" i="6"/>
  <c r="P1672" i="6"/>
  <c r="P1674" i="6"/>
  <c r="P1676" i="6"/>
  <c r="P1678" i="6"/>
  <c r="P1680" i="6"/>
  <c r="P1682" i="6"/>
  <c r="P1684" i="6"/>
  <c r="P1686" i="6"/>
  <c r="P1688" i="6"/>
  <c r="P1690" i="6"/>
  <c r="P1692" i="6"/>
  <c r="P1694" i="6"/>
  <c r="P1696" i="6"/>
  <c r="P1698" i="6"/>
  <c r="P1700" i="6"/>
  <c r="P1702" i="6"/>
  <c r="P1655" i="6"/>
  <c r="P1657" i="6"/>
  <c r="P1659" i="6"/>
  <c r="P1661" i="6"/>
  <c r="P1663" i="6"/>
  <c r="P1665" i="6"/>
  <c r="P1667" i="6"/>
  <c r="P1669" i="6"/>
  <c r="P1671" i="6"/>
  <c r="P1673" i="6"/>
  <c r="P1675" i="6"/>
  <c r="P1677" i="6"/>
  <c r="P1679" i="6"/>
  <c r="P1681" i="6"/>
  <c r="P1683" i="6"/>
  <c r="P1685" i="6"/>
  <c r="P1687" i="6"/>
  <c r="P1689" i="6"/>
  <c r="P1691" i="6"/>
  <c r="P1693" i="6"/>
  <c r="P1695" i="6"/>
  <c r="P1697" i="6"/>
  <c r="P1699" i="6"/>
  <c r="P1701" i="6"/>
  <c r="P1703" i="6"/>
  <c r="P1154" i="6"/>
  <c r="P1156" i="6"/>
  <c r="P1158" i="6"/>
  <c r="P1160" i="6"/>
  <c r="P1162" i="6"/>
  <c r="P1164" i="6"/>
  <c r="P1166" i="6"/>
  <c r="P1168" i="6"/>
  <c r="P1170" i="6"/>
  <c r="P1172" i="6"/>
  <c r="P1174" i="6"/>
  <c r="P1176" i="6"/>
  <c r="P1178" i="6"/>
  <c r="P1180" i="6"/>
  <c r="P1182" i="6"/>
  <c r="P1184" i="6"/>
  <c r="P1186" i="6"/>
  <c r="P1188" i="6"/>
  <c r="P1190" i="6"/>
  <c r="P1192" i="6"/>
  <c r="P1194" i="6"/>
  <c r="P1196" i="6"/>
  <c r="P1198" i="6"/>
  <c r="P1200" i="6"/>
  <c r="P1202" i="6"/>
  <c r="P1155" i="6"/>
  <c r="P1157" i="6"/>
  <c r="P1159" i="6"/>
  <c r="P1161" i="6"/>
  <c r="P1163" i="6"/>
  <c r="P1165" i="6"/>
  <c r="P1167" i="6"/>
  <c r="P1169" i="6"/>
  <c r="P1171" i="6"/>
  <c r="P1173" i="6"/>
  <c r="P1175" i="6"/>
  <c r="P1177" i="6"/>
  <c r="P1179" i="6"/>
  <c r="P1181" i="6"/>
  <c r="P1183" i="6"/>
  <c r="P1185" i="6"/>
  <c r="P1187" i="6"/>
  <c r="P1189" i="6"/>
  <c r="P1191" i="6"/>
  <c r="P1193" i="6"/>
  <c r="P1195" i="6"/>
  <c r="P1197" i="6"/>
  <c r="P1199" i="6"/>
  <c r="P1201" i="6"/>
  <c r="P1203" i="6"/>
  <c r="P955" i="6"/>
  <c r="P957" i="6"/>
  <c r="P959" i="6"/>
  <c r="P961" i="6"/>
  <c r="P963" i="6"/>
  <c r="P965" i="6"/>
  <c r="P967" i="6"/>
  <c r="P969" i="6"/>
  <c r="P971" i="6"/>
  <c r="P973" i="6"/>
  <c r="P975" i="6"/>
  <c r="P977" i="6"/>
  <c r="P979" i="6"/>
  <c r="P981" i="6"/>
  <c r="P983" i="6"/>
  <c r="P985" i="6"/>
  <c r="P987" i="6"/>
  <c r="P989" i="6"/>
  <c r="P991" i="6"/>
  <c r="P993" i="6"/>
  <c r="P995" i="6"/>
  <c r="P997" i="6"/>
  <c r="P999" i="6"/>
  <c r="P1001" i="6"/>
  <c r="P1003" i="6"/>
  <c r="P954" i="6"/>
  <c r="P956" i="6"/>
  <c r="P958" i="6"/>
  <c r="P960" i="6"/>
  <c r="P962" i="6"/>
  <c r="P964" i="6"/>
  <c r="P966" i="6"/>
  <c r="P968" i="6"/>
  <c r="P970" i="6"/>
  <c r="P972" i="6"/>
  <c r="P974" i="6"/>
  <c r="P976" i="6"/>
  <c r="P978" i="6"/>
  <c r="P980" i="6"/>
  <c r="P982" i="6"/>
  <c r="P984" i="6"/>
  <c r="P986" i="6"/>
  <c r="P988" i="6"/>
  <c r="P990" i="6"/>
  <c r="P992" i="6"/>
  <c r="P994" i="6"/>
  <c r="P996" i="6"/>
  <c r="P998" i="6"/>
  <c r="P1000" i="6"/>
  <c r="P1002" i="6"/>
  <c r="P655" i="6"/>
  <c r="P657" i="6"/>
  <c r="P659" i="6"/>
  <c r="P661" i="6"/>
  <c r="P663" i="6"/>
  <c r="P665" i="6"/>
  <c r="P667" i="6"/>
  <c r="P669" i="6"/>
  <c r="P671" i="6"/>
  <c r="P654" i="6"/>
  <c r="P656" i="6"/>
  <c r="P658" i="6"/>
  <c r="P660" i="6"/>
  <c r="P662" i="6"/>
  <c r="P664" i="6"/>
  <c r="P666" i="6"/>
  <c r="P668" i="6"/>
  <c r="P670" i="6"/>
  <c r="P672" i="6"/>
  <c r="P674" i="6"/>
  <c r="P676" i="6"/>
  <c r="P678" i="6"/>
  <c r="P680" i="6"/>
  <c r="P682" i="6"/>
  <c r="P684" i="6"/>
  <c r="P675" i="6"/>
  <c r="P679" i="6"/>
  <c r="P683" i="6"/>
  <c r="P686" i="6"/>
  <c r="P688" i="6"/>
  <c r="P690" i="6"/>
  <c r="P692" i="6"/>
  <c r="P694" i="6"/>
  <c r="P696" i="6"/>
  <c r="P698" i="6"/>
  <c r="P700" i="6"/>
  <c r="P702" i="6"/>
  <c r="P673" i="6"/>
  <c r="P677" i="6"/>
  <c r="P681" i="6"/>
  <c r="P685" i="6"/>
  <c r="P687" i="6"/>
  <c r="P689" i="6"/>
  <c r="P691" i="6"/>
  <c r="P693" i="6"/>
  <c r="P695" i="6"/>
  <c r="P697" i="6"/>
  <c r="P699" i="6"/>
  <c r="P701" i="6"/>
  <c r="P703" i="6"/>
  <c r="P1254" i="6"/>
  <c r="P1256" i="6"/>
  <c r="P1258" i="6"/>
  <c r="P1260" i="6"/>
  <c r="P1262" i="6"/>
  <c r="P1264" i="6"/>
  <c r="P1266" i="6"/>
  <c r="P1268" i="6"/>
  <c r="P1270" i="6"/>
  <c r="P1272" i="6"/>
  <c r="P1274" i="6"/>
  <c r="P1276" i="6"/>
  <c r="P1278" i="6"/>
  <c r="P1280" i="6"/>
  <c r="P1282" i="6"/>
  <c r="P1284" i="6"/>
  <c r="P1286" i="6"/>
  <c r="P1288" i="6"/>
  <c r="P1290" i="6"/>
  <c r="P1292" i="6"/>
  <c r="P1294" i="6"/>
  <c r="P1296" i="6"/>
  <c r="P1298" i="6"/>
  <c r="P1300" i="6"/>
  <c r="P1302" i="6"/>
  <c r="P1255" i="6"/>
  <c r="P1257" i="6"/>
  <c r="P1259" i="6"/>
  <c r="P1261" i="6"/>
  <c r="P1263" i="6"/>
  <c r="P1265" i="6"/>
  <c r="P1267" i="6"/>
  <c r="P1269" i="6"/>
  <c r="P1271" i="6"/>
  <c r="P1273" i="6"/>
  <c r="P1275" i="6"/>
  <c r="P1277" i="6"/>
  <c r="P1279" i="6"/>
  <c r="P1281" i="6"/>
  <c r="P1283" i="6"/>
  <c r="P1285" i="6"/>
  <c r="P1287" i="6"/>
  <c r="P1289" i="6"/>
  <c r="P1291" i="6"/>
  <c r="P1293" i="6"/>
  <c r="P1295" i="6"/>
  <c r="P1297" i="6"/>
  <c r="P1299" i="6"/>
  <c r="P1301" i="6"/>
  <c r="P1303" i="6"/>
  <c r="Q1555" i="6"/>
  <c r="Q1557" i="6"/>
  <c r="Q1559" i="6"/>
  <c r="Q1561" i="6"/>
  <c r="Q1563" i="6"/>
  <c r="Q1565" i="6"/>
  <c r="Q1567" i="6"/>
  <c r="Q1569" i="6"/>
  <c r="Q1571" i="6"/>
  <c r="Q1573" i="6"/>
  <c r="Q1575" i="6"/>
  <c r="Q1577" i="6"/>
  <c r="Q1579" i="6"/>
  <c r="Q1581" i="6"/>
  <c r="Q1583" i="6"/>
  <c r="Q1585" i="6"/>
  <c r="Q1587" i="6"/>
  <c r="Q1589" i="6"/>
  <c r="Q1591" i="6"/>
  <c r="Q1593" i="6"/>
  <c r="Q1595" i="6"/>
  <c r="Q1597" i="6"/>
  <c r="Q1599" i="6"/>
  <c r="Q1601" i="6"/>
  <c r="Q1603" i="6"/>
  <c r="Q1554" i="6"/>
  <c r="Q1556" i="6"/>
  <c r="Q1558" i="6"/>
  <c r="Q1560" i="6"/>
  <c r="Q1562" i="6"/>
  <c r="Q1564" i="6"/>
  <c r="Q1566" i="6"/>
  <c r="Q1568" i="6"/>
  <c r="Q1570" i="6"/>
  <c r="Q1572" i="6"/>
  <c r="Q1574" i="6"/>
  <c r="Q1576" i="6"/>
  <c r="Q1578" i="6"/>
  <c r="Q1580" i="6"/>
  <c r="Q1582" i="6"/>
  <c r="Q1584" i="6"/>
  <c r="Q1586" i="6"/>
  <c r="Q1588" i="6"/>
  <c r="Q1590" i="6"/>
  <c r="Q1592" i="6"/>
  <c r="Q1594" i="6"/>
  <c r="Q1596" i="6"/>
  <c r="Q1598" i="6"/>
  <c r="Q1600" i="6"/>
  <c r="Q1602" i="6"/>
  <c r="Q1305" i="6"/>
  <c r="Q1307" i="6"/>
  <c r="Q1309" i="6"/>
  <c r="Q1311" i="6"/>
  <c r="Q1313" i="6"/>
  <c r="Q1315" i="6"/>
  <c r="Q1317" i="6"/>
  <c r="Q1319" i="6"/>
  <c r="Q1321" i="6"/>
  <c r="Q1323" i="6"/>
  <c r="Q1325" i="6"/>
  <c r="Q1327" i="6"/>
  <c r="Q1329" i="6"/>
  <c r="Q1304" i="6"/>
  <c r="Q1306" i="6"/>
  <c r="Q1308" i="6"/>
  <c r="Q1310" i="6"/>
  <c r="Q1312" i="6"/>
  <c r="Q1314" i="6"/>
  <c r="Q1316" i="6"/>
  <c r="Q1318" i="6"/>
  <c r="Q1320" i="6"/>
  <c r="Q1322" i="6"/>
  <c r="Q1324" i="6"/>
  <c r="Q1326" i="6"/>
  <c r="Q1328" i="6"/>
  <c r="Q1330" i="6"/>
  <c r="Q1331" i="6"/>
  <c r="Q1333" i="6"/>
  <c r="Q1335" i="6"/>
  <c r="Q1337" i="6"/>
  <c r="Q1339" i="6"/>
  <c r="Q1341" i="6"/>
  <c r="Q1343" i="6"/>
  <c r="Q1345" i="6"/>
  <c r="Q1347" i="6"/>
  <c r="Q1349" i="6"/>
  <c r="Q1351" i="6"/>
  <c r="Q1353" i="6"/>
  <c r="Q1332" i="6"/>
  <c r="Q1334" i="6"/>
  <c r="Q1336" i="6"/>
  <c r="Q1338" i="6"/>
  <c r="Q1340" i="6"/>
  <c r="Q1342" i="6"/>
  <c r="Q1344" i="6"/>
  <c r="Q1346" i="6"/>
  <c r="Q1348" i="6"/>
  <c r="Q1350" i="6"/>
  <c r="Q1352" i="6"/>
  <c r="Q1054" i="6"/>
  <c r="Q1056" i="6"/>
  <c r="Q1058" i="6"/>
  <c r="Q1060" i="6"/>
  <c r="Q1062" i="6"/>
  <c r="Q1064" i="6"/>
  <c r="Q1066" i="6"/>
  <c r="Q1068" i="6"/>
  <c r="Q1070" i="6"/>
  <c r="Q1072" i="6"/>
  <c r="Q1074" i="6"/>
  <c r="Q1076" i="6"/>
  <c r="Q1078" i="6"/>
  <c r="Q1080" i="6"/>
  <c r="Q1082" i="6"/>
  <c r="Q1084" i="6"/>
  <c r="Q1086" i="6"/>
  <c r="Q1088" i="6"/>
  <c r="Q1090" i="6"/>
  <c r="Q1092" i="6"/>
  <c r="Q1094" i="6"/>
  <c r="Q1096" i="6"/>
  <c r="Q1098" i="6"/>
  <c r="Q1100" i="6"/>
  <c r="Q1102" i="6"/>
  <c r="Q1055" i="6"/>
  <c r="Q1057" i="6"/>
  <c r="Q1059" i="6"/>
  <c r="Q1061" i="6"/>
  <c r="Q1063" i="6"/>
  <c r="Q1065" i="6"/>
  <c r="Q1067" i="6"/>
  <c r="Q1069" i="6"/>
  <c r="Q1071" i="6"/>
  <c r="Q1073" i="6"/>
  <c r="Q1075" i="6"/>
  <c r="Q1077" i="6"/>
  <c r="Q1079" i="6"/>
  <c r="Q1081" i="6"/>
  <c r="Q1083" i="6"/>
  <c r="Q1085" i="6"/>
  <c r="Q1087" i="6"/>
  <c r="Q1089" i="6"/>
  <c r="Q1091" i="6"/>
  <c r="Q1093" i="6"/>
  <c r="Q1095" i="6"/>
  <c r="Q1097" i="6"/>
  <c r="Q1099" i="6"/>
  <c r="Q1101" i="6"/>
  <c r="Q1103" i="6"/>
  <c r="Q1105" i="6"/>
  <c r="Q1107" i="6"/>
  <c r="Q1109" i="6"/>
  <c r="Q1111" i="6"/>
  <c r="Q1113" i="6"/>
  <c r="Q1115" i="6"/>
  <c r="Q1117" i="6"/>
  <c r="Q1119" i="6"/>
  <c r="Q1121" i="6"/>
  <c r="Q1123" i="6"/>
  <c r="Q1125" i="6"/>
  <c r="Q1127" i="6"/>
  <c r="Q1129" i="6"/>
  <c r="Q1131" i="6"/>
  <c r="Q1133" i="6"/>
  <c r="Q1135" i="6"/>
  <c r="Q1137" i="6"/>
  <c r="Q1139" i="6"/>
  <c r="Q1141" i="6"/>
  <c r="Q1143" i="6"/>
  <c r="Q1145" i="6"/>
  <c r="Q1147" i="6"/>
  <c r="Q1149" i="6"/>
  <c r="Q1151" i="6"/>
  <c r="Q1153" i="6"/>
  <c r="Q1104" i="6"/>
  <c r="Q1106" i="6"/>
  <c r="Q1108" i="6"/>
  <c r="Q1110" i="6"/>
  <c r="Q1112" i="6"/>
  <c r="Q1114" i="6"/>
  <c r="Q1116" i="6"/>
  <c r="Q1118" i="6"/>
  <c r="Q1120" i="6"/>
  <c r="Q1122" i="6"/>
  <c r="Q1124" i="6"/>
  <c r="Q1126" i="6"/>
  <c r="Q1128" i="6"/>
  <c r="Q1130" i="6"/>
  <c r="Q1132" i="6"/>
  <c r="Q1134" i="6"/>
  <c r="Q1136" i="6"/>
  <c r="Q1138" i="6"/>
  <c r="Q1140" i="6"/>
  <c r="Q1142" i="6"/>
  <c r="Q1144" i="6"/>
  <c r="Q1146" i="6"/>
  <c r="Q1148" i="6"/>
  <c r="Q1150" i="6"/>
  <c r="Q1152" i="6"/>
  <c r="Q404" i="6"/>
  <c r="Q406" i="6"/>
  <c r="Q408" i="6"/>
  <c r="Q410" i="6"/>
  <c r="Q412" i="6"/>
  <c r="Q414" i="6"/>
  <c r="Q416" i="6"/>
  <c r="Q418" i="6"/>
  <c r="Q420" i="6"/>
  <c r="Q422" i="6"/>
  <c r="Q424" i="6"/>
  <c r="Q426" i="6"/>
  <c r="Q428" i="6"/>
  <c r="Q430" i="6"/>
  <c r="Q432" i="6"/>
  <c r="Q434" i="6"/>
  <c r="Q436" i="6"/>
  <c r="Q438" i="6"/>
  <c r="Q440" i="6"/>
  <c r="Q442" i="6"/>
  <c r="Q444" i="6"/>
  <c r="Q446" i="6"/>
  <c r="Q448" i="6"/>
  <c r="Q450" i="6"/>
  <c r="Q452" i="6"/>
  <c r="Q405" i="6"/>
  <c r="Q407" i="6"/>
  <c r="Q409" i="6"/>
  <c r="Q411" i="6"/>
  <c r="Q413" i="6"/>
  <c r="Q415" i="6"/>
  <c r="Q417" i="6"/>
  <c r="Q419" i="6"/>
  <c r="Q421" i="6"/>
  <c r="Q423" i="6"/>
  <c r="Q425" i="6"/>
  <c r="Q427" i="6"/>
  <c r="Q429" i="6"/>
  <c r="Q431" i="6"/>
  <c r="Q433" i="6"/>
  <c r="Q435" i="6"/>
  <c r="Q437" i="6"/>
  <c r="Q439" i="6"/>
  <c r="Q441" i="6"/>
  <c r="Q443" i="6"/>
  <c r="Q445" i="6"/>
  <c r="Q447" i="6"/>
  <c r="Q449" i="6"/>
  <c r="Q451" i="6"/>
  <c r="Q453" i="6"/>
  <c r="Q655" i="6"/>
  <c r="Q657" i="6"/>
  <c r="Q659" i="6"/>
  <c r="Q661" i="6"/>
  <c r="Q663" i="6"/>
  <c r="Q665" i="6"/>
  <c r="Q667" i="6"/>
  <c r="Q669" i="6"/>
  <c r="Q671" i="6"/>
  <c r="Q673" i="6"/>
  <c r="Q675" i="6"/>
  <c r="Q677" i="6"/>
  <c r="Q679" i="6"/>
  <c r="Q681" i="6"/>
  <c r="Q683" i="6"/>
  <c r="Q658" i="6"/>
  <c r="Q666" i="6"/>
  <c r="Q676" i="6"/>
  <c r="Q680" i="6"/>
  <c r="Q684" i="6"/>
  <c r="Q685" i="6"/>
  <c r="Q687" i="6"/>
  <c r="Q689" i="6"/>
  <c r="Q691" i="6"/>
  <c r="Q693" i="6"/>
  <c r="Q695" i="6"/>
  <c r="Q697" i="6"/>
  <c r="Q699" i="6"/>
  <c r="Q701" i="6"/>
  <c r="Q703" i="6"/>
  <c r="Q656" i="6"/>
  <c r="Q664" i="6"/>
  <c r="Q672" i="6"/>
  <c r="Q654" i="6"/>
  <c r="Q662" i="6"/>
  <c r="Q670" i="6"/>
  <c r="Q674" i="6"/>
  <c r="Q678" i="6"/>
  <c r="Q682" i="6"/>
  <c r="Q686" i="6"/>
  <c r="Q688" i="6"/>
  <c r="Q690" i="6"/>
  <c r="Q692" i="6"/>
  <c r="Q694" i="6"/>
  <c r="Q696" i="6"/>
  <c r="Q698" i="6"/>
  <c r="Q700" i="6"/>
  <c r="Q702" i="6"/>
  <c r="Q660" i="6"/>
  <c r="Q668" i="6"/>
  <c r="Q155" i="6"/>
  <c r="Q157" i="6"/>
  <c r="Q159" i="6"/>
  <c r="Q161" i="6"/>
  <c r="Q163" i="6"/>
  <c r="Q165" i="6"/>
  <c r="Q167" i="6"/>
  <c r="Q169" i="6"/>
  <c r="Q171" i="6"/>
  <c r="Q173" i="6"/>
  <c r="Q175" i="6"/>
  <c r="Q177" i="6"/>
  <c r="Q179" i="6"/>
  <c r="Q181" i="6"/>
  <c r="Q183" i="6"/>
  <c r="Q185" i="6"/>
  <c r="Q187" i="6"/>
  <c r="Q189" i="6"/>
  <c r="Q191" i="6"/>
  <c r="Q193" i="6"/>
  <c r="Q195" i="6"/>
  <c r="Q197" i="6"/>
  <c r="Q199" i="6"/>
  <c r="Q201" i="6"/>
  <c r="Q203" i="6"/>
  <c r="Q154" i="6"/>
  <c r="Q156" i="6"/>
  <c r="Q158" i="6"/>
  <c r="Q160" i="6"/>
  <c r="Q162" i="6"/>
  <c r="Q164" i="6"/>
  <c r="Q166" i="6"/>
  <c r="Q168" i="6"/>
  <c r="Q170" i="6"/>
  <c r="Q172" i="6"/>
  <c r="Q174" i="6"/>
  <c r="Q176" i="6"/>
  <c r="Q178" i="6"/>
  <c r="Q180" i="6"/>
  <c r="Q182" i="6"/>
  <c r="Q184" i="6"/>
  <c r="Q186" i="6"/>
  <c r="Q188" i="6"/>
  <c r="Q190" i="6"/>
  <c r="Q192" i="6"/>
  <c r="Q194" i="6"/>
  <c r="Q196" i="6"/>
  <c r="Q198" i="6"/>
  <c r="Q200" i="6"/>
  <c r="Q202" i="6"/>
  <c r="R1054" i="6"/>
  <c r="R1056" i="6"/>
  <c r="R1058" i="6"/>
  <c r="R1060" i="6"/>
  <c r="R1062" i="6"/>
  <c r="R1064" i="6"/>
  <c r="R1066" i="6"/>
  <c r="R1068" i="6"/>
  <c r="R1070" i="6"/>
  <c r="R1072" i="6"/>
  <c r="R1074" i="6"/>
  <c r="R1076" i="6"/>
  <c r="R1078" i="6"/>
  <c r="R1080" i="6"/>
  <c r="R1082" i="6"/>
  <c r="R1084" i="6"/>
  <c r="R1086" i="6"/>
  <c r="R1088" i="6"/>
  <c r="R1090" i="6"/>
  <c r="R1092" i="6"/>
  <c r="R1094" i="6"/>
  <c r="R1096" i="6"/>
  <c r="R1098" i="6"/>
  <c r="R1100" i="6"/>
  <c r="R1102" i="6"/>
  <c r="R1055" i="6"/>
  <c r="R1057" i="6"/>
  <c r="R1059" i="6"/>
  <c r="R1061" i="6"/>
  <c r="R1063" i="6"/>
  <c r="R1065" i="6"/>
  <c r="R1067" i="6"/>
  <c r="R1069" i="6"/>
  <c r="R1071" i="6"/>
  <c r="R1073" i="6"/>
  <c r="R1075" i="6"/>
  <c r="R1077" i="6"/>
  <c r="R1079" i="6"/>
  <c r="R1081" i="6"/>
  <c r="R1083" i="6"/>
  <c r="R1085" i="6"/>
  <c r="R1087" i="6"/>
  <c r="R1089" i="6"/>
  <c r="R1091" i="6"/>
  <c r="R1093" i="6"/>
  <c r="R1095" i="6"/>
  <c r="R1097" i="6"/>
  <c r="R1099" i="6"/>
  <c r="R1101" i="6"/>
  <c r="R1103" i="6"/>
  <c r="R204" i="6"/>
  <c r="R206" i="6"/>
  <c r="R208" i="6"/>
  <c r="R210" i="6"/>
  <c r="R212" i="6"/>
  <c r="R214" i="6"/>
  <c r="R216" i="6"/>
  <c r="R218" i="6"/>
  <c r="R220" i="6"/>
  <c r="R222" i="6"/>
  <c r="R224" i="6"/>
  <c r="R226" i="6"/>
  <c r="R228" i="6"/>
  <c r="R230" i="6"/>
  <c r="R205" i="6"/>
  <c r="R207" i="6"/>
  <c r="R209" i="6"/>
  <c r="R211" i="6"/>
  <c r="R213" i="6"/>
  <c r="R215" i="6"/>
  <c r="R217" i="6"/>
  <c r="R219" i="6"/>
  <c r="R221" i="6"/>
  <c r="R223" i="6"/>
  <c r="R225" i="6"/>
  <c r="R227" i="6"/>
  <c r="R229" i="6"/>
  <c r="R231" i="6"/>
  <c r="R233" i="6"/>
  <c r="R235" i="6"/>
  <c r="R237" i="6"/>
  <c r="R239" i="6"/>
  <c r="R241" i="6"/>
  <c r="R243" i="6"/>
  <c r="R245" i="6"/>
  <c r="R247" i="6"/>
  <c r="R249" i="6"/>
  <c r="R251" i="6"/>
  <c r="R253" i="6"/>
  <c r="R232" i="6"/>
  <c r="R234" i="6"/>
  <c r="R236" i="6"/>
  <c r="R238" i="6"/>
  <c r="R240" i="6"/>
  <c r="R242" i="6"/>
  <c r="R244" i="6"/>
  <c r="R246" i="6"/>
  <c r="R248" i="6"/>
  <c r="R250" i="6"/>
  <c r="R252" i="6"/>
  <c r="R1955" i="6"/>
  <c r="R1957" i="6"/>
  <c r="R1959" i="6"/>
  <c r="R1961" i="6"/>
  <c r="R1963" i="6"/>
  <c r="R1965" i="6"/>
  <c r="R1967" i="6"/>
  <c r="R1969" i="6"/>
  <c r="R1971" i="6"/>
  <c r="R1973" i="6"/>
  <c r="R1975" i="6"/>
  <c r="R1977" i="6"/>
  <c r="R1979" i="6"/>
  <c r="R1981" i="6"/>
  <c r="R1983" i="6"/>
  <c r="R1985" i="6"/>
  <c r="R1987" i="6"/>
  <c r="R1989" i="6"/>
  <c r="R1991" i="6"/>
  <c r="R1993" i="6"/>
  <c r="R1995" i="6"/>
  <c r="R1997" i="6"/>
  <c r="R1999" i="6"/>
  <c r="R2001" i="6"/>
  <c r="R2003" i="6"/>
  <c r="R1954" i="6"/>
  <c r="R1956" i="6"/>
  <c r="R1958" i="6"/>
  <c r="R1960" i="6"/>
  <c r="R1962" i="6"/>
  <c r="R1964" i="6"/>
  <c r="R1966" i="6"/>
  <c r="R1968" i="6"/>
  <c r="R1970" i="6"/>
  <c r="R1972" i="6"/>
  <c r="R1974" i="6"/>
  <c r="R1976" i="6"/>
  <c r="R1978" i="6"/>
  <c r="R1980" i="6"/>
  <c r="R1982" i="6"/>
  <c r="R1984" i="6"/>
  <c r="R1986" i="6"/>
  <c r="R1988" i="6"/>
  <c r="R1990" i="6"/>
  <c r="R1992" i="6"/>
  <c r="R1994" i="6"/>
  <c r="R1996" i="6"/>
  <c r="R1998" i="6"/>
  <c r="R2000" i="6"/>
  <c r="R2002" i="6"/>
  <c r="R1305" i="6"/>
  <c r="R1307" i="6"/>
  <c r="R1309" i="6"/>
  <c r="R1311" i="6"/>
  <c r="R1313" i="6"/>
  <c r="R1315" i="6"/>
  <c r="R1317" i="6"/>
  <c r="R1319" i="6"/>
  <c r="R1321" i="6"/>
  <c r="R1323" i="6"/>
  <c r="R1325" i="6"/>
  <c r="R1327" i="6"/>
  <c r="R1329" i="6"/>
  <c r="R1304" i="6"/>
  <c r="R1306" i="6"/>
  <c r="R1308" i="6"/>
  <c r="R1310" i="6"/>
  <c r="R1312" i="6"/>
  <c r="R1314" i="6"/>
  <c r="R1316" i="6"/>
  <c r="R1318" i="6"/>
  <c r="R1320" i="6"/>
  <c r="R1322" i="6"/>
  <c r="R1324" i="6"/>
  <c r="R1326" i="6"/>
  <c r="R1328" i="6"/>
  <c r="R1330" i="6"/>
  <c r="R1331" i="6"/>
  <c r="R1333" i="6"/>
  <c r="R1335" i="6"/>
  <c r="R1337" i="6"/>
  <c r="R1339" i="6"/>
  <c r="R1341" i="6"/>
  <c r="R1343" i="6"/>
  <c r="R1345" i="6"/>
  <c r="R1347" i="6"/>
  <c r="R1349" i="6"/>
  <c r="R1351" i="6"/>
  <c r="R1353" i="6"/>
  <c r="R1332" i="6"/>
  <c r="R1334" i="6"/>
  <c r="R1336" i="6"/>
  <c r="R1338" i="6"/>
  <c r="R1340" i="6"/>
  <c r="R1342" i="6"/>
  <c r="R1344" i="6"/>
  <c r="R1346" i="6"/>
  <c r="R1348" i="6"/>
  <c r="R1350" i="6"/>
  <c r="R1352" i="6"/>
  <c r="R255" i="6"/>
  <c r="R257" i="6"/>
  <c r="R259" i="6"/>
  <c r="R261" i="6"/>
  <c r="R263" i="6"/>
  <c r="R265" i="6"/>
  <c r="R267" i="6"/>
  <c r="R269" i="6"/>
  <c r="R271" i="6"/>
  <c r="R273" i="6"/>
  <c r="R275" i="6"/>
  <c r="R277" i="6"/>
  <c r="R279" i="6"/>
  <c r="R281" i="6"/>
  <c r="R283" i="6"/>
  <c r="R285" i="6"/>
  <c r="R287" i="6"/>
  <c r="R289" i="6"/>
  <c r="R291" i="6"/>
  <c r="R293" i="6"/>
  <c r="R295" i="6"/>
  <c r="R297" i="6"/>
  <c r="R299" i="6"/>
  <c r="R301" i="6"/>
  <c r="R303" i="6"/>
  <c r="R254" i="6"/>
  <c r="R256" i="6"/>
  <c r="R258" i="6"/>
  <c r="R260" i="6"/>
  <c r="R262" i="6"/>
  <c r="R264" i="6"/>
  <c r="R266" i="6"/>
  <c r="R268" i="6"/>
  <c r="R270" i="6"/>
  <c r="R272" i="6"/>
  <c r="R274" i="6"/>
  <c r="R276" i="6"/>
  <c r="R278" i="6"/>
  <c r="R280" i="6"/>
  <c r="R282" i="6"/>
  <c r="R284" i="6"/>
  <c r="R286" i="6"/>
  <c r="R288" i="6"/>
  <c r="R290" i="6"/>
  <c r="R292" i="6"/>
  <c r="R294" i="6"/>
  <c r="R296" i="6"/>
  <c r="R298" i="6"/>
  <c r="R300" i="6"/>
  <c r="R302" i="6"/>
  <c r="Q255" i="6"/>
  <c r="Q257" i="6"/>
  <c r="Q259" i="6"/>
  <c r="Q261" i="6"/>
  <c r="Q263" i="6"/>
  <c r="Q265" i="6"/>
  <c r="Q267" i="6"/>
  <c r="Q269" i="6"/>
  <c r="Q271" i="6"/>
  <c r="Q273" i="6"/>
  <c r="Q275" i="6"/>
  <c r="Q277" i="6"/>
  <c r="Q279" i="6"/>
  <c r="Q281" i="6"/>
  <c r="Q283" i="6"/>
  <c r="Q285" i="6"/>
  <c r="Q287" i="6"/>
  <c r="Q289" i="6"/>
  <c r="Q291" i="6"/>
  <c r="Q293" i="6"/>
  <c r="Q295" i="6"/>
  <c r="Q297" i="6"/>
  <c r="Q299" i="6"/>
  <c r="Q301" i="6"/>
  <c r="Q303" i="6"/>
  <c r="Q254" i="6"/>
  <c r="Q256" i="6"/>
  <c r="Q258" i="6"/>
  <c r="Q260" i="6"/>
  <c r="Q262" i="6"/>
  <c r="Q264" i="6"/>
  <c r="Q266" i="6"/>
  <c r="Q268" i="6"/>
  <c r="Q270" i="6"/>
  <c r="Q272" i="6"/>
  <c r="Q274" i="6"/>
  <c r="Q276" i="6"/>
  <c r="Q278" i="6"/>
  <c r="Q280" i="6"/>
  <c r="Q282" i="6"/>
  <c r="Q284" i="6"/>
  <c r="Q286" i="6"/>
  <c r="Q288" i="6"/>
  <c r="Q290" i="6"/>
  <c r="Q292" i="6"/>
  <c r="Q294" i="6"/>
  <c r="Q296" i="6"/>
  <c r="Q298" i="6"/>
  <c r="Q300" i="6"/>
  <c r="Q302" i="6"/>
  <c r="S1754" i="6"/>
  <c r="S1756" i="6"/>
  <c r="S1758" i="6"/>
  <c r="S1760" i="6"/>
  <c r="S1762" i="6"/>
  <c r="S1764" i="6"/>
  <c r="S1766" i="6"/>
  <c r="S1768" i="6"/>
  <c r="S1770" i="6"/>
  <c r="S1772" i="6"/>
  <c r="S1774" i="6"/>
  <c r="S1776" i="6"/>
  <c r="S1778" i="6"/>
  <c r="S1780" i="6"/>
  <c r="S1782" i="6"/>
  <c r="S1784" i="6"/>
  <c r="S1755" i="6"/>
  <c r="S1757" i="6"/>
  <c r="S1759" i="6"/>
  <c r="S1761" i="6"/>
  <c r="S1763" i="6"/>
  <c r="S1765" i="6"/>
  <c r="S1767" i="6"/>
  <c r="S1769" i="6"/>
  <c r="S1771" i="6"/>
  <c r="S1773" i="6"/>
  <c r="S1775" i="6"/>
  <c r="S1777" i="6"/>
  <c r="S1779" i="6"/>
  <c r="S1781" i="6"/>
  <c r="S1783" i="6"/>
  <c r="S1786" i="6"/>
  <c r="S1788" i="6"/>
  <c r="S1790" i="6"/>
  <c r="S1792" i="6"/>
  <c r="S1794" i="6"/>
  <c r="S1796" i="6"/>
  <c r="S1798" i="6"/>
  <c r="S1800" i="6"/>
  <c r="S1802" i="6"/>
  <c r="S1785" i="6"/>
  <c r="S1787" i="6"/>
  <c r="S1789" i="6"/>
  <c r="S1791" i="6"/>
  <c r="S1793" i="6"/>
  <c r="S1795" i="6"/>
  <c r="S1797" i="6"/>
  <c r="S1799" i="6"/>
  <c r="S1801" i="6"/>
  <c r="S1803" i="6"/>
  <c r="S1504" i="6"/>
  <c r="S1506" i="6"/>
  <c r="S1508" i="6"/>
  <c r="S1510" i="6"/>
  <c r="S1512" i="6"/>
  <c r="S1514" i="6"/>
  <c r="S1516" i="6"/>
  <c r="S1518" i="6"/>
  <c r="S1520" i="6"/>
  <c r="S1522" i="6"/>
  <c r="S1524" i="6"/>
  <c r="S1526" i="6"/>
  <c r="S1528" i="6"/>
  <c r="S1530" i="6"/>
  <c r="S1532" i="6"/>
  <c r="S1534" i="6"/>
  <c r="S1536" i="6"/>
  <c r="S1538" i="6"/>
  <c r="S1540" i="6"/>
  <c r="S1542" i="6"/>
  <c r="S1544" i="6"/>
  <c r="S1546" i="6"/>
  <c r="S1548" i="6"/>
  <c r="S1550" i="6"/>
  <c r="S1552" i="6"/>
  <c r="S1505" i="6"/>
  <c r="S1507" i="6"/>
  <c r="S1509" i="6"/>
  <c r="S1511" i="6"/>
  <c r="S1513" i="6"/>
  <c r="S1515" i="6"/>
  <c r="S1517" i="6"/>
  <c r="S1519" i="6"/>
  <c r="S1521" i="6"/>
  <c r="S1523" i="6"/>
  <c r="S1525" i="6"/>
  <c r="S1527" i="6"/>
  <c r="S1529" i="6"/>
  <c r="S1531" i="6"/>
  <c r="S1533" i="6"/>
  <c r="S1535" i="6"/>
  <c r="S1537" i="6"/>
  <c r="S1539" i="6"/>
  <c r="S1541" i="6"/>
  <c r="S1543" i="6"/>
  <c r="S1545" i="6"/>
  <c r="S1547" i="6"/>
  <c r="S1549" i="6"/>
  <c r="S1551" i="6"/>
  <c r="S1553" i="6"/>
  <c r="S854" i="6"/>
  <c r="S856" i="6"/>
  <c r="S858" i="6"/>
  <c r="S860" i="6"/>
  <c r="S862" i="6"/>
  <c r="S864" i="6"/>
  <c r="S866" i="6"/>
  <c r="S868" i="6"/>
  <c r="S870" i="6"/>
  <c r="S872" i="6"/>
  <c r="S874" i="6"/>
  <c r="S876" i="6"/>
  <c r="S878" i="6"/>
  <c r="S880" i="6"/>
  <c r="S882" i="6"/>
  <c r="S884" i="6"/>
  <c r="S886" i="6"/>
  <c r="S888" i="6"/>
  <c r="S890" i="6"/>
  <c r="S892" i="6"/>
  <c r="S894" i="6"/>
  <c r="S896" i="6"/>
  <c r="S855" i="6"/>
  <c r="S857" i="6"/>
  <c r="S859" i="6"/>
  <c r="S861" i="6"/>
  <c r="S863" i="6"/>
  <c r="S865" i="6"/>
  <c r="S867" i="6"/>
  <c r="S869" i="6"/>
  <c r="S871" i="6"/>
  <c r="S873" i="6"/>
  <c r="S875" i="6"/>
  <c r="S877" i="6"/>
  <c r="S879" i="6"/>
  <c r="S881" i="6"/>
  <c r="S883" i="6"/>
  <c r="S885" i="6"/>
  <c r="S887" i="6"/>
  <c r="S889" i="6"/>
  <c r="S891" i="6"/>
  <c r="S893" i="6"/>
  <c r="S895" i="6"/>
  <c r="S897" i="6"/>
  <c r="S899" i="6"/>
  <c r="S901" i="6"/>
  <c r="S903" i="6"/>
  <c r="S898" i="6"/>
  <c r="S900" i="6"/>
  <c r="S902" i="6"/>
  <c r="R355" i="6"/>
  <c r="R357" i="6"/>
  <c r="R359" i="6"/>
  <c r="R361" i="6"/>
  <c r="R363" i="6"/>
  <c r="R365" i="6"/>
  <c r="R367" i="6"/>
  <c r="R369" i="6"/>
  <c r="R371" i="6"/>
  <c r="R373" i="6"/>
  <c r="R375" i="6"/>
  <c r="R377" i="6"/>
  <c r="R379" i="6"/>
  <c r="R381" i="6"/>
  <c r="R383" i="6"/>
  <c r="R385" i="6"/>
  <c r="R387" i="6"/>
  <c r="R389" i="6"/>
  <c r="R391" i="6"/>
  <c r="R393" i="6"/>
  <c r="R395" i="6"/>
  <c r="R397" i="6"/>
  <c r="R399" i="6"/>
  <c r="R401" i="6"/>
  <c r="R403" i="6"/>
  <c r="R354" i="6"/>
  <c r="R356" i="6"/>
  <c r="R358" i="6"/>
  <c r="R360" i="6"/>
  <c r="R362" i="6"/>
  <c r="R364" i="6"/>
  <c r="R366" i="6"/>
  <c r="R368" i="6"/>
  <c r="R370" i="6"/>
  <c r="R372" i="6"/>
  <c r="R374" i="6"/>
  <c r="R376" i="6"/>
  <c r="R378" i="6"/>
  <c r="R380" i="6"/>
  <c r="R382" i="6"/>
  <c r="R384" i="6"/>
  <c r="R386" i="6"/>
  <c r="R388" i="6"/>
  <c r="R390" i="6"/>
  <c r="R392" i="6"/>
  <c r="R394" i="6"/>
  <c r="R396" i="6"/>
  <c r="R398" i="6"/>
  <c r="R400" i="6"/>
  <c r="R402" i="6"/>
  <c r="S2154" i="6"/>
  <c r="S2156" i="6"/>
  <c r="S2158" i="6"/>
  <c r="S2160" i="6"/>
  <c r="S2162" i="6"/>
  <c r="S2164" i="6"/>
  <c r="S2166" i="6"/>
  <c r="S2168" i="6"/>
  <c r="S2170" i="6"/>
  <c r="S2172" i="6"/>
  <c r="S2174" i="6"/>
  <c r="S2176" i="6"/>
  <c r="S2178" i="6"/>
  <c r="S2155" i="6"/>
  <c r="S2157" i="6"/>
  <c r="S2159" i="6"/>
  <c r="S2161" i="6"/>
  <c r="S2163" i="6"/>
  <c r="S2165" i="6"/>
  <c r="S2167" i="6"/>
  <c r="S2169" i="6"/>
  <c r="S2171" i="6"/>
  <c r="S2173" i="6"/>
  <c r="S2175" i="6"/>
  <c r="S2177" i="6"/>
  <c r="S2179" i="6"/>
  <c r="S2181" i="6"/>
  <c r="S2183" i="6"/>
  <c r="S2185" i="6"/>
  <c r="S2187" i="6"/>
  <c r="S2189" i="6"/>
  <c r="S2191" i="6"/>
  <c r="S2193" i="6"/>
  <c r="S2195" i="6"/>
  <c r="S2197" i="6"/>
  <c r="S2199" i="6"/>
  <c r="S2201" i="6"/>
  <c r="S2203" i="6"/>
  <c r="S2180" i="6"/>
  <c r="S2188" i="6"/>
  <c r="S2196" i="6"/>
  <c r="S2186" i="6"/>
  <c r="S2194" i="6"/>
  <c r="S2202" i="6"/>
  <c r="S2184" i="6"/>
  <c r="S2192" i="6"/>
  <c r="S2200" i="6"/>
  <c r="S2182" i="6"/>
  <c r="S2190" i="6"/>
  <c r="S2198" i="6"/>
  <c r="S1354" i="6"/>
  <c r="S1356" i="6"/>
  <c r="S1358" i="6"/>
  <c r="S1360" i="6"/>
  <c r="S1362" i="6"/>
  <c r="S1364" i="6"/>
  <c r="S1366" i="6"/>
  <c r="S1368" i="6"/>
  <c r="S1370" i="6"/>
  <c r="S1372" i="6"/>
  <c r="S1374" i="6"/>
  <c r="S1376" i="6"/>
  <c r="S1378" i="6"/>
  <c r="S1380" i="6"/>
  <c r="S1382" i="6"/>
  <c r="S1384" i="6"/>
  <c r="S1386" i="6"/>
  <c r="S1388" i="6"/>
  <c r="S1390" i="6"/>
  <c r="S1392" i="6"/>
  <c r="S1394" i="6"/>
  <c r="S1396" i="6"/>
  <c r="S1398" i="6"/>
  <c r="S1400" i="6"/>
  <c r="S1402" i="6"/>
  <c r="S1355" i="6"/>
  <c r="S1357" i="6"/>
  <c r="S1359" i="6"/>
  <c r="S1361" i="6"/>
  <c r="S1363" i="6"/>
  <c r="S1365" i="6"/>
  <c r="S1367" i="6"/>
  <c r="S1369" i="6"/>
  <c r="S1371" i="6"/>
  <c r="S1373" i="6"/>
  <c r="S1375" i="6"/>
  <c r="S1377" i="6"/>
  <c r="S1379" i="6"/>
  <c r="S1381" i="6"/>
  <c r="S1383" i="6"/>
  <c r="S1385" i="6"/>
  <c r="S1387" i="6"/>
  <c r="S1389" i="6"/>
  <c r="S1391" i="6"/>
  <c r="S1393" i="6"/>
  <c r="S1395" i="6"/>
  <c r="S1397" i="6"/>
  <c r="S1399" i="6"/>
  <c r="S1401" i="6"/>
  <c r="S1403" i="6"/>
  <c r="P754" i="6"/>
  <c r="P756" i="6"/>
  <c r="P758" i="6"/>
  <c r="P760" i="6"/>
  <c r="P762" i="6"/>
  <c r="P764" i="6"/>
  <c r="P766" i="6"/>
  <c r="P768" i="6"/>
  <c r="P770" i="6"/>
  <c r="P772" i="6"/>
  <c r="P774" i="6"/>
  <c r="P776" i="6"/>
  <c r="P778" i="6"/>
  <c r="P780" i="6"/>
  <c r="P782" i="6"/>
  <c r="P784" i="6"/>
  <c r="P786" i="6"/>
  <c r="P788" i="6"/>
  <c r="P790" i="6"/>
  <c r="P792" i="6"/>
  <c r="P794" i="6"/>
  <c r="P796" i="6"/>
  <c r="P798" i="6"/>
  <c r="P800" i="6"/>
  <c r="P802" i="6"/>
  <c r="P755" i="6"/>
  <c r="P757" i="6"/>
  <c r="P759" i="6"/>
  <c r="P761" i="6"/>
  <c r="P763" i="6"/>
  <c r="P765" i="6"/>
  <c r="P767" i="6"/>
  <c r="P769" i="6"/>
  <c r="P771" i="6"/>
  <c r="P773" i="6"/>
  <c r="P775" i="6"/>
  <c r="P777" i="6"/>
  <c r="P779" i="6"/>
  <c r="P781" i="6"/>
  <c r="P783" i="6"/>
  <c r="P785" i="6"/>
  <c r="P787" i="6"/>
  <c r="P789" i="6"/>
  <c r="P791" i="6"/>
  <c r="P793" i="6"/>
  <c r="P795" i="6"/>
  <c r="P797" i="6"/>
  <c r="P799" i="6"/>
  <c r="P801" i="6"/>
  <c r="P803" i="6"/>
  <c r="R504" i="6"/>
  <c r="R506" i="6"/>
  <c r="R508" i="6"/>
  <c r="R510" i="6"/>
  <c r="R512" i="6"/>
  <c r="R514" i="6"/>
  <c r="R516" i="6"/>
  <c r="R518" i="6"/>
  <c r="R520" i="6"/>
  <c r="R522" i="6"/>
  <c r="R524" i="6"/>
  <c r="R526" i="6"/>
  <c r="R528" i="6"/>
  <c r="R530" i="6"/>
  <c r="R532" i="6"/>
  <c r="R534" i="6"/>
  <c r="R536" i="6"/>
  <c r="R538" i="6"/>
  <c r="R540" i="6"/>
  <c r="R542" i="6"/>
  <c r="R544" i="6"/>
  <c r="R546" i="6"/>
  <c r="R548" i="6"/>
  <c r="R550" i="6"/>
  <c r="R552" i="6"/>
  <c r="R505" i="6"/>
  <c r="R507" i="6"/>
  <c r="R509" i="6"/>
  <c r="R511" i="6"/>
  <c r="R513" i="6"/>
  <c r="R515" i="6"/>
  <c r="R517" i="6"/>
  <c r="R519" i="6"/>
  <c r="R521" i="6"/>
  <c r="R523" i="6"/>
  <c r="R525" i="6"/>
  <c r="R527" i="6"/>
  <c r="R529" i="6"/>
  <c r="R531" i="6"/>
  <c r="R533" i="6"/>
  <c r="R535" i="6"/>
  <c r="R537" i="6"/>
  <c r="R539" i="6"/>
  <c r="R541" i="6"/>
  <c r="R543" i="6"/>
  <c r="R545" i="6"/>
  <c r="R547" i="6"/>
  <c r="R549" i="6"/>
  <c r="R551" i="6"/>
  <c r="R553" i="6"/>
  <c r="Q1805" i="6"/>
  <c r="Q1807" i="6"/>
  <c r="Q1809" i="6"/>
  <c r="Q1811" i="6"/>
  <c r="Q1813" i="6"/>
  <c r="Q1815" i="6"/>
  <c r="Q1817" i="6"/>
  <c r="Q1819" i="6"/>
  <c r="Q1821" i="6"/>
  <c r="Q1823" i="6"/>
  <c r="Q1825" i="6"/>
  <c r="Q1827" i="6"/>
  <c r="Q1829" i="6"/>
  <c r="Q1831" i="6"/>
  <c r="Q1833" i="6"/>
  <c r="Q1835" i="6"/>
  <c r="Q1837" i="6"/>
  <c r="Q1839" i="6"/>
  <c r="Q1841" i="6"/>
  <c r="Q1843" i="6"/>
  <c r="Q1845" i="6"/>
  <c r="Q1847" i="6"/>
  <c r="Q1849" i="6"/>
  <c r="Q1851" i="6"/>
  <c r="Q1853" i="6"/>
  <c r="Q1804" i="6"/>
  <c r="Q1806" i="6"/>
  <c r="Q1808" i="6"/>
  <c r="Q1810" i="6"/>
  <c r="Q1812" i="6"/>
  <c r="Q1814" i="6"/>
  <c r="Q1816" i="6"/>
  <c r="Q1818" i="6"/>
  <c r="Q1820" i="6"/>
  <c r="Q1822" i="6"/>
  <c r="Q1824" i="6"/>
  <c r="Q1826" i="6"/>
  <c r="Q1828" i="6"/>
  <c r="Q1830" i="6"/>
  <c r="Q1832" i="6"/>
  <c r="Q1834" i="6"/>
  <c r="Q1836" i="6"/>
  <c r="Q1838" i="6"/>
  <c r="Q1840" i="6"/>
  <c r="Q1842" i="6"/>
  <c r="Q1844" i="6"/>
  <c r="Q1846" i="6"/>
  <c r="Q1848" i="6"/>
  <c r="Q1850" i="6"/>
  <c r="Q1852" i="6"/>
  <c r="S1104" i="6"/>
  <c r="S1106" i="6"/>
  <c r="S1108" i="6"/>
  <c r="S1110" i="6"/>
  <c r="S1112" i="6"/>
  <c r="S1114" i="6"/>
  <c r="S1116" i="6"/>
  <c r="S1118" i="6"/>
  <c r="S1120" i="6"/>
  <c r="S1122" i="6"/>
  <c r="S1124" i="6"/>
  <c r="S1126" i="6"/>
  <c r="S1128" i="6"/>
  <c r="S1130" i="6"/>
  <c r="S1132" i="6"/>
  <c r="S1134" i="6"/>
  <c r="S1136" i="6"/>
  <c r="S1138" i="6"/>
  <c r="S1140" i="6"/>
  <c r="S1142" i="6"/>
  <c r="S1144" i="6"/>
  <c r="S1146" i="6"/>
  <c r="S1148" i="6"/>
  <c r="S1150" i="6"/>
  <c r="S1152" i="6"/>
  <c r="S1105" i="6"/>
  <c r="S1107" i="6"/>
  <c r="S1109" i="6"/>
  <c r="S1111" i="6"/>
  <c r="S1113" i="6"/>
  <c r="S1115" i="6"/>
  <c r="S1117" i="6"/>
  <c r="S1119" i="6"/>
  <c r="S1121" i="6"/>
  <c r="S1123" i="6"/>
  <c r="S1125" i="6"/>
  <c r="S1127" i="6"/>
  <c r="S1129" i="6"/>
  <c r="S1131" i="6"/>
  <c r="S1133" i="6"/>
  <c r="S1135" i="6"/>
  <c r="S1137" i="6"/>
  <c r="S1139" i="6"/>
  <c r="S1141" i="6"/>
  <c r="S1143" i="6"/>
  <c r="S1145" i="6"/>
  <c r="S1147" i="6"/>
  <c r="S1149" i="6"/>
  <c r="S1151" i="6"/>
  <c r="S1153" i="6"/>
  <c r="T1954" i="6"/>
  <c r="T1956" i="6"/>
  <c r="T1958" i="6"/>
  <c r="T1960" i="6"/>
  <c r="T1962" i="6"/>
  <c r="T1964" i="6"/>
  <c r="T1966" i="6"/>
  <c r="T1968" i="6"/>
  <c r="T1970" i="6"/>
  <c r="T1972" i="6"/>
  <c r="T1974" i="6"/>
  <c r="T1976" i="6"/>
  <c r="T1978" i="6"/>
  <c r="T1980" i="6"/>
  <c r="T1982" i="6"/>
  <c r="T1984" i="6"/>
  <c r="T1986" i="6"/>
  <c r="T1988" i="6"/>
  <c r="T1990" i="6"/>
  <c r="T1992" i="6"/>
  <c r="T1994" i="6"/>
  <c r="T1996" i="6"/>
  <c r="T1998" i="6"/>
  <c r="T2000" i="6"/>
  <c r="T2002" i="6"/>
  <c r="T1955" i="6"/>
  <c r="T1957" i="6"/>
  <c r="T1959" i="6"/>
  <c r="T1961" i="6"/>
  <c r="T1963" i="6"/>
  <c r="T1965" i="6"/>
  <c r="T1967" i="6"/>
  <c r="T1969" i="6"/>
  <c r="T1971" i="6"/>
  <c r="T1973" i="6"/>
  <c r="T1975" i="6"/>
  <c r="T1977" i="6"/>
  <c r="T1979" i="6"/>
  <c r="T1981" i="6"/>
  <c r="T1983" i="6"/>
  <c r="T1985" i="6"/>
  <c r="T1987" i="6"/>
  <c r="T1989" i="6"/>
  <c r="T1991" i="6"/>
  <c r="T1993" i="6"/>
  <c r="T1995" i="6"/>
  <c r="T1997" i="6"/>
  <c r="T1999" i="6"/>
  <c r="T2001" i="6"/>
  <c r="T2003" i="6"/>
  <c r="T1354" i="6"/>
  <c r="T1356" i="6"/>
  <c r="T1358" i="6"/>
  <c r="T1360" i="6"/>
  <c r="T1362" i="6"/>
  <c r="T1364" i="6"/>
  <c r="T1366" i="6"/>
  <c r="T1368" i="6"/>
  <c r="T1370" i="6"/>
  <c r="T1372" i="6"/>
  <c r="T1374" i="6"/>
  <c r="T1376" i="6"/>
  <c r="T1378" i="6"/>
  <c r="T1380" i="6"/>
  <c r="T1382" i="6"/>
  <c r="T1384" i="6"/>
  <c r="T1386" i="6"/>
  <c r="T1388" i="6"/>
  <c r="T1390" i="6"/>
  <c r="T1392" i="6"/>
  <c r="T1394" i="6"/>
  <c r="T1396" i="6"/>
  <c r="T1398" i="6"/>
  <c r="T1400" i="6"/>
  <c r="T1402" i="6"/>
  <c r="T1355" i="6"/>
  <c r="T1357" i="6"/>
  <c r="T1359" i="6"/>
  <c r="T1361" i="6"/>
  <c r="T1363" i="6"/>
  <c r="T1365" i="6"/>
  <c r="T1367" i="6"/>
  <c r="T1369" i="6"/>
  <c r="T1371" i="6"/>
  <c r="T1373" i="6"/>
  <c r="T1375" i="6"/>
  <c r="T1377" i="6"/>
  <c r="T1379" i="6"/>
  <c r="T1381" i="6"/>
  <c r="T1383" i="6"/>
  <c r="T1385" i="6"/>
  <c r="T1387" i="6"/>
  <c r="T1389" i="6"/>
  <c r="T1391" i="6"/>
  <c r="T1393" i="6"/>
  <c r="T1395" i="6"/>
  <c r="T1397" i="6"/>
  <c r="T1399" i="6"/>
  <c r="T1401" i="6"/>
  <c r="T1403" i="6"/>
  <c r="S204" i="6"/>
  <c r="S206" i="6"/>
  <c r="S208" i="6"/>
  <c r="S210" i="6"/>
  <c r="S212" i="6"/>
  <c r="S214" i="6"/>
  <c r="S216" i="6"/>
  <c r="S218" i="6"/>
  <c r="S220" i="6"/>
  <c r="S222" i="6"/>
  <c r="S224" i="6"/>
  <c r="S226" i="6"/>
  <c r="S228" i="6"/>
  <c r="S230" i="6"/>
  <c r="S205" i="6"/>
  <c r="S207" i="6"/>
  <c r="S209" i="6"/>
  <c r="S211" i="6"/>
  <c r="S213" i="6"/>
  <c r="S215" i="6"/>
  <c r="S217" i="6"/>
  <c r="S219" i="6"/>
  <c r="S221" i="6"/>
  <c r="S223" i="6"/>
  <c r="S225" i="6"/>
  <c r="S227" i="6"/>
  <c r="S229" i="6"/>
  <c r="S232" i="6"/>
  <c r="S234" i="6"/>
  <c r="S236" i="6"/>
  <c r="S238" i="6"/>
  <c r="S240" i="6"/>
  <c r="S242" i="6"/>
  <c r="S244" i="6"/>
  <c r="S246" i="6"/>
  <c r="S248" i="6"/>
  <c r="S250" i="6"/>
  <c r="S252" i="6"/>
  <c r="S231" i="6"/>
  <c r="S233" i="6"/>
  <c r="S235" i="6"/>
  <c r="S237" i="6"/>
  <c r="S239" i="6"/>
  <c r="S241" i="6"/>
  <c r="S243" i="6"/>
  <c r="S245" i="6"/>
  <c r="S247" i="6"/>
  <c r="S249" i="6"/>
  <c r="S251" i="6"/>
  <c r="S253" i="6"/>
  <c r="T2054" i="6"/>
  <c r="T2056" i="6"/>
  <c r="T2058" i="6"/>
  <c r="T2060" i="6"/>
  <c r="T2062" i="6"/>
  <c r="T2064" i="6"/>
  <c r="T2066" i="6"/>
  <c r="T2068" i="6"/>
  <c r="T2070" i="6"/>
  <c r="T2072" i="6"/>
  <c r="T2074" i="6"/>
  <c r="T2076" i="6"/>
  <c r="T2078" i="6"/>
  <c r="T2080" i="6"/>
  <c r="T2082" i="6"/>
  <c r="T2084" i="6"/>
  <c r="T2086" i="6"/>
  <c r="T2088" i="6"/>
  <c r="T2090" i="6"/>
  <c r="T2092" i="6"/>
  <c r="T2094" i="6"/>
  <c r="T2096" i="6"/>
  <c r="T2098" i="6"/>
  <c r="T2100" i="6"/>
  <c r="T2102" i="6"/>
  <c r="T2055" i="6"/>
  <c r="T2057" i="6"/>
  <c r="T2059" i="6"/>
  <c r="T2061" i="6"/>
  <c r="T2063" i="6"/>
  <c r="T2065" i="6"/>
  <c r="T2067" i="6"/>
  <c r="T2069" i="6"/>
  <c r="T2071" i="6"/>
  <c r="T2073" i="6"/>
  <c r="T2075" i="6"/>
  <c r="T2077" i="6"/>
  <c r="T2079" i="6"/>
  <c r="T2081" i="6"/>
  <c r="T2083" i="6"/>
  <c r="T2085" i="6"/>
  <c r="T2087" i="6"/>
  <c r="T2089" i="6"/>
  <c r="T2091" i="6"/>
  <c r="T2093" i="6"/>
  <c r="T2095" i="6"/>
  <c r="T2097" i="6"/>
  <c r="T2099" i="6"/>
  <c r="T2101" i="6"/>
  <c r="T2103" i="6"/>
  <c r="S1254" i="6"/>
  <c r="S1256" i="6"/>
  <c r="S1258" i="6"/>
  <c r="S1260" i="6"/>
  <c r="S1262" i="6"/>
  <c r="S1264" i="6"/>
  <c r="S1266" i="6"/>
  <c r="S1268" i="6"/>
  <c r="S1270" i="6"/>
  <c r="S1272" i="6"/>
  <c r="S1274" i="6"/>
  <c r="S1276" i="6"/>
  <c r="S1278" i="6"/>
  <c r="S1280" i="6"/>
  <c r="S1282" i="6"/>
  <c r="S1284" i="6"/>
  <c r="S1286" i="6"/>
  <c r="S1288" i="6"/>
  <c r="S1290" i="6"/>
  <c r="S1292" i="6"/>
  <c r="S1294" i="6"/>
  <c r="S1296" i="6"/>
  <c r="S1298" i="6"/>
  <c r="S1300" i="6"/>
  <c r="S1302" i="6"/>
  <c r="S1255" i="6"/>
  <c r="S1257" i="6"/>
  <c r="S1259" i="6"/>
  <c r="S1261" i="6"/>
  <c r="S1263" i="6"/>
  <c r="S1265" i="6"/>
  <c r="S1267" i="6"/>
  <c r="S1269" i="6"/>
  <c r="S1271" i="6"/>
  <c r="S1273" i="6"/>
  <c r="S1275" i="6"/>
  <c r="S1277" i="6"/>
  <c r="S1279" i="6"/>
  <c r="S1281" i="6"/>
  <c r="S1283" i="6"/>
  <c r="S1285" i="6"/>
  <c r="S1287" i="6"/>
  <c r="S1289" i="6"/>
  <c r="S1291" i="6"/>
  <c r="S1293" i="6"/>
  <c r="S1295" i="6"/>
  <c r="S1297" i="6"/>
  <c r="S1299" i="6"/>
  <c r="S1301" i="6"/>
  <c r="S1303" i="6"/>
  <c r="T854" i="6"/>
  <c r="T856" i="6"/>
  <c r="T858" i="6"/>
  <c r="T860" i="6"/>
  <c r="T862" i="6"/>
  <c r="T864" i="6"/>
  <c r="T866" i="6"/>
  <c r="T868" i="6"/>
  <c r="T870" i="6"/>
  <c r="T872" i="6"/>
  <c r="T874" i="6"/>
  <c r="T876" i="6"/>
  <c r="T878" i="6"/>
  <c r="T880" i="6"/>
  <c r="T882" i="6"/>
  <c r="T884" i="6"/>
  <c r="T886" i="6"/>
  <c r="T888" i="6"/>
  <c r="T890" i="6"/>
  <c r="T892" i="6"/>
  <c r="T894" i="6"/>
  <c r="T896" i="6"/>
  <c r="T859" i="6"/>
  <c r="T867" i="6"/>
  <c r="T875" i="6"/>
  <c r="T883" i="6"/>
  <c r="T891" i="6"/>
  <c r="T857" i="6"/>
  <c r="T865" i="6"/>
  <c r="T873" i="6"/>
  <c r="T881" i="6"/>
  <c r="T889" i="6"/>
  <c r="T897" i="6"/>
  <c r="T899" i="6"/>
  <c r="T901" i="6"/>
  <c r="T903" i="6"/>
  <c r="T855" i="6"/>
  <c r="T863" i="6"/>
  <c r="T871" i="6"/>
  <c r="T879" i="6"/>
  <c r="T887" i="6"/>
  <c r="T895" i="6"/>
  <c r="T861" i="6"/>
  <c r="T869" i="6"/>
  <c r="T877" i="6"/>
  <c r="T885" i="6"/>
  <c r="T893" i="6"/>
  <c r="T898" i="6"/>
  <c r="T900" i="6"/>
  <c r="T902" i="6"/>
  <c r="S254" i="6"/>
  <c r="S256" i="6"/>
  <c r="S258" i="6"/>
  <c r="S260" i="6"/>
  <c r="S262" i="6"/>
  <c r="S264" i="6"/>
  <c r="S266" i="6"/>
  <c r="S268" i="6"/>
  <c r="S270" i="6"/>
  <c r="S272" i="6"/>
  <c r="S274" i="6"/>
  <c r="S276" i="6"/>
  <c r="S278" i="6"/>
  <c r="S280" i="6"/>
  <c r="S282" i="6"/>
  <c r="S284" i="6"/>
  <c r="S286" i="6"/>
  <c r="S288" i="6"/>
  <c r="S290" i="6"/>
  <c r="S292" i="6"/>
  <c r="S294" i="6"/>
  <c r="S296" i="6"/>
  <c r="S298" i="6"/>
  <c r="S300" i="6"/>
  <c r="S302" i="6"/>
  <c r="S255" i="6"/>
  <c r="S257" i="6"/>
  <c r="S259" i="6"/>
  <c r="S261" i="6"/>
  <c r="S263" i="6"/>
  <c r="S265" i="6"/>
  <c r="S267" i="6"/>
  <c r="S269" i="6"/>
  <c r="S271" i="6"/>
  <c r="S273" i="6"/>
  <c r="S275" i="6"/>
  <c r="S277" i="6"/>
  <c r="S279" i="6"/>
  <c r="S281" i="6"/>
  <c r="S283" i="6"/>
  <c r="S285" i="6"/>
  <c r="S287" i="6"/>
  <c r="S289" i="6"/>
  <c r="S291" i="6"/>
  <c r="S293" i="6"/>
  <c r="S295" i="6"/>
  <c r="S297" i="6"/>
  <c r="S299" i="6"/>
  <c r="S301" i="6"/>
  <c r="S303" i="6"/>
  <c r="T1804" i="6"/>
  <c r="T1806" i="6"/>
  <c r="T1808" i="6"/>
  <c r="T1810" i="6"/>
  <c r="T1812" i="6"/>
  <c r="T1814" i="6"/>
  <c r="T1816" i="6"/>
  <c r="T1818" i="6"/>
  <c r="T1820" i="6"/>
  <c r="T1822" i="6"/>
  <c r="T1824" i="6"/>
  <c r="T1826" i="6"/>
  <c r="T1828" i="6"/>
  <c r="T1830" i="6"/>
  <c r="T1832" i="6"/>
  <c r="T1834" i="6"/>
  <c r="T1836" i="6"/>
  <c r="T1838" i="6"/>
  <c r="T1840" i="6"/>
  <c r="T1842" i="6"/>
  <c r="T1844" i="6"/>
  <c r="T1846" i="6"/>
  <c r="T1848" i="6"/>
  <c r="T1850" i="6"/>
  <c r="T1852" i="6"/>
  <c r="T1805" i="6"/>
  <c r="T1807" i="6"/>
  <c r="T1809" i="6"/>
  <c r="T1811" i="6"/>
  <c r="T1813" i="6"/>
  <c r="T1815" i="6"/>
  <c r="T1817" i="6"/>
  <c r="T1819" i="6"/>
  <c r="T1821" i="6"/>
  <c r="T1823" i="6"/>
  <c r="T1825" i="6"/>
  <c r="T1827" i="6"/>
  <c r="T1829" i="6"/>
  <c r="T1831" i="6"/>
  <c r="T1833" i="6"/>
  <c r="T1835" i="6"/>
  <c r="T1837" i="6"/>
  <c r="T1839" i="6"/>
  <c r="T1841" i="6"/>
  <c r="T1843" i="6"/>
  <c r="T1845" i="6"/>
  <c r="T1847" i="6"/>
  <c r="T1849" i="6"/>
  <c r="T1851" i="6"/>
  <c r="T1853" i="6"/>
  <c r="T1154" i="6"/>
  <c r="T1156" i="6"/>
  <c r="T1158" i="6"/>
  <c r="T1160" i="6"/>
  <c r="T1162" i="6"/>
  <c r="T1164" i="6"/>
  <c r="T1166" i="6"/>
  <c r="T1168" i="6"/>
  <c r="T1170" i="6"/>
  <c r="T1172" i="6"/>
  <c r="T1174" i="6"/>
  <c r="T1176" i="6"/>
  <c r="T1178" i="6"/>
  <c r="T1180" i="6"/>
  <c r="T1182" i="6"/>
  <c r="T1184" i="6"/>
  <c r="T1186" i="6"/>
  <c r="T1188" i="6"/>
  <c r="T1190" i="6"/>
  <c r="T1192" i="6"/>
  <c r="T1194" i="6"/>
  <c r="T1196" i="6"/>
  <c r="T1198" i="6"/>
  <c r="T1200" i="6"/>
  <c r="T1202" i="6"/>
  <c r="T1155" i="6"/>
  <c r="T1157" i="6"/>
  <c r="T1159" i="6"/>
  <c r="T1161" i="6"/>
  <c r="T1163" i="6"/>
  <c r="T1165" i="6"/>
  <c r="T1167" i="6"/>
  <c r="T1169" i="6"/>
  <c r="T1171" i="6"/>
  <c r="T1173" i="6"/>
  <c r="T1175" i="6"/>
  <c r="T1177" i="6"/>
  <c r="T1179" i="6"/>
  <c r="T1181" i="6"/>
  <c r="T1183" i="6"/>
  <c r="T1185" i="6"/>
  <c r="T1187" i="6"/>
  <c r="T1189" i="6"/>
  <c r="T1191" i="6"/>
  <c r="T1193" i="6"/>
  <c r="T1195" i="6"/>
  <c r="T1197" i="6"/>
  <c r="T1199" i="6"/>
  <c r="T1201" i="6"/>
  <c r="T1203" i="6"/>
  <c r="T404" i="6"/>
  <c r="T406" i="6"/>
  <c r="T408" i="6"/>
  <c r="T410" i="6"/>
  <c r="T412" i="6"/>
  <c r="T414" i="6"/>
  <c r="T416" i="6"/>
  <c r="T418" i="6"/>
  <c r="T420" i="6"/>
  <c r="T422" i="6"/>
  <c r="T424" i="6"/>
  <c r="T426" i="6"/>
  <c r="T428" i="6"/>
  <c r="T430" i="6"/>
  <c r="T432" i="6"/>
  <c r="T434" i="6"/>
  <c r="T436" i="6"/>
  <c r="T438" i="6"/>
  <c r="T440" i="6"/>
  <c r="T442" i="6"/>
  <c r="T444" i="6"/>
  <c r="T446" i="6"/>
  <c r="T448" i="6"/>
  <c r="T450" i="6"/>
  <c r="T452" i="6"/>
  <c r="T405" i="6"/>
  <c r="T407" i="6"/>
  <c r="T409" i="6"/>
  <c r="T411" i="6"/>
  <c r="T413" i="6"/>
  <c r="T415" i="6"/>
  <c r="T417" i="6"/>
  <c r="T419" i="6"/>
  <c r="T421" i="6"/>
  <c r="T423" i="6"/>
  <c r="T425" i="6"/>
  <c r="T427" i="6"/>
  <c r="T429" i="6"/>
  <c r="T431" i="6"/>
  <c r="T433" i="6"/>
  <c r="T435" i="6"/>
  <c r="T437" i="6"/>
  <c r="T439" i="6"/>
  <c r="T441" i="6"/>
  <c r="T443" i="6"/>
  <c r="T445" i="6"/>
  <c r="T447" i="6"/>
  <c r="T449" i="6"/>
  <c r="T451" i="6"/>
  <c r="T453" i="6"/>
  <c r="U1905" i="6"/>
  <c r="U1907" i="6"/>
  <c r="U1909" i="6"/>
  <c r="U1911" i="6"/>
  <c r="U1913" i="6"/>
  <c r="U1915" i="6"/>
  <c r="U1917" i="6"/>
  <c r="U1919" i="6"/>
  <c r="U1921" i="6"/>
  <c r="U1923" i="6"/>
  <c r="U1925" i="6"/>
  <c r="U1927" i="6"/>
  <c r="U1929" i="6"/>
  <c r="U1931" i="6"/>
  <c r="U1933" i="6"/>
  <c r="U1935" i="6"/>
  <c r="U1937" i="6"/>
  <c r="U1939" i="6"/>
  <c r="U1941" i="6"/>
  <c r="U1943" i="6"/>
  <c r="U1945" i="6"/>
  <c r="U1947" i="6"/>
  <c r="U1949" i="6"/>
  <c r="U1951" i="6"/>
  <c r="U1953" i="6"/>
  <c r="U1904" i="6"/>
  <c r="U1906" i="6"/>
  <c r="U1908" i="6"/>
  <c r="U1910" i="6"/>
  <c r="U1912" i="6"/>
  <c r="U1914" i="6"/>
  <c r="U1916" i="6"/>
  <c r="U1918" i="6"/>
  <c r="U1920" i="6"/>
  <c r="U1922" i="6"/>
  <c r="U1924" i="6"/>
  <c r="U1926" i="6"/>
  <c r="U1928" i="6"/>
  <c r="U1930" i="6"/>
  <c r="U1932" i="6"/>
  <c r="U1934" i="6"/>
  <c r="U1936" i="6"/>
  <c r="U1938" i="6"/>
  <c r="U1940" i="6"/>
  <c r="U1942" i="6"/>
  <c r="U1944" i="6"/>
  <c r="U1946" i="6"/>
  <c r="U1948" i="6"/>
  <c r="U1950" i="6"/>
  <c r="U1952" i="6"/>
  <c r="U454" i="6"/>
  <c r="U456" i="6"/>
  <c r="U455" i="6"/>
  <c r="U457" i="6"/>
  <c r="U459" i="6"/>
  <c r="U461" i="6"/>
  <c r="U463" i="6"/>
  <c r="U465" i="6"/>
  <c r="U467" i="6"/>
  <c r="U469" i="6"/>
  <c r="U471" i="6"/>
  <c r="U473" i="6"/>
  <c r="U475" i="6"/>
  <c r="U477" i="6"/>
  <c r="U479" i="6"/>
  <c r="U481" i="6"/>
  <c r="U483" i="6"/>
  <c r="U485" i="6"/>
  <c r="U487" i="6"/>
  <c r="U489" i="6"/>
  <c r="U491" i="6"/>
  <c r="U493" i="6"/>
  <c r="U495" i="6"/>
  <c r="U497" i="6"/>
  <c r="U499" i="6"/>
  <c r="U501" i="6"/>
  <c r="U503" i="6"/>
  <c r="U458" i="6"/>
  <c r="U460" i="6"/>
  <c r="U462" i="6"/>
  <c r="U464" i="6"/>
  <c r="U466" i="6"/>
  <c r="U468" i="6"/>
  <c r="U470" i="6"/>
  <c r="U472" i="6"/>
  <c r="U474" i="6"/>
  <c r="U476" i="6"/>
  <c r="U478" i="6"/>
  <c r="U480" i="6"/>
  <c r="U482" i="6"/>
  <c r="U484" i="6"/>
  <c r="U486" i="6"/>
  <c r="U488" i="6"/>
  <c r="U490" i="6"/>
  <c r="U492" i="6"/>
  <c r="U494" i="6"/>
  <c r="U496" i="6"/>
  <c r="U498" i="6"/>
  <c r="U500" i="6"/>
  <c r="U502" i="6"/>
  <c r="U1655" i="6"/>
  <c r="U1657" i="6"/>
  <c r="U1659" i="6"/>
  <c r="U1661" i="6"/>
  <c r="U1663" i="6"/>
  <c r="U1665" i="6"/>
  <c r="U1667" i="6"/>
  <c r="U1669" i="6"/>
  <c r="U1671" i="6"/>
  <c r="U1673" i="6"/>
  <c r="U1675" i="6"/>
  <c r="U1677" i="6"/>
  <c r="U1679" i="6"/>
  <c r="U1681" i="6"/>
  <c r="U1683" i="6"/>
  <c r="U1685" i="6"/>
  <c r="U1687" i="6"/>
  <c r="U1689" i="6"/>
  <c r="U1691" i="6"/>
  <c r="U1693" i="6"/>
  <c r="U1695" i="6"/>
  <c r="U1697" i="6"/>
  <c r="U1699" i="6"/>
  <c r="U1701" i="6"/>
  <c r="U1703" i="6"/>
  <c r="U1654" i="6"/>
  <c r="U1656" i="6"/>
  <c r="U1658" i="6"/>
  <c r="U1660" i="6"/>
  <c r="U1662" i="6"/>
  <c r="U1664" i="6"/>
  <c r="U1666" i="6"/>
  <c r="U1668" i="6"/>
  <c r="U1670" i="6"/>
  <c r="U1672" i="6"/>
  <c r="U1674" i="6"/>
  <c r="U1676" i="6"/>
  <c r="U1678" i="6"/>
  <c r="U1680" i="6"/>
  <c r="U1682" i="6"/>
  <c r="U1684" i="6"/>
  <c r="U1686" i="6"/>
  <c r="U1688" i="6"/>
  <c r="U1690" i="6"/>
  <c r="U1692" i="6"/>
  <c r="U1694" i="6"/>
  <c r="U1696" i="6"/>
  <c r="U1698" i="6"/>
  <c r="U1700" i="6"/>
  <c r="U1702" i="6"/>
  <c r="T655" i="6"/>
  <c r="T657" i="6"/>
  <c r="T659" i="6"/>
  <c r="T661" i="6"/>
  <c r="T663" i="6"/>
  <c r="T665" i="6"/>
  <c r="T667" i="6"/>
  <c r="T669" i="6"/>
  <c r="T671" i="6"/>
  <c r="T654" i="6"/>
  <c r="T656" i="6"/>
  <c r="T658" i="6"/>
  <c r="T660" i="6"/>
  <c r="T662" i="6"/>
  <c r="T664" i="6"/>
  <c r="T666" i="6"/>
  <c r="T668" i="6"/>
  <c r="T670" i="6"/>
  <c r="T672" i="6"/>
  <c r="T674" i="6"/>
  <c r="T676" i="6"/>
  <c r="T678" i="6"/>
  <c r="T680" i="6"/>
  <c r="T682" i="6"/>
  <c r="T684" i="6"/>
  <c r="T673" i="6"/>
  <c r="T677" i="6"/>
  <c r="T681" i="6"/>
  <c r="T686" i="6"/>
  <c r="T688" i="6"/>
  <c r="T690" i="6"/>
  <c r="T692" i="6"/>
  <c r="T694" i="6"/>
  <c r="T696" i="6"/>
  <c r="T698" i="6"/>
  <c r="T700" i="6"/>
  <c r="T702" i="6"/>
  <c r="T675" i="6"/>
  <c r="T679" i="6"/>
  <c r="T683" i="6"/>
  <c r="T685" i="6"/>
  <c r="T687" i="6"/>
  <c r="T689" i="6"/>
  <c r="T691" i="6"/>
  <c r="T693" i="6"/>
  <c r="T695" i="6"/>
  <c r="T697" i="6"/>
  <c r="T699" i="6"/>
  <c r="T701" i="6"/>
  <c r="T703" i="6"/>
  <c r="T254" i="6"/>
  <c r="T256" i="6"/>
  <c r="T258" i="6"/>
  <c r="T260" i="6"/>
  <c r="T262" i="6"/>
  <c r="T264" i="6"/>
  <c r="T266" i="6"/>
  <c r="T268" i="6"/>
  <c r="T270" i="6"/>
  <c r="T272" i="6"/>
  <c r="T274" i="6"/>
  <c r="T276" i="6"/>
  <c r="T278" i="6"/>
  <c r="T280" i="6"/>
  <c r="T282" i="6"/>
  <c r="T284" i="6"/>
  <c r="T286" i="6"/>
  <c r="T288" i="6"/>
  <c r="T290" i="6"/>
  <c r="T292" i="6"/>
  <c r="T294" i="6"/>
  <c r="T296" i="6"/>
  <c r="T298" i="6"/>
  <c r="T300" i="6"/>
  <c r="T302" i="6"/>
  <c r="T255" i="6"/>
  <c r="T257" i="6"/>
  <c r="T259" i="6"/>
  <c r="T261" i="6"/>
  <c r="T263" i="6"/>
  <c r="T265" i="6"/>
  <c r="T267" i="6"/>
  <c r="T269" i="6"/>
  <c r="T271" i="6"/>
  <c r="T273" i="6"/>
  <c r="T275" i="6"/>
  <c r="T277" i="6"/>
  <c r="T279" i="6"/>
  <c r="T281" i="6"/>
  <c r="T283" i="6"/>
  <c r="T285" i="6"/>
  <c r="T287" i="6"/>
  <c r="T289" i="6"/>
  <c r="T291" i="6"/>
  <c r="T293" i="6"/>
  <c r="T295" i="6"/>
  <c r="T297" i="6"/>
  <c r="T299" i="6"/>
  <c r="T301" i="6"/>
  <c r="T303" i="6"/>
  <c r="U1805" i="6"/>
  <c r="U1807" i="6"/>
  <c r="U1809" i="6"/>
  <c r="U1811" i="6"/>
  <c r="U1813" i="6"/>
  <c r="U1815" i="6"/>
  <c r="U1817" i="6"/>
  <c r="U1819" i="6"/>
  <c r="U1821" i="6"/>
  <c r="U1823" i="6"/>
  <c r="U1825" i="6"/>
  <c r="U1827" i="6"/>
  <c r="U1829" i="6"/>
  <c r="U1831" i="6"/>
  <c r="U1833" i="6"/>
  <c r="U1835" i="6"/>
  <c r="U1837" i="6"/>
  <c r="U1839" i="6"/>
  <c r="U1841" i="6"/>
  <c r="U1843" i="6"/>
  <c r="U1845" i="6"/>
  <c r="U1847" i="6"/>
  <c r="U1849" i="6"/>
  <c r="U1851" i="6"/>
  <c r="U1853" i="6"/>
  <c r="U1804" i="6"/>
  <c r="U1806" i="6"/>
  <c r="U1808" i="6"/>
  <c r="U1810" i="6"/>
  <c r="U1812" i="6"/>
  <c r="U1814" i="6"/>
  <c r="U1816" i="6"/>
  <c r="U1818" i="6"/>
  <c r="U1820" i="6"/>
  <c r="U1822" i="6"/>
  <c r="U1824" i="6"/>
  <c r="U1826" i="6"/>
  <c r="U1828" i="6"/>
  <c r="U1830" i="6"/>
  <c r="U1832" i="6"/>
  <c r="U1834" i="6"/>
  <c r="U1836" i="6"/>
  <c r="U1838" i="6"/>
  <c r="U1840" i="6"/>
  <c r="U1842" i="6"/>
  <c r="U1844" i="6"/>
  <c r="U1846" i="6"/>
  <c r="U1848" i="6"/>
  <c r="U1850" i="6"/>
  <c r="U1852" i="6"/>
  <c r="U1255" i="6"/>
  <c r="U1257" i="6"/>
  <c r="U1259" i="6"/>
  <c r="U1261" i="6"/>
  <c r="U1263" i="6"/>
  <c r="U1265" i="6"/>
  <c r="U1267" i="6"/>
  <c r="U1269" i="6"/>
  <c r="U1271" i="6"/>
  <c r="U1273" i="6"/>
  <c r="U1275" i="6"/>
  <c r="U1277" i="6"/>
  <c r="U1279" i="6"/>
  <c r="U1281" i="6"/>
  <c r="U1283" i="6"/>
  <c r="U1285" i="6"/>
  <c r="U1287" i="6"/>
  <c r="U1289" i="6"/>
  <c r="U1291" i="6"/>
  <c r="U1293" i="6"/>
  <c r="U1295" i="6"/>
  <c r="U1297" i="6"/>
  <c r="U1299" i="6"/>
  <c r="U1301" i="6"/>
  <c r="U1303" i="6"/>
  <c r="U1254" i="6"/>
  <c r="U1256" i="6"/>
  <c r="U1258" i="6"/>
  <c r="U1260" i="6"/>
  <c r="U1262" i="6"/>
  <c r="U1264" i="6"/>
  <c r="U1266" i="6"/>
  <c r="U1268" i="6"/>
  <c r="U1270" i="6"/>
  <c r="U1272" i="6"/>
  <c r="U1274" i="6"/>
  <c r="U1276" i="6"/>
  <c r="U1278" i="6"/>
  <c r="U1280" i="6"/>
  <c r="U1282" i="6"/>
  <c r="U1284" i="6"/>
  <c r="U1286" i="6"/>
  <c r="U1288" i="6"/>
  <c r="U1290" i="6"/>
  <c r="U1292" i="6"/>
  <c r="U1294" i="6"/>
  <c r="U1296" i="6"/>
  <c r="U1298" i="6"/>
  <c r="U1300" i="6"/>
  <c r="U1302" i="6"/>
  <c r="T1654" i="6"/>
  <c r="T1656" i="6"/>
  <c r="T1658" i="6"/>
  <c r="T1660" i="6"/>
  <c r="T1662" i="6"/>
  <c r="T1664" i="6"/>
  <c r="T1666" i="6"/>
  <c r="T1668" i="6"/>
  <c r="T1670" i="6"/>
  <c r="T1672" i="6"/>
  <c r="T1674" i="6"/>
  <c r="T1676" i="6"/>
  <c r="T1678" i="6"/>
  <c r="T1680" i="6"/>
  <c r="T1682" i="6"/>
  <c r="T1684" i="6"/>
  <c r="T1686" i="6"/>
  <c r="T1688" i="6"/>
  <c r="T1690" i="6"/>
  <c r="T1692" i="6"/>
  <c r="T1694" i="6"/>
  <c r="T1696" i="6"/>
  <c r="T1698" i="6"/>
  <c r="T1700" i="6"/>
  <c r="T1702" i="6"/>
  <c r="T1655" i="6"/>
  <c r="T1657" i="6"/>
  <c r="T1659" i="6"/>
  <c r="T1661" i="6"/>
  <c r="T1663" i="6"/>
  <c r="T1665" i="6"/>
  <c r="T1667" i="6"/>
  <c r="T1669" i="6"/>
  <c r="T1671" i="6"/>
  <c r="T1673" i="6"/>
  <c r="T1675" i="6"/>
  <c r="T1677" i="6"/>
  <c r="T1679" i="6"/>
  <c r="T1681" i="6"/>
  <c r="T1683" i="6"/>
  <c r="T1685" i="6"/>
  <c r="T1687" i="6"/>
  <c r="T1689" i="6"/>
  <c r="T1691" i="6"/>
  <c r="T1693" i="6"/>
  <c r="T1695" i="6"/>
  <c r="T1697" i="6"/>
  <c r="T1699" i="6"/>
  <c r="T1701" i="6"/>
  <c r="T1703" i="6"/>
  <c r="T1404" i="6"/>
  <c r="T1406" i="6"/>
  <c r="T1408" i="6"/>
  <c r="T1410" i="6"/>
  <c r="T1412" i="6"/>
  <c r="T1414" i="6"/>
  <c r="T1416" i="6"/>
  <c r="T1418" i="6"/>
  <c r="T1420" i="6"/>
  <c r="T1422" i="6"/>
  <c r="T1424" i="6"/>
  <c r="T1426" i="6"/>
  <c r="T1428" i="6"/>
  <c r="T1430" i="6"/>
  <c r="T1432" i="6"/>
  <c r="T1434" i="6"/>
  <c r="T1436" i="6"/>
  <c r="T1438" i="6"/>
  <c r="T1440" i="6"/>
  <c r="T1442" i="6"/>
  <c r="T1444" i="6"/>
  <c r="T1446" i="6"/>
  <c r="T1448" i="6"/>
  <c r="T1450" i="6"/>
  <c r="T1452" i="6"/>
  <c r="T1405" i="6"/>
  <c r="T1407" i="6"/>
  <c r="T1409" i="6"/>
  <c r="T1411" i="6"/>
  <c r="T1413" i="6"/>
  <c r="T1415" i="6"/>
  <c r="T1417" i="6"/>
  <c r="T1419" i="6"/>
  <c r="T1421" i="6"/>
  <c r="T1423" i="6"/>
  <c r="T1425" i="6"/>
  <c r="T1427" i="6"/>
  <c r="T1429" i="6"/>
  <c r="T1431" i="6"/>
  <c r="T1433" i="6"/>
  <c r="T1435" i="6"/>
  <c r="T1437" i="6"/>
  <c r="T1439" i="6"/>
  <c r="T1441" i="6"/>
  <c r="T1443" i="6"/>
  <c r="T1445" i="6"/>
  <c r="T1447" i="6"/>
  <c r="T1449" i="6"/>
  <c r="T1451" i="6"/>
  <c r="T1453" i="6"/>
  <c r="U1004" i="6"/>
  <c r="U1006" i="6"/>
  <c r="U1008" i="6"/>
  <c r="U1010" i="6"/>
  <c r="U1012" i="6"/>
  <c r="U1014" i="6"/>
  <c r="U1016" i="6"/>
  <c r="U1018" i="6"/>
  <c r="U1020" i="6"/>
  <c r="U1022" i="6"/>
  <c r="U1024" i="6"/>
  <c r="U1026" i="6"/>
  <c r="U1028" i="6"/>
  <c r="U1030" i="6"/>
  <c r="U1032" i="6"/>
  <c r="U1034" i="6"/>
  <c r="U1036" i="6"/>
  <c r="U1038" i="6"/>
  <c r="U1040" i="6"/>
  <c r="U1042" i="6"/>
  <c r="U1044" i="6"/>
  <c r="U1046" i="6"/>
  <c r="U1048" i="6"/>
  <c r="U1050" i="6"/>
  <c r="U1052" i="6"/>
  <c r="U1005" i="6"/>
  <c r="U1007" i="6"/>
  <c r="U1009" i="6"/>
  <c r="U1011" i="6"/>
  <c r="U1013" i="6"/>
  <c r="U1015" i="6"/>
  <c r="U1017" i="6"/>
  <c r="U1019" i="6"/>
  <c r="U1021" i="6"/>
  <c r="U1023" i="6"/>
  <c r="U1025" i="6"/>
  <c r="U1027" i="6"/>
  <c r="U1029" i="6"/>
  <c r="U1031" i="6"/>
  <c r="U1033" i="6"/>
  <c r="U1035" i="6"/>
  <c r="U1037" i="6"/>
  <c r="U1039" i="6"/>
  <c r="U1041" i="6"/>
  <c r="U1043" i="6"/>
  <c r="U1045" i="6"/>
  <c r="U1047" i="6"/>
  <c r="U1049" i="6"/>
  <c r="U1051" i="6"/>
  <c r="U1053" i="6"/>
  <c r="U855" i="6"/>
  <c r="U857" i="6"/>
  <c r="U859" i="6"/>
  <c r="U861" i="6"/>
  <c r="U863" i="6"/>
  <c r="U865" i="6"/>
  <c r="U867" i="6"/>
  <c r="U869" i="6"/>
  <c r="U871" i="6"/>
  <c r="U873" i="6"/>
  <c r="U875" i="6"/>
  <c r="U877" i="6"/>
  <c r="U879" i="6"/>
  <c r="U881" i="6"/>
  <c r="U883" i="6"/>
  <c r="U885" i="6"/>
  <c r="U887" i="6"/>
  <c r="U889" i="6"/>
  <c r="U891" i="6"/>
  <c r="U893" i="6"/>
  <c r="U895" i="6"/>
  <c r="U854" i="6"/>
  <c r="U856" i="6"/>
  <c r="U858" i="6"/>
  <c r="U860" i="6"/>
  <c r="U862" i="6"/>
  <c r="U864" i="6"/>
  <c r="U866" i="6"/>
  <c r="U868" i="6"/>
  <c r="U870" i="6"/>
  <c r="U872" i="6"/>
  <c r="U874" i="6"/>
  <c r="U876" i="6"/>
  <c r="U878" i="6"/>
  <c r="U880" i="6"/>
  <c r="U882" i="6"/>
  <c r="U884" i="6"/>
  <c r="U886" i="6"/>
  <c r="U888" i="6"/>
  <c r="U890" i="6"/>
  <c r="U892" i="6"/>
  <c r="U894" i="6"/>
  <c r="U896" i="6"/>
  <c r="U898" i="6"/>
  <c r="U900" i="6"/>
  <c r="U902" i="6"/>
  <c r="U897" i="6"/>
  <c r="U899" i="6"/>
  <c r="U901" i="6"/>
  <c r="U903" i="6"/>
  <c r="U404" i="6"/>
  <c r="U406" i="6"/>
  <c r="U408" i="6"/>
  <c r="U410" i="6"/>
  <c r="U412" i="6"/>
  <c r="U414" i="6"/>
  <c r="U416" i="6"/>
  <c r="U418" i="6"/>
  <c r="U420" i="6"/>
  <c r="U422" i="6"/>
  <c r="U424" i="6"/>
  <c r="U426" i="6"/>
  <c r="U428" i="6"/>
  <c r="U430" i="6"/>
  <c r="U432" i="6"/>
  <c r="U434" i="6"/>
  <c r="U436" i="6"/>
  <c r="U438" i="6"/>
  <c r="U440" i="6"/>
  <c r="U442" i="6"/>
  <c r="U444" i="6"/>
  <c r="U446" i="6"/>
  <c r="U448" i="6"/>
  <c r="U450" i="6"/>
  <c r="U452" i="6"/>
  <c r="U405" i="6"/>
  <c r="U407" i="6"/>
  <c r="U409" i="6"/>
  <c r="U411" i="6"/>
  <c r="U413" i="6"/>
  <c r="U415" i="6"/>
  <c r="U417" i="6"/>
  <c r="U419" i="6"/>
  <c r="U421" i="6"/>
  <c r="U423" i="6"/>
  <c r="U425" i="6"/>
  <c r="U427" i="6"/>
  <c r="U429" i="6"/>
  <c r="U431" i="6"/>
  <c r="U433" i="6"/>
  <c r="U435" i="6"/>
  <c r="U437" i="6"/>
  <c r="U439" i="6"/>
  <c r="U441" i="6"/>
  <c r="U443" i="6"/>
  <c r="U445" i="6"/>
  <c r="U447" i="6"/>
  <c r="U449" i="6"/>
  <c r="U451" i="6"/>
  <c r="U453" i="6"/>
  <c r="Q54" i="6"/>
  <c r="Q56" i="6"/>
  <c r="Q58" i="6"/>
  <c r="Q60" i="6"/>
  <c r="Q55" i="6"/>
  <c r="Q57" i="6"/>
  <c r="Q59" i="6"/>
  <c r="Q62" i="6"/>
  <c r="Q64" i="6"/>
  <c r="Q66" i="6"/>
  <c r="Q68" i="6"/>
  <c r="Q70" i="6"/>
  <c r="Q72" i="6"/>
  <c r="Q74" i="6"/>
  <c r="Q76" i="6"/>
  <c r="Q78" i="6"/>
  <c r="Q80" i="6"/>
  <c r="Q82" i="6"/>
  <c r="Q84" i="6"/>
  <c r="Q86" i="6"/>
  <c r="Q88" i="6"/>
  <c r="Q90" i="6"/>
  <c r="Q92" i="6"/>
  <c r="Q94" i="6"/>
  <c r="Q96" i="6"/>
  <c r="Q98" i="6"/>
  <c r="Q100" i="6"/>
  <c r="Q102" i="6"/>
  <c r="Q61" i="6"/>
  <c r="Q63" i="6"/>
  <c r="Q65" i="6"/>
  <c r="Q67" i="6"/>
  <c r="Q69" i="6"/>
  <c r="Q71" i="6"/>
  <c r="Q73" i="6"/>
  <c r="Q75" i="6"/>
  <c r="Q77" i="6"/>
  <c r="Q79" i="6"/>
  <c r="Q81" i="6"/>
  <c r="Q83" i="6"/>
  <c r="Q85" i="6"/>
  <c r="Q87" i="6"/>
  <c r="Q89" i="6"/>
  <c r="Q91" i="6"/>
  <c r="Q93" i="6"/>
  <c r="Q95" i="6"/>
  <c r="Q97" i="6"/>
  <c r="Q99" i="6"/>
  <c r="Q101" i="6"/>
  <c r="Q103" i="6"/>
  <c r="T54" i="6"/>
  <c r="T56" i="6"/>
  <c r="T58" i="6"/>
  <c r="T55" i="6"/>
  <c r="T57" i="6"/>
  <c r="T59" i="6"/>
  <c r="T60" i="6"/>
  <c r="T62" i="6"/>
  <c r="T64" i="6"/>
  <c r="T66" i="6"/>
  <c r="T68" i="6"/>
  <c r="T70" i="6"/>
  <c r="T72" i="6"/>
  <c r="T74" i="6"/>
  <c r="T76" i="6"/>
  <c r="T78" i="6"/>
  <c r="T80" i="6"/>
  <c r="T82" i="6"/>
  <c r="T84" i="6"/>
  <c r="T86" i="6"/>
  <c r="T88" i="6"/>
  <c r="T90" i="6"/>
  <c r="T92" i="6"/>
  <c r="T94" i="6"/>
  <c r="T96" i="6"/>
  <c r="T98" i="6"/>
  <c r="T100" i="6"/>
  <c r="T102" i="6"/>
  <c r="T61" i="6"/>
  <c r="T63" i="6"/>
  <c r="T65" i="6"/>
  <c r="T67" i="6"/>
  <c r="T69" i="6"/>
  <c r="T71" i="6"/>
  <c r="T73" i="6"/>
  <c r="T75" i="6"/>
  <c r="T77" i="6"/>
  <c r="T79" i="6"/>
  <c r="T81" i="6"/>
  <c r="T83" i="6"/>
  <c r="T85" i="6"/>
  <c r="T87" i="6"/>
  <c r="T89" i="6"/>
  <c r="T91" i="6"/>
  <c r="T93" i="6"/>
  <c r="T95" i="6"/>
  <c r="T97" i="6"/>
  <c r="T99" i="6"/>
  <c r="T101" i="6"/>
  <c r="T103" i="6"/>
  <c r="U150" i="6"/>
  <c r="U142" i="6"/>
  <c r="U134" i="6"/>
  <c r="U126" i="6"/>
  <c r="U118" i="6"/>
  <c r="U147" i="6"/>
  <c r="U139" i="6"/>
  <c r="U131" i="6"/>
  <c r="U123" i="6"/>
  <c r="U115" i="6"/>
  <c r="U107" i="6"/>
  <c r="U112" i="6"/>
  <c r="I53" i="6" l="1"/>
  <c r="O53" i="6" s="1"/>
  <c r="I52" i="6"/>
  <c r="O52" i="6" s="1"/>
  <c r="I51" i="6"/>
  <c r="O51" i="6" s="1"/>
  <c r="I50" i="6"/>
  <c r="O50" i="6" s="1"/>
  <c r="I49" i="6"/>
  <c r="O49" i="6" s="1"/>
  <c r="I48" i="6"/>
  <c r="O48" i="6" s="1"/>
  <c r="I47" i="6"/>
  <c r="O47" i="6" s="1"/>
  <c r="I46" i="6"/>
  <c r="O46" i="6" s="1"/>
  <c r="I45" i="6"/>
  <c r="O45" i="6" s="1"/>
  <c r="I44" i="6"/>
  <c r="O44" i="6" s="1"/>
  <c r="I43" i="6"/>
  <c r="O43" i="6" s="1"/>
  <c r="I42" i="6"/>
  <c r="O42" i="6" s="1"/>
  <c r="I41" i="6"/>
  <c r="O41" i="6" s="1"/>
  <c r="I40" i="6"/>
  <c r="O40" i="6" s="1"/>
  <c r="I39" i="6"/>
  <c r="O39" i="6" s="1"/>
  <c r="I38" i="6"/>
  <c r="O38" i="6" s="1"/>
  <c r="I37" i="6"/>
  <c r="O37" i="6" s="1"/>
  <c r="I36" i="6"/>
  <c r="O36" i="6" s="1"/>
  <c r="I35" i="6"/>
  <c r="O35" i="6" s="1"/>
  <c r="I34" i="6"/>
  <c r="O34" i="6" s="1"/>
  <c r="I33" i="6"/>
  <c r="O33" i="6" s="1"/>
  <c r="I32" i="6"/>
  <c r="O32" i="6" s="1"/>
  <c r="I31" i="6"/>
  <c r="O31" i="6" s="1"/>
  <c r="I30" i="6"/>
  <c r="O30" i="6" s="1"/>
  <c r="I29" i="6"/>
  <c r="O29" i="6" s="1"/>
  <c r="I28" i="6"/>
  <c r="O28" i="6" s="1"/>
  <c r="I27" i="6"/>
  <c r="O27" i="6" s="1"/>
  <c r="I26" i="6"/>
  <c r="O26" i="6" s="1"/>
  <c r="I25" i="6"/>
  <c r="O25" i="6" s="1"/>
  <c r="I24" i="6"/>
  <c r="O24" i="6" s="1"/>
  <c r="I23" i="6"/>
  <c r="O23" i="6" s="1"/>
  <c r="I22" i="6"/>
  <c r="O22" i="6" s="1"/>
  <c r="I21" i="6"/>
  <c r="O21" i="6" s="1"/>
  <c r="I20" i="6"/>
  <c r="O20" i="6" s="1"/>
  <c r="I19" i="6"/>
  <c r="O19" i="6" s="1"/>
  <c r="I18" i="6"/>
  <c r="O18" i="6" s="1"/>
  <c r="I17" i="6"/>
  <c r="O17" i="6" s="1"/>
  <c r="I16" i="6"/>
  <c r="O16" i="6" s="1"/>
  <c r="I15" i="6"/>
  <c r="O15" i="6" s="1"/>
  <c r="I14" i="6"/>
  <c r="O14" i="6" s="1"/>
  <c r="I13" i="6"/>
  <c r="O13" i="6" s="1"/>
  <c r="I12" i="6"/>
  <c r="O12" i="6" s="1"/>
  <c r="I11" i="6"/>
  <c r="O11" i="6" s="1"/>
  <c r="I10" i="6"/>
  <c r="I9" i="6"/>
  <c r="O9" i="6" s="1"/>
  <c r="I8" i="6"/>
  <c r="I7" i="6"/>
  <c r="I6" i="6"/>
  <c r="I5" i="6"/>
  <c r="I4" i="6"/>
  <c r="H53" i="6"/>
  <c r="N53" i="6" s="1"/>
  <c r="H52" i="6"/>
  <c r="N52" i="6" s="1"/>
  <c r="H51" i="6"/>
  <c r="N51" i="6" s="1"/>
  <c r="H50" i="6"/>
  <c r="N50" i="6" s="1"/>
  <c r="H49" i="6"/>
  <c r="N49" i="6" s="1"/>
  <c r="H48" i="6"/>
  <c r="N48" i="6" s="1"/>
  <c r="H47" i="6"/>
  <c r="N47" i="6" s="1"/>
  <c r="H46" i="6"/>
  <c r="N46" i="6" s="1"/>
  <c r="H45" i="6"/>
  <c r="N45" i="6" s="1"/>
  <c r="H44" i="6"/>
  <c r="N44" i="6" s="1"/>
  <c r="H43" i="6"/>
  <c r="N43" i="6" s="1"/>
  <c r="H42" i="6"/>
  <c r="N42" i="6" s="1"/>
  <c r="H41" i="6"/>
  <c r="N41" i="6" s="1"/>
  <c r="H40" i="6"/>
  <c r="N40" i="6" s="1"/>
  <c r="H39" i="6"/>
  <c r="N39" i="6" s="1"/>
  <c r="H38" i="6"/>
  <c r="N38" i="6" s="1"/>
  <c r="H37" i="6"/>
  <c r="N37" i="6" s="1"/>
  <c r="H36" i="6"/>
  <c r="N36" i="6" s="1"/>
  <c r="H35" i="6"/>
  <c r="N35" i="6" s="1"/>
  <c r="H34" i="6"/>
  <c r="N34" i="6" s="1"/>
  <c r="H33" i="6"/>
  <c r="N33" i="6" s="1"/>
  <c r="H32" i="6"/>
  <c r="N32" i="6" s="1"/>
  <c r="H31" i="6"/>
  <c r="N31" i="6" s="1"/>
  <c r="H30" i="6"/>
  <c r="N30" i="6" s="1"/>
  <c r="H29" i="6"/>
  <c r="N29" i="6" s="1"/>
  <c r="H28" i="6"/>
  <c r="N28" i="6" s="1"/>
  <c r="H27" i="6"/>
  <c r="N27" i="6" s="1"/>
  <c r="H26" i="6"/>
  <c r="N26" i="6" s="1"/>
  <c r="H25" i="6"/>
  <c r="N25" i="6" s="1"/>
  <c r="H24" i="6"/>
  <c r="N24" i="6" s="1"/>
  <c r="H23" i="6"/>
  <c r="N23" i="6" s="1"/>
  <c r="H22" i="6"/>
  <c r="N22" i="6" s="1"/>
  <c r="H21" i="6"/>
  <c r="N21" i="6" s="1"/>
  <c r="H20" i="6"/>
  <c r="N20" i="6" s="1"/>
  <c r="H19" i="6"/>
  <c r="N19" i="6" s="1"/>
  <c r="H18" i="6"/>
  <c r="N18" i="6" s="1"/>
  <c r="H17" i="6"/>
  <c r="N17" i="6" s="1"/>
  <c r="H16" i="6"/>
  <c r="N16" i="6" s="1"/>
  <c r="H15" i="6"/>
  <c r="N15" i="6" s="1"/>
  <c r="H14" i="6"/>
  <c r="N14" i="6" s="1"/>
  <c r="H13" i="6"/>
  <c r="N13" i="6" s="1"/>
  <c r="H12" i="6"/>
  <c r="N12" i="6" s="1"/>
  <c r="H11" i="6"/>
  <c r="N11" i="6" s="1"/>
  <c r="H10" i="6"/>
  <c r="N10" i="6" s="1"/>
  <c r="H9" i="6"/>
  <c r="N9" i="6" s="1"/>
  <c r="H8" i="6"/>
  <c r="H7" i="6"/>
  <c r="N7" i="6" s="1"/>
  <c r="H6" i="6"/>
  <c r="N6" i="6" s="1"/>
  <c r="H5" i="6"/>
  <c r="N5" i="6" s="1"/>
  <c r="H4" i="6"/>
  <c r="G53" i="6"/>
  <c r="M53" i="6" s="1"/>
  <c r="G52" i="6"/>
  <c r="M52" i="6" s="1"/>
  <c r="G51" i="6"/>
  <c r="M51" i="6" s="1"/>
  <c r="G50" i="6"/>
  <c r="M50" i="6" s="1"/>
  <c r="G49" i="6"/>
  <c r="M49" i="6" s="1"/>
  <c r="G48" i="6"/>
  <c r="M48" i="6" s="1"/>
  <c r="G47" i="6"/>
  <c r="M47" i="6" s="1"/>
  <c r="G46" i="6"/>
  <c r="M46" i="6" s="1"/>
  <c r="G45" i="6"/>
  <c r="M45" i="6" s="1"/>
  <c r="G44" i="6"/>
  <c r="M44" i="6" s="1"/>
  <c r="G43" i="6"/>
  <c r="M43" i="6" s="1"/>
  <c r="G42" i="6"/>
  <c r="M42" i="6" s="1"/>
  <c r="G41" i="6"/>
  <c r="M41" i="6" s="1"/>
  <c r="G40" i="6"/>
  <c r="M40" i="6" s="1"/>
  <c r="G39" i="6"/>
  <c r="M39" i="6" s="1"/>
  <c r="G38" i="6"/>
  <c r="M38" i="6" s="1"/>
  <c r="G37" i="6"/>
  <c r="M37" i="6" s="1"/>
  <c r="G36" i="6"/>
  <c r="M36" i="6" s="1"/>
  <c r="G35" i="6"/>
  <c r="M35" i="6" s="1"/>
  <c r="G34" i="6"/>
  <c r="M34" i="6" s="1"/>
  <c r="G33" i="6"/>
  <c r="M33" i="6" s="1"/>
  <c r="G32" i="6"/>
  <c r="M32" i="6" s="1"/>
  <c r="G31" i="6"/>
  <c r="M31" i="6" s="1"/>
  <c r="G30" i="6"/>
  <c r="M30" i="6" s="1"/>
  <c r="G29" i="6"/>
  <c r="M29" i="6" s="1"/>
  <c r="G28" i="6"/>
  <c r="M28" i="6" s="1"/>
  <c r="G27" i="6"/>
  <c r="M27" i="6" s="1"/>
  <c r="G26" i="6"/>
  <c r="M26" i="6" s="1"/>
  <c r="G25" i="6"/>
  <c r="M25" i="6" s="1"/>
  <c r="G24" i="6"/>
  <c r="M24" i="6" s="1"/>
  <c r="G23" i="6"/>
  <c r="M23" i="6" s="1"/>
  <c r="G22" i="6"/>
  <c r="M22" i="6" s="1"/>
  <c r="G21" i="6"/>
  <c r="M21" i="6" s="1"/>
  <c r="G20" i="6"/>
  <c r="M20" i="6" s="1"/>
  <c r="G19" i="6"/>
  <c r="M19" i="6" s="1"/>
  <c r="G18" i="6"/>
  <c r="M18" i="6" s="1"/>
  <c r="G17" i="6"/>
  <c r="M17" i="6" s="1"/>
  <c r="G16" i="6"/>
  <c r="M16" i="6" s="1"/>
  <c r="G15" i="6"/>
  <c r="M15" i="6" s="1"/>
  <c r="G14" i="6"/>
  <c r="M14" i="6" s="1"/>
  <c r="G13" i="6"/>
  <c r="M13" i="6" s="1"/>
  <c r="G12" i="6"/>
  <c r="M12" i="6" s="1"/>
  <c r="G11" i="6"/>
  <c r="M11" i="6" s="1"/>
  <c r="G10" i="6"/>
  <c r="G9" i="6"/>
  <c r="M9" i="6" s="1"/>
  <c r="G8" i="6"/>
  <c r="G7" i="6"/>
  <c r="G6" i="6"/>
  <c r="M6" i="6" s="1"/>
  <c r="G5" i="6"/>
  <c r="M5" i="6" s="1"/>
  <c r="G4" i="6"/>
  <c r="F53" i="6"/>
  <c r="L53" i="6" s="1"/>
  <c r="F52" i="6"/>
  <c r="L52" i="6" s="1"/>
  <c r="F51" i="6"/>
  <c r="L51" i="6" s="1"/>
  <c r="F50" i="6"/>
  <c r="L50" i="6" s="1"/>
  <c r="F49" i="6"/>
  <c r="L49" i="6" s="1"/>
  <c r="F48" i="6"/>
  <c r="L48" i="6" s="1"/>
  <c r="F47" i="6"/>
  <c r="L47" i="6" s="1"/>
  <c r="F46" i="6"/>
  <c r="L46" i="6" s="1"/>
  <c r="F45" i="6"/>
  <c r="L45" i="6" s="1"/>
  <c r="F44" i="6"/>
  <c r="L44" i="6" s="1"/>
  <c r="F43" i="6"/>
  <c r="L43" i="6" s="1"/>
  <c r="F42" i="6"/>
  <c r="L42" i="6" s="1"/>
  <c r="F41" i="6"/>
  <c r="L41" i="6" s="1"/>
  <c r="F40" i="6"/>
  <c r="L40" i="6" s="1"/>
  <c r="F39" i="6"/>
  <c r="L39" i="6" s="1"/>
  <c r="F38" i="6"/>
  <c r="L38" i="6" s="1"/>
  <c r="F37" i="6"/>
  <c r="L37" i="6" s="1"/>
  <c r="F36" i="6"/>
  <c r="L36" i="6" s="1"/>
  <c r="F35" i="6"/>
  <c r="L35" i="6" s="1"/>
  <c r="F34" i="6"/>
  <c r="L34" i="6" s="1"/>
  <c r="F33" i="6"/>
  <c r="L33" i="6" s="1"/>
  <c r="F32" i="6"/>
  <c r="L32" i="6" s="1"/>
  <c r="F31" i="6"/>
  <c r="L31" i="6" s="1"/>
  <c r="F30" i="6"/>
  <c r="L30" i="6" s="1"/>
  <c r="F29" i="6"/>
  <c r="L29" i="6" s="1"/>
  <c r="F28" i="6"/>
  <c r="L28" i="6" s="1"/>
  <c r="F27" i="6"/>
  <c r="L27" i="6" s="1"/>
  <c r="F26" i="6"/>
  <c r="L26" i="6" s="1"/>
  <c r="F25" i="6"/>
  <c r="L25" i="6" s="1"/>
  <c r="F24" i="6"/>
  <c r="L24" i="6" s="1"/>
  <c r="F23" i="6"/>
  <c r="L23" i="6" s="1"/>
  <c r="F22" i="6"/>
  <c r="L22" i="6" s="1"/>
  <c r="F21" i="6"/>
  <c r="L21" i="6" s="1"/>
  <c r="F20" i="6"/>
  <c r="L20" i="6" s="1"/>
  <c r="F19" i="6"/>
  <c r="L19" i="6" s="1"/>
  <c r="F18" i="6"/>
  <c r="L18" i="6" s="1"/>
  <c r="F17" i="6"/>
  <c r="L17" i="6" s="1"/>
  <c r="F16" i="6"/>
  <c r="L16" i="6" s="1"/>
  <c r="F15" i="6"/>
  <c r="L15" i="6" s="1"/>
  <c r="F14" i="6"/>
  <c r="L14" i="6" s="1"/>
  <c r="F13" i="6"/>
  <c r="L13" i="6" s="1"/>
  <c r="F12" i="6"/>
  <c r="F11" i="6"/>
  <c r="L11" i="6" s="1"/>
  <c r="F10" i="6"/>
  <c r="L10" i="6" s="1"/>
  <c r="F9" i="6"/>
  <c r="F8" i="6"/>
  <c r="F7" i="6"/>
  <c r="F6" i="6"/>
  <c r="F5" i="6"/>
  <c r="F4" i="6"/>
  <c r="E53" i="6"/>
  <c r="K53" i="6" s="1"/>
  <c r="E52" i="6"/>
  <c r="K52" i="6" s="1"/>
  <c r="E51" i="6"/>
  <c r="K51" i="6" s="1"/>
  <c r="E50" i="6"/>
  <c r="K50" i="6" s="1"/>
  <c r="E49" i="6"/>
  <c r="K49" i="6" s="1"/>
  <c r="E48" i="6"/>
  <c r="K48" i="6" s="1"/>
  <c r="E47" i="6"/>
  <c r="K47" i="6" s="1"/>
  <c r="E46" i="6"/>
  <c r="K46" i="6" s="1"/>
  <c r="E45" i="6"/>
  <c r="K45" i="6" s="1"/>
  <c r="E44" i="6"/>
  <c r="K44" i="6" s="1"/>
  <c r="E43" i="6"/>
  <c r="K43" i="6" s="1"/>
  <c r="E42" i="6"/>
  <c r="K42" i="6" s="1"/>
  <c r="E41" i="6"/>
  <c r="K41" i="6" s="1"/>
  <c r="E40" i="6"/>
  <c r="K40" i="6" s="1"/>
  <c r="E39" i="6"/>
  <c r="K39" i="6" s="1"/>
  <c r="E38" i="6"/>
  <c r="K38" i="6" s="1"/>
  <c r="E37" i="6"/>
  <c r="K37" i="6" s="1"/>
  <c r="E36" i="6"/>
  <c r="K36" i="6" s="1"/>
  <c r="E35" i="6"/>
  <c r="K35" i="6" s="1"/>
  <c r="E34" i="6"/>
  <c r="K34" i="6" s="1"/>
  <c r="E33" i="6"/>
  <c r="K33" i="6" s="1"/>
  <c r="E32" i="6"/>
  <c r="K32" i="6" s="1"/>
  <c r="E31" i="6"/>
  <c r="K31" i="6" s="1"/>
  <c r="E30" i="6"/>
  <c r="K30" i="6" s="1"/>
  <c r="E29" i="6"/>
  <c r="K29" i="6" s="1"/>
  <c r="E28" i="6"/>
  <c r="K28" i="6" s="1"/>
  <c r="E27" i="6"/>
  <c r="K27" i="6" s="1"/>
  <c r="E26" i="6"/>
  <c r="K26" i="6" s="1"/>
  <c r="E25" i="6"/>
  <c r="K25" i="6" s="1"/>
  <c r="E24" i="6"/>
  <c r="K24" i="6" s="1"/>
  <c r="E23" i="6"/>
  <c r="K23" i="6" s="1"/>
  <c r="E22" i="6"/>
  <c r="K22" i="6" s="1"/>
  <c r="E21" i="6"/>
  <c r="K21" i="6" s="1"/>
  <c r="E20" i="6"/>
  <c r="K20" i="6" s="1"/>
  <c r="E19" i="6"/>
  <c r="K19" i="6" s="1"/>
  <c r="E18" i="6"/>
  <c r="K18" i="6" s="1"/>
  <c r="E17" i="6"/>
  <c r="K17" i="6" s="1"/>
  <c r="E16" i="6"/>
  <c r="K16" i="6" s="1"/>
  <c r="E15" i="6"/>
  <c r="K15" i="6" s="1"/>
  <c r="E14" i="6"/>
  <c r="K14" i="6" s="1"/>
  <c r="E13" i="6"/>
  <c r="E12" i="6"/>
  <c r="K12" i="6" s="1"/>
  <c r="E11" i="6"/>
  <c r="K11" i="6" s="1"/>
  <c r="E10" i="6"/>
  <c r="K10" i="6" s="1"/>
  <c r="E9" i="6"/>
  <c r="K9" i="6" s="1"/>
  <c r="E8" i="6"/>
  <c r="E7" i="6"/>
  <c r="E6" i="6"/>
  <c r="K6" i="6" s="1"/>
  <c r="E5" i="6"/>
  <c r="E4" i="6"/>
  <c r="D53" i="6"/>
  <c r="J53" i="6" s="1"/>
  <c r="D52" i="6"/>
  <c r="J52" i="6" s="1"/>
  <c r="D51" i="6"/>
  <c r="J51" i="6" s="1"/>
  <c r="D50" i="6"/>
  <c r="J50" i="6" s="1"/>
  <c r="D49" i="6"/>
  <c r="J49" i="6" s="1"/>
  <c r="D48" i="6"/>
  <c r="J48" i="6" s="1"/>
  <c r="D47" i="6"/>
  <c r="J47" i="6" s="1"/>
  <c r="D46" i="6"/>
  <c r="J46" i="6" s="1"/>
  <c r="D45" i="6"/>
  <c r="J45" i="6" s="1"/>
  <c r="D44" i="6"/>
  <c r="J44" i="6" s="1"/>
  <c r="D43" i="6"/>
  <c r="J43" i="6" s="1"/>
  <c r="D42" i="6"/>
  <c r="J42" i="6" s="1"/>
  <c r="D41" i="6"/>
  <c r="J41" i="6" s="1"/>
  <c r="D40" i="6"/>
  <c r="J40" i="6" s="1"/>
  <c r="D39" i="6"/>
  <c r="J39" i="6" s="1"/>
  <c r="D38" i="6"/>
  <c r="J38" i="6" s="1"/>
  <c r="D37" i="6"/>
  <c r="J37" i="6" s="1"/>
  <c r="D36" i="6"/>
  <c r="J36" i="6" s="1"/>
  <c r="D35" i="6"/>
  <c r="J35" i="6" s="1"/>
  <c r="D34" i="6"/>
  <c r="J34" i="6" s="1"/>
  <c r="D33" i="6"/>
  <c r="J33" i="6" s="1"/>
  <c r="D32" i="6"/>
  <c r="J32" i="6" s="1"/>
  <c r="D31" i="6"/>
  <c r="J31" i="6" s="1"/>
  <c r="D30" i="6"/>
  <c r="J30" i="6" s="1"/>
  <c r="D29" i="6"/>
  <c r="J29" i="6" s="1"/>
  <c r="D28" i="6"/>
  <c r="J28" i="6" s="1"/>
  <c r="D27" i="6"/>
  <c r="J27" i="6" s="1"/>
  <c r="D26" i="6"/>
  <c r="J26" i="6" s="1"/>
  <c r="D25" i="6"/>
  <c r="J25" i="6" s="1"/>
  <c r="D24" i="6"/>
  <c r="J24" i="6" s="1"/>
  <c r="D23" i="6"/>
  <c r="J23" i="6" s="1"/>
  <c r="D22" i="6"/>
  <c r="J22" i="6" s="1"/>
  <c r="D21" i="6"/>
  <c r="J21" i="6" s="1"/>
  <c r="D20" i="6"/>
  <c r="J20" i="6" s="1"/>
  <c r="D19" i="6"/>
  <c r="J19" i="6" s="1"/>
  <c r="D18" i="6"/>
  <c r="J18" i="6" s="1"/>
  <c r="D17" i="6"/>
  <c r="J17" i="6" s="1"/>
  <c r="D16" i="6"/>
  <c r="J16" i="6" s="1"/>
  <c r="D15" i="6"/>
  <c r="J15" i="6" s="1"/>
  <c r="D14" i="6"/>
  <c r="J14" i="6" s="1"/>
  <c r="D9" i="6"/>
  <c r="J9" i="6" s="1"/>
  <c r="D13" i="6"/>
  <c r="J13" i="6" s="1"/>
  <c r="D12" i="6"/>
  <c r="J12" i="6" s="1"/>
  <c r="D11" i="6"/>
  <c r="D10" i="6"/>
  <c r="J10" i="6" s="1"/>
  <c r="D8" i="6"/>
  <c r="D7" i="6"/>
  <c r="D6" i="6"/>
  <c r="D5" i="6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V1" i="4"/>
  <c r="J1" i="4"/>
  <c r="O4" i="4"/>
  <c r="N4" i="4"/>
  <c r="M4" i="4"/>
  <c r="L4" i="4"/>
  <c r="K4" i="4"/>
  <c r="J4" i="4"/>
  <c r="C1" i="4"/>
  <c r="I4" i="4"/>
  <c r="I3" i="6" s="1"/>
  <c r="H4" i="4"/>
  <c r="H3" i="6" s="1"/>
  <c r="G4" i="4"/>
  <c r="G3" i="6" s="1"/>
  <c r="F4" i="4"/>
  <c r="F3" i="6" s="1"/>
  <c r="E4" i="4"/>
  <c r="E3" i="6" s="1"/>
  <c r="D4" i="4"/>
  <c r="D3" i="6" s="1"/>
  <c r="C12" i="5" a="1"/>
  <c r="C12" i="5" s="1"/>
  <c r="B12" i="5"/>
  <c r="A12" i="5"/>
  <c r="E11" i="5"/>
  <c r="E10" i="5"/>
  <c r="E9" i="5"/>
  <c r="E8" i="5"/>
  <c r="E7" i="5"/>
  <c r="AB3" i="4" s="1"/>
  <c r="E6" i="5"/>
  <c r="V3" i="4" s="1"/>
  <c r="E5" i="5"/>
  <c r="P3" i="4" s="1"/>
  <c r="E4" i="5"/>
  <c r="E3" i="5"/>
  <c r="J3" i="4" s="1"/>
  <c r="E2" i="5"/>
  <c r="D3" i="4" s="1"/>
  <c r="K7" i="6" l="1"/>
  <c r="K13" i="6"/>
  <c r="L12" i="6"/>
  <c r="M10" i="6"/>
  <c r="O10" i="6"/>
  <c r="M7" i="6"/>
  <c r="J11" i="6"/>
  <c r="L9" i="6"/>
  <c r="K5" i="6"/>
  <c r="O4" i="6"/>
  <c r="N4" i="6"/>
  <c r="L4" i="6"/>
  <c r="M4" i="6"/>
  <c r="K4" i="6"/>
  <c r="J5" i="6"/>
  <c r="J4" i="6"/>
  <c r="J8" i="6"/>
  <c r="K8" i="6"/>
  <c r="L8" i="6"/>
  <c r="M8" i="6"/>
  <c r="N8" i="6"/>
  <c r="O6" i="6"/>
  <c r="O7" i="6"/>
  <c r="O8" i="6"/>
  <c r="O5" i="6"/>
  <c r="L5" i="6"/>
  <c r="L7" i="6"/>
  <c r="J6" i="6"/>
  <c r="L6" i="6"/>
  <c r="J7" i="6"/>
  <c r="C15" i="1"/>
  <c r="C20" i="1" s="1"/>
  <c r="I4" i="2"/>
  <c r="H4" i="2"/>
  <c r="G4" i="2"/>
  <c r="F4" i="2"/>
  <c r="E4" i="2"/>
  <c r="D4" i="2"/>
  <c r="D4" i="3"/>
  <c r="D5" i="3" s="1"/>
  <c r="R20" i="1"/>
  <c r="Q20" i="1"/>
  <c r="P20" i="1"/>
  <c r="O20" i="1"/>
  <c r="N20" i="1"/>
  <c r="M20" i="1"/>
  <c r="L20" i="1"/>
  <c r="R19" i="1"/>
  <c r="Q19" i="1"/>
  <c r="P19" i="1"/>
  <c r="O19" i="1"/>
  <c r="N19" i="1"/>
  <c r="M19" i="1"/>
  <c r="L19" i="1"/>
  <c r="R18" i="1"/>
  <c r="Q18" i="1"/>
  <c r="P18" i="1"/>
  <c r="O18" i="1"/>
  <c r="N18" i="1"/>
  <c r="M18" i="1"/>
  <c r="L18" i="1"/>
  <c r="R17" i="1"/>
  <c r="Q17" i="1"/>
  <c r="P17" i="1"/>
  <c r="O17" i="1"/>
  <c r="N17" i="1"/>
  <c r="M17" i="1"/>
  <c r="L17" i="1"/>
  <c r="R16" i="1"/>
  <c r="Q16" i="1"/>
  <c r="P16" i="1"/>
  <c r="O16" i="1"/>
  <c r="N16" i="1"/>
  <c r="M16" i="1"/>
  <c r="L16" i="1"/>
  <c r="R15" i="1"/>
  <c r="Q15" i="1"/>
  <c r="P15" i="1"/>
  <c r="O15" i="1"/>
  <c r="N15" i="1"/>
  <c r="M15" i="1"/>
  <c r="L15" i="1"/>
  <c r="R9" i="1"/>
  <c r="Q9" i="1"/>
  <c r="P9" i="1"/>
  <c r="O9" i="1"/>
  <c r="N9" i="1"/>
  <c r="M9" i="1"/>
  <c r="L9" i="1"/>
  <c r="C9" i="1"/>
  <c r="R8" i="1"/>
  <c r="Q8" i="1"/>
  <c r="P8" i="1"/>
  <c r="O8" i="1"/>
  <c r="N8" i="1"/>
  <c r="M8" i="1"/>
  <c r="L8" i="1"/>
  <c r="C8" i="1"/>
  <c r="R7" i="1"/>
  <c r="Q7" i="1"/>
  <c r="P7" i="1"/>
  <c r="O7" i="1"/>
  <c r="N7" i="1"/>
  <c r="M7" i="1"/>
  <c r="L7" i="1"/>
  <c r="C7" i="1"/>
  <c r="R6" i="1"/>
  <c r="Q6" i="1"/>
  <c r="P6" i="1"/>
  <c r="O6" i="1"/>
  <c r="N6" i="1"/>
  <c r="M6" i="1"/>
  <c r="L6" i="1"/>
  <c r="C6" i="1"/>
  <c r="R5" i="1"/>
  <c r="Q5" i="1"/>
  <c r="P5" i="1"/>
  <c r="O5" i="1"/>
  <c r="N5" i="1"/>
  <c r="M5" i="1"/>
  <c r="L5" i="1"/>
  <c r="C5" i="1"/>
  <c r="R4" i="1"/>
  <c r="Q4" i="1"/>
  <c r="P4" i="1"/>
  <c r="O4" i="1"/>
  <c r="N4" i="1"/>
  <c r="M4" i="1"/>
  <c r="L4" i="1"/>
  <c r="C4" i="1"/>
  <c r="T4" i="6" l="1"/>
  <c r="T6" i="6"/>
  <c r="T8" i="6"/>
  <c r="T10" i="6"/>
  <c r="T12" i="6"/>
  <c r="T14" i="6"/>
  <c r="T16" i="6"/>
  <c r="T18" i="6"/>
  <c r="T20" i="6"/>
  <c r="T22" i="6"/>
  <c r="T24" i="6"/>
  <c r="T26" i="6"/>
  <c r="T28" i="6"/>
  <c r="T30" i="6"/>
  <c r="T32" i="6"/>
  <c r="T34" i="6"/>
  <c r="T36" i="6"/>
  <c r="T38" i="6"/>
  <c r="T40" i="6"/>
  <c r="T42" i="6"/>
  <c r="T44" i="6"/>
  <c r="T46" i="6"/>
  <c r="T48" i="6"/>
  <c r="T50" i="6"/>
  <c r="T52" i="6"/>
  <c r="T5" i="6"/>
  <c r="T7" i="6"/>
  <c r="T9" i="6"/>
  <c r="T11" i="6"/>
  <c r="T13" i="6"/>
  <c r="T15" i="6"/>
  <c r="T17" i="6"/>
  <c r="T19" i="6"/>
  <c r="T21" i="6"/>
  <c r="T23" i="6"/>
  <c r="T25" i="6"/>
  <c r="T27" i="6"/>
  <c r="T29" i="6"/>
  <c r="T31" i="6"/>
  <c r="T33" i="6"/>
  <c r="T35" i="6"/>
  <c r="T37" i="6"/>
  <c r="T39" i="6"/>
  <c r="T41" i="6"/>
  <c r="T43" i="6"/>
  <c r="T45" i="6"/>
  <c r="T47" i="6"/>
  <c r="T49" i="6"/>
  <c r="T51" i="6"/>
  <c r="T53" i="6"/>
  <c r="Q4" i="6"/>
  <c r="Q6" i="6"/>
  <c r="Q8" i="6"/>
  <c r="Q10" i="6"/>
  <c r="Q12" i="6"/>
  <c r="Q14" i="6"/>
  <c r="Q16" i="6"/>
  <c r="Q18" i="6"/>
  <c r="Q20" i="6"/>
  <c r="Q22" i="6"/>
  <c r="Q24" i="6"/>
  <c r="Q26" i="6"/>
  <c r="Q28" i="6"/>
  <c r="Q30" i="6"/>
  <c r="Q32" i="6"/>
  <c r="Q34" i="6"/>
  <c r="Q36" i="6"/>
  <c r="Q38" i="6"/>
  <c r="Q40" i="6"/>
  <c r="Q42" i="6"/>
  <c r="Q44" i="6"/>
  <c r="Q46" i="6"/>
  <c r="Q48" i="6"/>
  <c r="Q50" i="6"/>
  <c r="Q52" i="6"/>
  <c r="Q5" i="6"/>
  <c r="Q7" i="6"/>
  <c r="Q9" i="6"/>
  <c r="Q11" i="6"/>
  <c r="Q13" i="6"/>
  <c r="Q15" i="6"/>
  <c r="Q17" i="6"/>
  <c r="Q19" i="6"/>
  <c r="Q21" i="6"/>
  <c r="Q23" i="6"/>
  <c r="Q25" i="6"/>
  <c r="Q27" i="6"/>
  <c r="Q29" i="6"/>
  <c r="Q31" i="6"/>
  <c r="Q33" i="6"/>
  <c r="Q35" i="6"/>
  <c r="Q37" i="6"/>
  <c r="Q39" i="6"/>
  <c r="Q41" i="6"/>
  <c r="Q43" i="6"/>
  <c r="Q45" i="6"/>
  <c r="Q47" i="6"/>
  <c r="Q49" i="6"/>
  <c r="Q51" i="6"/>
  <c r="Q53" i="6"/>
  <c r="U4" i="6"/>
  <c r="U6" i="6"/>
  <c r="U8" i="6"/>
  <c r="U10" i="6"/>
  <c r="U12" i="6"/>
  <c r="U14" i="6"/>
  <c r="U16" i="6"/>
  <c r="U18" i="6"/>
  <c r="U20" i="6"/>
  <c r="U22" i="6"/>
  <c r="U24" i="6"/>
  <c r="U26" i="6"/>
  <c r="U28" i="6"/>
  <c r="U30" i="6"/>
  <c r="U32" i="6"/>
  <c r="U34" i="6"/>
  <c r="U36" i="6"/>
  <c r="U38" i="6"/>
  <c r="U40" i="6"/>
  <c r="U42" i="6"/>
  <c r="U44" i="6"/>
  <c r="U46" i="6"/>
  <c r="U48" i="6"/>
  <c r="U50" i="6"/>
  <c r="U52" i="6"/>
  <c r="U5" i="6"/>
  <c r="U7" i="6"/>
  <c r="U9" i="6"/>
  <c r="U11" i="6"/>
  <c r="U13" i="6"/>
  <c r="U15" i="6"/>
  <c r="U17" i="6"/>
  <c r="U19" i="6"/>
  <c r="U21" i="6"/>
  <c r="U23" i="6"/>
  <c r="U25" i="6"/>
  <c r="U27" i="6"/>
  <c r="U29" i="6"/>
  <c r="U31" i="6"/>
  <c r="U33" i="6"/>
  <c r="U35" i="6"/>
  <c r="U37" i="6"/>
  <c r="U39" i="6"/>
  <c r="U41" i="6"/>
  <c r="U43" i="6"/>
  <c r="U45" i="6"/>
  <c r="U47" i="6"/>
  <c r="U49" i="6"/>
  <c r="U51" i="6"/>
  <c r="U53" i="6"/>
  <c r="S5" i="6"/>
  <c r="S7" i="6"/>
  <c r="S9" i="6"/>
  <c r="S11" i="6"/>
  <c r="S13" i="6"/>
  <c r="S15" i="6"/>
  <c r="S17" i="6"/>
  <c r="S19" i="6"/>
  <c r="S21" i="6"/>
  <c r="S23" i="6"/>
  <c r="S25" i="6"/>
  <c r="S27" i="6"/>
  <c r="S29" i="6"/>
  <c r="S31" i="6"/>
  <c r="S33" i="6"/>
  <c r="S35" i="6"/>
  <c r="S37" i="6"/>
  <c r="S39" i="6"/>
  <c r="S41" i="6"/>
  <c r="S43" i="6"/>
  <c r="S45" i="6"/>
  <c r="S47" i="6"/>
  <c r="S49" i="6"/>
  <c r="S51" i="6"/>
  <c r="S53" i="6"/>
  <c r="S4" i="6"/>
  <c r="S6" i="6"/>
  <c r="S8" i="6"/>
  <c r="S10" i="6"/>
  <c r="S12" i="6"/>
  <c r="S14" i="6"/>
  <c r="S16" i="6"/>
  <c r="S18" i="6"/>
  <c r="S20" i="6"/>
  <c r="S22" i="6"/>
  <c r="S24" i="6"/>
  <c r="S26" i="6"/>
  <c r="S28" i="6"/>
  <c r="S30" i="6"/>
  <c r="S32" i="6"/>
  <c r="S34" i="6"/>
  <c r="S36" i="6"/>
  <c r="S38" i="6"/>
  <c r="S40" i="6"/>
  <c r="S42" i="6"/>
  <c r="S44" i="6"/>
  <c r="S46" i="6"/>
  <c r="S48" i="6"/>
  <c r="S50" i="6"/>
  <c r="S52" i="6"/>
  <c r="P4" i="6"/>
  <c r="P6" i="6"/>
  <c r="P8" i="6"/>
  <c r="P10" i="6"/>
  <c r="P12" i="6"/>
  <c r="P14" i="6"/>
  <c r="P16" i="6"/>
  <c r="P18" i="6"/>
  <c r="P20" i="6"/>
  <c r="P22" i="6"/>
  <c r="P24" i="6"/>
  <c r="P26" i="6"/>
  <c r="P28" i="6"/>
  <c r="P30" i="6"/>
  <c r="P32" i="6"/>
  <c r="P34" i="6"/>
  <c r="P36" i="6"/>
  <c r="P38" i="6"/>
  <c r="P40" i="6"/>
  <c r="P42" i="6"/>
  <c r="P44" i="6"/>
  <c r="P46" i="6"/>
  <c r="P48" i="6"/>
  <c r="P50" i="6"/>
  <c r="P52" i="6"/>
  <c r="P5" i="6"/>
  <c r="P7" i="6"/>
  <c r="P9" i="6"/>
  <c r="P11" i="6"/>
  <c r="P13" i="6"/>
  <c r="P15" i="6"/>
  <c r="P17" i="6"/>
  <c r="P19" i="6"/>
  <c r="P21" i="6"/>
  <c r="P23" i="6"/>
  <c r="P25" i="6"/>
  <c r="P27" i="6"/>
  <c r="P29" i="6"/>
  <c r="P31" i="6"/>
  <c r="P33" i="6"/>
  <c r="P35" i="6"/>
  <c r="P37" i="6"/>
  <c r="P39" i="6"/>
  <c r="P41" i="6"/>
  <c r="P43" i="6"/>
  <c r="P45" i="6"/>
  <c r="P47" i="6"/>
  <c r="P49" i="6"/>
  <c r="P51" i="6"/>
  <c r="P53" i="6"/>
  <c r="R5" i="6"/>
  <c r="R7" i="6"/>
  <c r="R9" i="6"/>
  <c r="R11" i="6"/>
  <c r="R13" i="6"/>
  <c r="R15" i="6"/>
  <c r="R17" i="6"/>
  <c r="R19" i="6"/>
  <c r="R21" i="6"/>
  <c r="R23" i="6"/>
  <c r="R25" i="6"/>
  <c r="R27" i="6"/>
  <c r="R29" i="6"/>
  <c r="R31" i="6"/>
  <c r="R33" i="6"/>
  <c r="R35" i="6"/>
  <c r="R37" i="6"/>
  <c r="R39" i="6"/>
  <c r="R41" i="6"/>
  <c r="R43" i="6"/>
  <c r="R45" i="6"/>
  <c r="R47" i="6"/>
  <c r="R49" i="6"/>
  <c r="R51" i="6"/>
  <c r="R53" i="6"/>
  <c r="R4" i="6"/>
  <c r="R6" i="6"/>
  <c r="R8" i="6"/>
  <c r="R10" i="6"/>
  <c r="R12" i="6"/>
  <c r="R14" i="6"/>
  <c r="R16" i="6"/>
  <c r="R18" i="6"/>
  <c r="R20" i="6"/>
  <c r="R22" i="6"/>
  <c r="R24" i="6"/>
  <c r="R26" i="6"/>
  <c r="R28" i="6"/>
  <c r="R30" i="6"/>
  <c r="R32" i="6"/>
  <c r="R34" i="6"/>
  <c r="R36" i="6"/>
  <c r="R38" i="6"/>
  <c r="R40" i="6"/>
  <c r="R42" i="6"/>
  <c r="R44" i="6"/>
  <c r="R46" i="6"/>
  <c r="R48" i="6"/>
  <c r="R50" i="6"/>
  <c r="R52" i="6"/>
  <c r="S5" i="1"/>
  <c r="S9" i="1"/>
  <c r="C5" i="2"/>
  <c r="B5" i="2" s="1"/>
  <c r="B6" i="2" s="1"/>
  <c r="S17" i="1"/>
  <c r="S18" i="1"/>
  <c r="S4" i="1"/>
  <c r="S6" i="1"/>
  <c r="S8" i="1"/>
  <c r="C17" i="1"/>
  <c r="C18" i="1"/>
  <c r="S20" i="1"/>
  <c r="C19" i="1"/>
  <c r="S15" i="1"/>
  <c r="S16" i="1"/>
  <c r="S19" i="1"/>
  <c r="C16" i="1"/>
  <c r="S7" i="1"/>
  <c r="D6" i="3"/>
  <c r="E5" i="3"/>
  <c r="F5" i="3" s="1"/>
  <c r="G5" i="3" s="1"/>
  <c r="H5" i="3" s="1"/>
  <c r="I5" i="3" s="1"/>
  <c r="J5" i="3" s="1"/>
  <c r="M4" i="3"/>
  <c r="C5" i="4" s="1"/>
  <c r="E4" i="3"/>
  <c r="F4" i="3" s="1"/>
  <c r="G4" i="3" s="1"/>
  <c r="H4" i="3" s="1"/>
  <c r="I4" i="3" s="1"/>
  <c r="J4" i="3" s="1"/>
  <c r="C4" i="6" l="1"/>
  <c r="C5" i="6" s="1"/>
  <c r="C6" i="6" s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A5" i="2"/>
  <c r="A6" i="2" s="1"/>
  <c r="A5" i="4"/>
  <c r="B5" i="4"/>
  <c r="C7" i="2"/>
  <c r="B7" i="2" s="1"/>
  <c r="B8" i="2" s="1"/>
  <c r="C6" i="2"/>
  <c r="M5" i="3"/>
  <c r="C6" i="4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C85" i="6" s="1"/>
  <c r="C86" i="6" s="1"/>
  <c r="C87" i="6" s="1"/>
  <c r="C88" i="6" s="1"/>
  <c r="C89" i="6" s="1"/>
  <c r="C90" i="6" s="1"/>
  <c r="C91" i="6" s="1"/>
  <c r="C92" i="6" s="1"/>
  <c r="C93" i="6" s="1"/>
  <c r="C94" i="6" s="1"/>
  <c r="C95" i="6" s="1"/>
  <c r="C96" i="6" s="1"/>
  <c r="C97" i="6" s="1"/>
  <c r="C98" i="6" s="1"/>
  <c r="C99" i="6" s="1"/>
  <c r="C100" i="6" s="1"/>
  <c r="C101" i="6" s="1"/>
  <c r="C102" i="6" s="1"/>
  <c r="C103" i="6" s="1"/>
  <c r="L4" i="3"/>
  <c r="D7" i="3"/>
  <c r="E6" i="3"/>
  <c r="F6" i="3" s="1"/>
  <c r="G6" i="3" s="1"/>
  <c r="H6" i="3" s="1"/>
  <c r="I6" i="3" s="1"/>
  <c r="J6" i="3" s="1"/>
  <c r="A7" i="2" l="1"/>
  <c r="A8" i="2" s="1"/>
  <c r="M6" i="3"/>
  <c r="C7" i="4" s="1"/>
  <c r="C104" i="6" s="1"/>
  <c r="C105" i="6" s="1"/>
  <c r="C106" i="6" s="1"/>
  <c r="C107" i="6" s="1"/>
  <c r="C108" i="6" s="1"/>
  <c r="C109" i="6" s="1"/>
  <c r="C110" i="6" s="1"/>
  <c r="C111" i="6" s="1"/>
  <c r="C112" i="6" s="1"/>
  <c r="C113" i="6" s="1"/>
  <c r="C114" i="6" s="1"/>
  <c r="C115" i="6" s="1"/>
  <c r="C116" i="6" s="1"/>
  <c r="C117" i="6" s="1"/>
  <c r="C118" i="6" s="1"/>
  <c r="C119" i="6" s="1"/>
  <c r="C120" i="6" s="1"/>
  <c r="C121" i="6" s="1"/>
  <c r="C122" i="6" s="1"/>
  <c r="C123" i="6" s="1"/>
  <c r="C124" i="6" s="1"/>
  <c r="C125" i="6" s="1"/>
  <c r="C126" i="6" s="1"/>
  <c r="C127" i="6" s="1"/>
  <c r="C128" i="6" s="1"/>
  <c r="C129" i="6" s="1"/>
  <c r="C130" i="6" s="1"/>
  <c r="C131" i="6" s="1"/>
  <c r="C132" i="6" s="1"/>
  <c r="C133" i="6" s="1"/>
  <c r="C134" i="6" s="1"/>
  <c r="C135" i="6" s="1"/>
  <c r="C136" i="6" s="1"/>
  <c r="C137" i="6" s="1"/>
  <c r="C138" i="6" s="1"/>
  <c r="C139" i="6" s="1"/>
  <c r="C140" i="6" s="1"/>
  <c r="C141" i="6" s="1"/>
  <c r="C142" i="6" s="1"/>
  <c r="C143" i="6" s="1"/>
  <c r="C144" i="6" s="1"/>
  <c r="C145" i="6" s="1"/>
  <c r="C146" i="6" s="1"/>
  <c r="C147" i="6" s="1"/>
  <c r="C148" i="6" s="1"/>
  <c r="C149" i="6" s="1"/>
  <c r="C150" i="6" s="1"/>
  <c r="C151" i="6" s="1"/>
  <c r="C152" i="6" s="1"/>
  <c r="C153" i="6" s="1"/>
  <c r="B6" i="4"/>
  <c r="A6" i="4"/>
  <c r="C9" i="2"/>
  <c r="B9" i="2" s="1"/>
  <c r="B10" i="2" s="1"/>
  <c r="C8" i="2"/>
  <c r="D8" i="3"/>
  <c r="E7" i="3"/>
  <c r="F7" i="3" s="1"/>
  <c r="G7" i="3" s="1"/>
  <c r="H7" i="3" s="1"/>
  <c r="I7" i="3" s="1"/>
  <c r="J7" i="3" s="1"/>
  <c r="L5" i="3"/>
  <c r="A9" i="2" l="1"/>
  <c r="A10" i="2" s="1"/>
  <c r="M7" i="3"/>
  <c r="C8" i="4" s="1"/>
  <c r="C154" i="6" s="1"/>
  <c r="C155" i="6" s="1"/>
  <c r="C156" i="6" s="1"/>
  <c r="C157" i="6" s="1"/>
  <c r="C158" i="6" s="1"/>
  <c r="C159" i="6" s="1"/>
  <c r="C160" i="6" s="1"/>
  <c r="C161" i="6" s="1"/>
  <c r="C162" i="6" s="1"/>
  <c r="C163" i="6" s="1"/>
  <c r="C164" i="6" s="1"/>
  <c r="C165" i="6" s="1"/>
  <c r="C166" i="6" s="1"/>
  <c r="C167" i="6" s="1"/>
  <c r="C168" i="6" s="1"/>
  <c r="C169" i="6" s="1"/>
  <c r="C170" i="6" s="1"/>
  <c r="C171" i="6" s="1"/>
  <c r="C172" i="6" s="1"/>
  <c r="C173" i="6" s="1"/>
  <c r="C174" i="6" s="1"/>
  <c r="C175" i="6" s="1"/>
  <c r="C176" i="6" s="1"/>
  <c r="C177" i="6" s="1"/>
  <c r="C178" i="6" s="1"/>
  <c r="C179" i="6" s="1"/>
  <c r="C180" i="6" s="1"/>
  <c r="C181" i="6" s="1"/>
  <c r="C182" i="6" s="1"/>
  <c r="C183" i="6" s="1"/>
  <c r="C184" i="6" s="1"/>
  <c r="C185" i="6" s="1"/>
  <c r="C186" i="6" s="1"/>
  <c r="C187" i="6" s="1"/>
  <c r="C188" i="6" s="1"/>
  <c r="C189" i="6" s="1"/>
  <c r="C190" i="6" s="1"/>
  <c r="C191" i="6" s="1"/>
  <c r="C192" i="6" s="1"/>
  <c r="C193" i="6" s="1"/>
  <c r="C194" i="6" s="1"/>
  <c r="C195" i="6" s="1"/>
  <c r="C196" i="6" s="1"/>
  <c r="C197" i="6" s="1"/>
  <c r="C198" i="6" s="1"/>
  <c r="C199" i="6" s="1"/>
  <c r="C200" i="6" s="1"/>
  <c r="C201" i="6" s="1"/>
  <c r="C202" i="6" s="1"/>
  <c r="C203" i="6" s="1"/>
  <c r="A7" i="4"/>
  <c r="C11" i="2"/>
  <c r="B11" i="2" s="1"/>
  <c r="B12" i="2" s="1"/>
  <c r="C10" i="2"/>
  <c r="L6" i="3"/>
  <c r="D9" i="3"/>
  <c r="E8" i="3"/>
  <c r="F8" i="3" s="1"/>
  <c r="G8" i="3" s="1"/>
  <c r="H8" i="3" s="1"/>
  <c r="I8" i="3" s="1"/>
  <c r="J8" i="3" s="1"/>
  <c r="A11" i="2" l="1"/>
  <c r="A12" i="2" s="1"/>
  <c r="B7" i="4"/>
  <c r="M8" i="3"/>
  <c r="C9" i="4" s="1"/>
  <c r="C204" i="6" s="1"/>
  <c r="C205" i="6" s="1"/>
  <c r="C206" i="6" s="1"/>
  <c r="C207" i="6" s="1"/>
  <c r="C208" i="6" s="1"/>
  <c r="C209" i="6" s="1"/>
  <c r="C210" i="6" s="1"/>
  <c r="C211" i="6" s="1"/>
  <c r="C212" i="6" s="1"/>
  <c r="C213" i="6" s="1"/>
  <c r="C214" i="6" s="1"/>
  <c r="C215" i="6" s="1"/>
  <c r="C216" i="6" s="1"/>
  <c r="C217" i="6" s="1"/>
  <c r="C218" i="6" s="1"/>
  <c r="C219" i="6" s="1"/>
  <c r="C220" i="6" s="1"/>
  <c r="C221" i="6" s="1"/>
  <c r="C222" i="6" s="1"/>
  <c r="C223" i="6" s="1"/>
  <c r="C224" i="6" s="1"/>
  <c r="C225" i="6" s="1"/>
  <c r="C226" i="6" s="1"/>
  <c r="C227" i="6" s="1"/>
  <c r="C228" i="6" s="1"/>
  <c r="C229" i="6" s="1"/>
  <c r="C230" i="6" s="1"/>
  <c r="C231" i="6" s="1"/>
  <c r="C232" i="6" s="1"/>
  <c r="C233" i="6" s="1"/>
  <c r="C234" i="6" s="1"/>
  <c r="C235" i="6" s="1"/>
  <c r="C236" i="6" s="1"/>
  <c r="C237" i="6" s="1"/>
  <c r="C238" i="6" s="1"/>
  <c r="C239" i="6" s="1"/>
  <c r="C240" i="6" s="1"/>
  <c r="C241" i="6" s="1"/>
  <c r="C242" i="6" s="1"/>
  <c r="C243" i="6" s="1"/>
  <c r="C244" i="6" s="1"/>
  <c r="C245" i="6" s="1"/>
  <c r="C246" i="6" s="1"/>
  <c r="C247" i="6" s="1"/>
  <c r="C248" i="6" s="1"/>
  <c r="C249" i="6" s="1"/>
  <c r="C250" i="6" s="1"/>
  <c r="C251" i="6" s="1"/>
  <c r="C252" i="6" s="1"/>
  <c r="A8" i="4"/>
  <c r="C13" i="2"/>
  <c r="B13" i="2" s="1"/>
  <c r="B14" i="2" s="1"/>
  <c r="C12" i="2"/>
  <c r="D10" i="3"/>
  <c r="E9" i="3"/>
  <c r="F9" i="3" s="1"/>
  <c r="G9" i="3" s="1"/>
  <c r="H9" i="3" s="1"/>
  <c r="I9" i="3" s="1"/>
  <c r="J9" i="3" s="1"/>
  <c r="L7" i="3"/>
  <c r="A13" i="2" l="1"/>
  <c r="A14" i="2" s="1"/>
  <c r="B8" i="4"/>
  <c r="M9" i="3"/>
  <c r="C10" i="4" s="1"/>
  <c r="C253" i="6" s="1"/>
  <c r="C254" i="6" s="1"/>
  <c r="C255" i="6" s="1"/>
  <c r="C256" i="6" s="1"/>
  <c r="C257" i="6" s="1"/>
  <c r="C258" i="6" s="1"/>
  <c r="C259" i="6" s="1"/>
  <c r="C260" i="6" s="1"/>
  <c r="C261" i="6" s="1"/>
  <c r="C262" i="6" s="1"/>
  <c r="C263" i="6" s="1"/>
  <c r="C264" i="6" s="1"/>
  <c r="C265" i="6" s="1"/>
  <c r="C266" i="6" s="1"/>
  <c r="C267" i="6" s="1"/>
  <c r="C268" i="6" s="1"/>
  <c r="C269" i="6" s="1"/>
  <c r="C270" i="6" s="1"/>
  <c r="C271" i="6" s="1"/>
  <c r="C272" i="6" s="1"/>
  <c r="C273" i="6" s="1"/>
  <c r="C274" i="6" s="1"/>
  <c r="C275" i="6" s="1"/>
  <c r="C276" i="6" s="1"/>
  <c r="C277" i="6" s="1"/>
  <c r="C278" i="6" s="1"/>
  <c r="C279" i="6" s="1"/>
  <c r="C280" i="6" s="1"/>
  <c r="C281" i="6" s="1"/>
  <c r="C282" i="6" s="1"/>
  <c r="C283" i="6" s="1"/>
  <c r="C284" i="6" s="1"/>
  <c r="C285" i="6" s="1"/>
  <c r="C286" i="6" s="1"/>
  <c r="C287" i="6" s="1"/>
  <c r="C288" i="6" s="1"/>
  <c r="C289" i="6" s="1"/>
  <c r="C290" i="6" s="1"/>
  <c r="C291" i="6" s="1"/>
  <c r="C292" i="6" s="1"/>
  <c r="C293" i="6" s="1"/>
  <c r="C294" i="6" s="1"/>
  <c r="C295" i="6" s="1"/>
  <c r="C296" i="6" s="1"/>
  <c r="C297" i="6" s="1"/>
  <c r="C298" i="6" s="1"/>
  <c r="C299" i="6" s="1"/>
  <c r="C300" i="6" s="1"/>
  <c r="C301" i="6" s="1"/>
  <c r="C302" i="6" s="1"/>
  <c r="C303" i="6" s="1"/>
  <c r="A9" i="4"/>
  <c r="B9" i="4"/>
  <c r="C15" i="2"/>
  <c r="B15" i="2" s="1"/>
  <c r="B16" i="2" s="1"/>
  <c r="C14" i="2"/>
  <c r="L8" i="3"/>
  <c r="D11" i="3"/>
  <c r="E10" i="3"/>
  <c r="F10" i="3" s="1"/>
  <c r="G10" i="3" s="1"/>
  <c r="H10" i="3" s="1"/>
  <c r="I10" i="3" s="1"/>
  <c r="J10" i="3" s="1"/>
  <c r="A15" i="2" l="1"/>
  <c r="A16" i="2" s="1"/>
  <c r="M10" i="3"/>
  <c r="C11" i="4" s="1"/>
  <c r="C304" i="6" s="1"/>
  <c r="C305" i="6" s="1"/>
  <c r="C306" i="6" s="1"/>
  <c r="C307" i="6" s="1"/>
  <c r="C308" i="6" s="1"/>
  <c r="C309" i="6" s="1"/>
  <c r="C310" i="6" s="1"/>
  <c r="C311" i="6" s="1"/>
  <c r="C312" i="6" s="1"/>
  <c r="C313" i="6" s="1"/>
  <c r="C314" i="6" s="1"/>
  <c r="C315" i="6" s="1"/>
  <c r="C316" i="6" s="1"/>
  <c r="C317" i="6" s="1"/>
  <c r="C318" i="6" s="1"/>
  <c r="C319" i="6" s="1"/>
  <c r="C320" i="6" s="1"/>
  <c r="C321" i="6" s="1"/>
  <c r="C322" i="6" s="1"/>
  <c r="C323" i="6" s="1"/>
  <c r="C324" i="6" s="1"/>
  <c r="C325" i="6" s="1"/>
  <c r="C326" i="6" s="1"/>
  <c r="C327" i="6" s="1"/>
  <c r="C328" i="6" s="1"/>
  <c r="C329" i="6" s="1"/>
  <c r="C330" i="6" s="1"/>
  <c r="C331" i="6" s="1"/>
  <c r="C332" i="6" s="1"/>
  <c r="C333" i="6" s="1"/>
  <c r="C334" i="6" s="1"/>
  <c r="C335" i="6" s="1"/>
  <c r="C336" i="6" s="1"/>
  <c r="C337" i="6" s="1"/>
  <c r="C338" i="6" s="1"/>
  <c r="C339" i="6" s="1"/>
  <c r="C340" i="6" s="1"/>
  <c r="C341" i="6" s="1"/>
  <c r="C342" i="6" s="1"/>
  <c r="C343" i="6" s="1"/>
  <c r="C344" i="6" s="1"/>
  <c r="C345" i="6" s="1"/>
  <c r="C346" i="6" s="1"/>
  <c r="C347" i="6" s="1"/>
  <c r="C348" i="6" s="1"/>
  <c r="C349" i="6" s="1"/>
  <c r="C350" i="6" s="1"/>
  <c r="C351" i="6" s="1"/>
  <c r="C352" i="6" s="1"/>
  <c r="C353" i="6" s="1"/>
  <c r="A10" i="4"/>
  <c r="C17" i="2"/>
  <c r="B17" i="2" s="1"/>
  <c r="B18" i="2" s="1"/>
  <c r="C16" i="2"/>
  <c r="D12" i="3"/>
  <c r="E11" i="3"/>
  <c r="F11" i="3" s="1"/>
  <c r="G11" i="3" s="1"/>
  <c r="H11" i="3" s="1"/>
  <c r="I11" i="3" s="1"/>
  <c r="J11" i="3" s="1"/>
  <c r="L9" i="3"/>
  <c r="A17" i="2" l="1"/>
  <c r="A18" i="2" s="1"/>
  <c r="B10" i="4"/>
  <c r="M11" i="3"/>
  <c r="C12" i="4" s="1"/>
  <c r="C354" i="6" s="1"/>
  <c r="C355" i="6" s="1"/>
  <c r="C356" i="6" s="1"/>
  <c r="C357" i="6" s="1"/>
  <c r="C358" i="6" s="1"/>
  <c r="C359" i="6" s="1"/>
  <c r="C360" i="6" s="1"/>
  <c r="C361" i="6" s="1"/>
  <c r="C362" i="6" s="1"/>
  <c r="C363" i="6" s="1"/>
  <c r="C364" i="6" s="1"/>
  <c r="C365" i="6" s="1"/>
  <c r="C366" i="6" s="1"/>
  <c r="C367" i="6" s="1"/>
  <c r="C368" i="6" s="1"/>
  <c r="C369" i="6" s="1"/>
  <c r="C370" i="6" s="1"/>
  <c r="C371" i="6" s="1"/>
  <c r="C372" i="6" s="1"/>
  <c r="C373" i="6" s="1"/>
  <c r="C374" i="6" s="1"/>
  <c r="C375" i="6" s="1"/>
  <c r="C376" i="6" s="1"/>
  <c r="C377" i="6" s="1"/>
  <c r="C378" i="6" s="1"/>
  <c r="C379" i="6" s="1"/>
  <c r="C380" i="6" s="1"/>
  <c r="C381" i="6" s="1"/>
  <c r="C382" i="6" s="1"/>
  <c r="C383" i="6" s="1"/>
  <c r="C384" i="6" s="1"/>
  <c r="C385" i="6" s="1"/>
  <c r="C386" i="6" s="1"/>
  <c r="C387" i="6" s="1"/>
  <c r="C388" i="6" s="1"/>
  <c r="C389" i="6" s="1"/>
  <c r="C390" i="6" s="1"/>
  <c r="C391" i="6" s="1"/>
  <c r="C392" i="6" s="1"/>
  <c r="C393" i="6" s="1"/>
  <c r="C394" i="6" s="1"/>
  <c r="C395" i="6" s="1"/>
  <c r="C396" i="6" s="1"/>
  <c r="C397" i="6" s="1"/>
  <c r="C398" i="6" s="1"/>
  <c r="C399" i="6" s="1"/>
  <c r="C400" i="6" s="1"/>
  <c r="C401" i="6" s="1"/>
  <c r="C402" i="6" s="1"/>
  <c r="C403" i="6" s="1"/>
  <c r="A11" i="4"/>
  <c r="B11" i="4"/>
  <c r="C19" i="2"/>
  <c r="B19" i="2" s="1"/>
  <c r="B20" i="2" s="1"/>
  <c r="C18" i="2"/>
  <c r="L10" i="3"/>
  <c r="D13" i="3"/>
  <c r="E12" i="3"/>
  <c r="F12" i="3" s="1"/>
  <c r="G12" i="3" s="1"/>
  <c r="H12" i="3" s="1"/>
  <c r="I12" i="3" s="1"/>
  <c r="J12" i="3" s="1"/>
  <c r="A19" i="2" l="1"/>
  <c r="A20" i="2" s="1"/>
  <c r="M12" i="3"/>
  <c r="C13" i="4" s="1"/>
  <c r="C404" i="6" s="1"/>
  <c r="C405" i="6" s="1"/>
  <c r="C406" i="6" s="1"/>
  <c r="C407" i="6" s="1"/>
  <c r="C408" i="6" s="1"/>
  <c r="C409" i="6" s="1"/>
  <c r="C410" i="6" s="1"/>
  <c r="C411" i="6" s="1"/>
  <c r="C412" i="6" s="1"/>
  <c r="C413" i="6" s="1"/>
  <c r="C414" i="6" s="1"/>
  <c r="C415" i="6" s="1"/>
  <c r="C416" i="6" s="1"/>
  <c r="C417" i="6" s="1"/>
  <c r="C418" i="6" s="1"/>
  <c r="C419" i="6" s="1"/>
  <c r="C420" i="6" s="1"/>
  <c r="C421" i="6" s="1"/>
  <c r="C422" i="6" s="1"/>
  <c r="C423" i="6" s="1"/>
  <c r="C424" i="6" s="1"/>
  <c r="C425" i="6" s="1"/>
  <c r="C426" i="6" s="1"/>
  <c r="C427" i="6" s="1"/>
  <c r="C428" i="6" s="1"/>
  <c r="C429" i="6" s="1"/>
  <c r="C430" i="6" s="1"/>
  <c r="C431" i="6" s="1"/>
  <c r="C432" i="6" s="1"/>
  <c r="C433" i="6" s="1"/>
  <c r="C434" i="6" s="1"/>
  <c r="C435" i="6" s="1"/>
  <c r="C436" i="6" s="1"/>
  <c r="C437" i="6" s="1"/>
  <c r="C438" i="6" s="1"/>
  <c r="C439" i="6" s="1"/>
  <c r="C440" i="6" s="1"/>
  <c r="C441" i="6" s="1"/>
  <c r="C442" i="6" s="1"/>
  <c r="C443" i="6" s="1"/>
  <c r="C444" i="6" s="1"/>
  <c r="C445" i="6" s="1"/>
  <c r="C446" i="6" s="1"/>
  <c r="C447" i="6" s="1"/>
  <c r="C448" i="6" s="1"/>
  <c r="C449" i="6" s="1"/>
  <c r="C450" i="6" s="1"/>
  <c r="C451" i="6" s="1"/>
  <c r="C452" i="6" s="1"/>
  <c r="C453" i="6" s="1"/>
  <c r="A12" i="4"/>
  <c r="C21" i="2"/>
  <c r="B21" i="2" s="1"/>
  <c r="B22" i="2" s="1"/>
  <c r="C20" i="2"/>
  <c r="D14" i="3"/>
  <c r="E13" i="3"/>
  <c r="F13" i="3" s="1"/>
  <c r="G13" i="3" s="1"/>
  <c r="H13" i="3" s="1"/>
  <c r="I13" i="3" s="1"/>
  <c r="J13" i="3" s="1"/>
  <c r="L11" i="3"/>
  <c r="A21" i="2" l="1"/>
  <c r="A22" i="2" s="1"/>
  <c r="B12" i="4"/>
  <c r="M13" i="3"/>
  <c r="C14" i="4" s="1"/>
  <c r="C454" i="6" s="1"/>
  <c r="C455" i="6" s="1"/>
  <c r="C456" i="6" s="1"/>
  <c r="C457" i="6" s="1"/>
  <c r="C458" i="6" s="1"/>
  <c r="C459" i="6" s="1"/>
  <c r="C460" i="6" s="1"/>
  <c r="C461" i="6" s="1"/>
  <c r="C462" i="6" s="1"/>
  <c r="C463" i="6" s="1"/>
  <c r="C464" i="6" s="1"/>
  <c r="C465" i="6" s="1"/>
  <c r="C466" i="6" s="1"/>
  <c r="C467" i="6" s="1"/>
  <c r="C468" i="6" s="1"/>
  <c r="C469" i="6" s="1"/>
  <c r="C470" i="6" s="1"/>
  <c r="C471" i="6" s="1"/>
  <c r="C472" i="6" s="1"/>
  <c r="C473" i="6" s="1"/>
  <c r="C474" i="6" s="1"/>
  <c r="C475" i="6" s="1"/>
  <c r="C476" i="6" s="1"/>
  <c r="C477" i="6" s="1"/>
  <c r="C478" i="6" s="1"/>
  <c r="C479" i="6" s="1"/>
  <c r="C480" i="6" s="1"/>
  <c r="C481" i="6" s="1"/>
  <c r="C482" i="6" s="1"/>
  <c r="C483" i="6" s="1"/>
  <c r="C484" i="6" s="1"/>
  <c r="C485" i="6" s="1"/>
  <c r="C486" i="6" s="1"/>
  <c r="C487" i="6" s="1"/>
  <c r="C488" i="6" s="1"/>
  <c r="C489" i="6" s="1"/>
  <c r="C490" i="6" s="1"/>
  <c r="C491" i="6" s="1"/>
  <c r="C492" i="6" s="1"/>
  <c r="C493" i="6" s="1"/>
  <c r="C494" i="6" s="1"/>
  <c r="C495" i="6" s="1"/>
  <c r="C496" i="6" s="1"/>
  <c r="C497" i="6" s="1"/>
  <c r="C498" i="6" s="1"/>
  <c r="C499" i="6" s="1"/>
  <c r="C500" i="6" s="1"/>
  <c r="C501" i="6" s="1"/>
  <c r="C502" i="6" s="1"/>
  <c r="C503" i="6" s="1"/>
  <c r="A13" i="4"/>
  <c r="C22" i="2"/>
  <c r="C23" i="2"/>
  <c r="B23" i="2" s="1"/>
  <c r="B24" i="2" s="1"/>
  <c r="L12" i="3"/>
  <c r="D15" i="3"/>
  <c r="E14" i="3"/>
  <c r="F14" i="3" s="1"/>
  <c r="G14" i="3" s="1"/>
  <c r="H14" i="3" s="1"/>
  <c r="I14" i="3" s="1"/>
  <c r="J14" i="3" s="1"/>
  <c r="A23" i="2" l="1"/>
  <c r="A24" i="2" s="1"/>
  <c r="B13" i="4"/>
  <c r="M14" i="3"/>
  <c r="C15" i="4" s="1"/>
  <c r="C504" i="6" s="1"/>
  <c r="C505" i="6" s="1"/>
  <c r="C506" i="6" s="1"/>
  <c r="C507" i="6" s="1"/>
  <c r="C508" i="6" s="1"/>
  <c r="C509" i="6" s="1"/>
  <c r="C510" i="6" s="1"/>
  <c r="C511" i="6" s="1"/>
  <c r="C512" i="6" s="1"/>
  <c r="C513" i="6" s="1"/>
  <c r="C514" i="6" s="1"/>
  <c r="C515" i="6" s="1"/>
  <c r="C516" i="6" s="1"/>
  <c r="C517" i="6" s="1"/>
  <c r="C518" i="6" s="1"/>
  <c r="C519" i="6" s="1"/>
  <c r="C520" i="6" s="1"/>
  <c r="C521" i="6" s="1"/>
  <c r="C522" i="6" s="1"/>
  <c r="C523" i="6" s="1"/>
  <c r="C524" i="6" s="1"/>
  <c r="C525" i="6" s="1"/>
  <c r="C526" i="6" s="1"/>
  <c r="C527" i="6" s="1"/>
  <c r="C528" i="6" s="1"/>
  <c r="C529" i="6" s="1"/>
  <c r="C530" i="6" s="1"/>
  <c r="C531" i="6" s="1"/>
  <c r="C532" i="6" s="1"/>
  <c r="C533" i="6" s="1"/>
  <c r="C534" i="6" s="1"/>
  <c r="C535" i="6" s="1"/>
  <c r="C536" i="6" s="1"/>
  <c r="C537" i="6" s="1"/>
  <c r="C538" i="6" s="1"/>
  <c r="C539" i="6" s="1"/>
  <c r="C540" i="6" s="1"/>
  <c r="C541" i="6" s="1"/>
  <c r="C542" i="6" s="1"/>
  <c r="C543" i="6" s="1"/>
  <c r="C544" i="6" s="1"/>
  <c r="C545" i="6" s="1"/>
  <c r="C546" i="6" s="1"/>
  <c r="C547" i="6" s="1"/>
  <c r="C548" i="6" s="1"/>
  <c r="C549" i="6" s="1"/>
  <c r="C550" i="6" s="1"/>
  <c r="C551" i="6" s="1"/>
  <c r="C552" i="6" s="1"/>
  <c r="C553" i="6" s="1"/>
  <c r="A14" i="4"/>
  <c r="B14" i="4"/>
  <c r="C25" i="2"/>
  <c r="B25" i="2" s="1"/>
  <c r="B26" i="2" s="1"/>
  <c r="C24" i="2"/>
  <c r="D16" i="3"/>
  <c r="E15" i="3"/>
  <c r="F15" i="3" s="1"/>
  <c r="G15" i="3" s="1"/>
  <c r="H15" i="3" s="1"/>
  <c r="I15" i="3" s="1"/>
  <c r="J15" i="3" s="1"/>
  <c r="L13" i="3"/>
  <c r="A25" i="2" l="1"/>
  <c r="A26" i="2" s="1"/>
  <c r="M15" i="3"/>
  <c r="C16" i="4" s="1"/>
  <c r="C554" i="6" s="1"/>
  <c r="C555" i="6" s="1"/>
  <c r="C556" i="6" s="1"/>
  <c r="C557" i="6" s="1"/>
  <c r="C558" i="6" s="1"/>
  <c r="C559" i="6" s="1"/>
  <c r="C560" i="6" s="1"/>
  <c r="C561" i="6" s="1"/>
  <c r="C562" i="6" s="1"/>
  <c r="C563" i="6" s="1"/>
  <c r="C564" i="6" s="1"/>
  <c r="C565" i="6" s="1"/>
  <c r="C566" i="6" s="1"/>
  <c r="C567" i="6" s="1"/>
  <c r="C568" i="6" s="1"/>
  <c r="C569" i="6" s="1"/>
  <c r="C570" i="6" s="1"/>
  <c r="C571" i="6" s="1"/>
  <c r="C572" i="6" s="1"/>
  <c r="C573" i="6" s="1"/>
  <c r="C574" i="6" s="1"/>
  <c r="C575" i="6" s="1"/>
  <c r="C576" i="6" s="1"/>
  <c r="C577" i="6" s="1"/>
  <c r="C578" i="6" s="1"/>
  <c r="C579" i="6" s="1"/>
  <c r="C580" i="6" s="1"/>
  <c r="C581" i="6" s="1"/>
  <c r="C582" i="6" s="1"/>
  <c r="C583" i="6" s="1"/>
  <c r="C584" i="6" s="1"/>
  <c r="C585" i="6" s="1"/>
  <c r="C586" i="6" s="1"/>
  <c r="C587" i="6" s="1"/>
  <c r="C588" i="6" s="1"/>
  <c r="C589" i="6" s="1"/>
  <c r="C590" i="6" s="1"/>
  <c r="C591" i="6" s="1"/>
  <c r="C592" i="6" s="1"/>
  <c r="C593" i="6" s="1"/>
  <c r="C594" i="6" s="1"/>
  <c r="C595" i="6" s="1"/>
  <c r="C596" i="6" s="1"/>
  <c r="C597" i="6" s="1"/>
  <c r="C598" i="6" s="1"/>
  <c r="C599" i="6" s="1"/>
  <c r="C600" i="6" s="1"/>
  <c r="C601" i="6" s="1"/>
  <c r="C602" i="6" s="1"/>
  <c r="C603" i="6" s="1"/>
  <c r="A15" i="4"/>
  <c r="C27" i="2"/>
  <c r="B27" i="2" s="1"/>
  <c r="B28" i="2" s="1"/>
  <c r="C26" i="2"/>
  <c r="L14" i="3"/>
  <c r="D17" i="3"/>
  <c r="E16" i="3"/>
  <c r="F16" i="3" s="1"/>
  <c r="G16" i="3" s="1"/>
  <c r="H16" i="3" s="1"/>
  <c r="I16" i="3" s="1"/>
  <c r="J16" i="3" s="1"/>
  <c r="A27" i="2" l="1"/>
  <c r="A28" i="2" s="1"/>
  <c r="B15" i="4"/>
  <c r="M16" i="3"/>
  <c r="C17" i="4" s="1"/>
  <c r="C604" i="6" s="1"/>
  <c r="C605" i="6" s="1"/>
  <c r="C606" i="6" s="1"/>
  <c r="C607" i="6" s="1"/>
  <c r="C608" i="6" s="1"/>
  <c r="C609" i="6" s="1"/>
  <c r="C610" i="6" s="1"/>
  <c r="C611" i="6" s="1"/>
  <c r="C612" i="6" s="1"/>
  <c r="C613" i="6" s="1"/>
  <c r="C614" i="6" s="1"/>
  <c r="C615" i="6" s="1"/>
  <c r="C616" i="6" s="1"/>
  <c r="C617" i="6" s="1"/>
  <c r="C618" i="6" s="1"/>
  <c r="C619" i="6" s="1"/>
  <c r="C620" i="6" s="1"/>
  <c r="C621" i="6" s="1"/>
  <c r="C622" i="6" s="1"/>
  <c r="C623" i="6" s="1"/>
  <c r="C624" i="6" s="1"/>
  <c r="C625" i="6" s="1"/>
  <c r="C626" i="6" s="1"/>
  <c r="C627" i="6" s="1"/>
  <c r="C628" i="6" s="1"/>
  <c r="C629" i="6" s="1"/>
  <c r="C630" i="6" s="1"/>
  <c r="C631" i="6" s="1"/>
  <c r="C632" i="6" s="1"/>
  <c r="C633" i="6" s="1"/>
  <c r="C634" i="6" s="1"/>
  <c r="C635" i="6" s="1"/>
  <c r="C636" i="6" s="1"/>
  <c r="C637" i="6" s="1"/>
  <c r="C638" i="6" s="1"/>
  <c r="C639" i="6" s="1"/>
  <c r="C640" i="6" s="1"/>
  <c r="C641" i="6" s="1"/>
  <c r="C642" i="6" s="1"/>
  <c r="C643" i="6" s="1"/>
  <c r="C644" i="6" s="1"/>
  <c r="C645" i="6" s="1"/>
  <c r="C646" i="6" s="1"/>
  <c r="C647" i="6" s="1"/>
  <c r="C648" i="6" s="1"/>
  <c r="C649" i="6" s="1"/>
  <c r="C650" i="6" s="1"/>
  <c r="C651" i="6" s="1"/>
  <c r="C652" i="6" s="1"/>
  <c r="C653" i="6" s="1"/>
  <c r="A16" i="4"/>
  <c r="B16" i="4"/>
  <c r="C29" i="2"/>
  <c r="B29" i="2" s="1"/>
  <c r="B30" i="2" s="1"/>
  <c r="C28" i="2"/>
  <c r="D18" i="3"/>
  <c r="E17" i="3"/>
  <c r="F17" i="3" s="1"/>
  <c r="G17" i="3" s="1"/>
  <c r="H17" i="3" s="1"/>
  <c r="I17" i="3" s="1"/>
  <c r="J17" i="3" s="1"/>
  <c r="L15" i="3"/>
  <c r="A29" i="2" l="1"/>
  <c r="A30" i="2" s="1"/>
  <c r="M17" i="3"/>
  <c r="C18" i="4" s="1"/>
  <c r="C654" i="6" s="1"/>
  <c r="C655" i="6" s="1"/>
  <c r="C656" i="6" s="1"/>
  <c r="C657" i="6" s="1"/>
  <c r="C658" i="6" s="1"/>
  <c r="C659" i="6" s="1"/>
  <c r="C660" i="6" s="1"/>
  <c r="C661" i="6" s="1"/>
  <c r="C662" i="6" s="1"/>
  <c r="C663" i="6" s="1"/>
  <c r="C664" i="6" s="1"/>
  <c r="C665" i="6" s="1"/>
  <c r="C666" i="6" s="1"/>
  <c r="C667" i="6" s="1"/>
  <c r="C668" i="6" s="1"/>
  <c r="C669" i="6" s="1"/>
  <c r="C670" i="6" s="1"/>
  <c r="C671" i="6" s="1"/>
  <c r="C672" i="6" s="1"/>
  <c r="C673" i="6" s="1"/>
  <c r="C674" i="6" s="1"/>
  <c r="C675" i="6" s="1"/>
  <c r="C676" i="6" s="1"/>
  <c r="C677" i="6" s="1"/>
  <c r="C678" i="6" s="1"/>
  <c r="C679" i="6" s="1"/>
  <c r="C680" i="6" s="1"/>
  <c r="C681" i="6" s="1"/>
  <c r="C682" i="6" s="1"/>
  <c r="C683" i="6" s="1"/>
  <c r="C684" i="6" s="1"/>
  <c r="C685" i="6" s="1"/>
  <c r="C686" i="6" s="1"/>
  <c r="C687" i="6" s="1"/>
  <c r="C688" i="6" s="1"/>
  <c r="C689" i="6" s="1"/>
  <c r="C690" i="6" s="1"/>
  <c r="C691" i="6" s="1"/>
  <c r="C692" i="6" s="1"/>
  <c r="C693" i="6" s="1"/>
  <c r="C694" i="6" s="1"/>
  <c r="C695" i="6" s="1"/>
  <c r="C696" i="6" s="1"/>
  <c r="C697" i="6" s="1"/>
  <c r="C698" i="6" s="1"/>
  <c r="C699" i="6" s="1"/>
  <c r="C700" i="6" s="1"/>
  <c r="C701" i="6" s="1"/>
  <c r="C702" i="6" s="1"/>
  <c r="C703" i="6" s="1"/>
  <c r="A17" i="4"/>
  <c r="C31" i="2"/>
  <c r="B31" i="2" s="1"/>
  <c r="B32" i="2" s="1"/>
  <c r="C30" i="2"/>
  <c r="L16" i="3"/>
  <c r="D19" i="3"/>
  <c r="E18" i="3"/>
  <c r="F18" i="3" s="1"/>
  <c r="G18" i="3" s="1"/>
  <c r="H18" i="3" s="1"/>
  <c r="I18" i="3" s="1"/>
  <c r="J18" i="3" s="1"/>
  <c r="A31" i="2" l="1"/>
  <c r="A32" i="2" s="1"/>
  <c r="B17" i="4"/>
  <c r="M18" i="3"/>
  <c r="C19" i="4" s="1"/>
  <c r="C704" i="6" s="1"/>
  <c r="C705" i="6" s="1"/>
  <c r="C706" i="6" s="1"/>
  <c r="C707" i="6" s="1"/>
  <c r="C708" i="6" s="1"/>
  <c r="C709" i="6" s="1"/>
  <c r="C710" i="6" s="1"/>
  <c r="C711" i="6" s="1"/>
  <c r="C712" i="6" s="1"/>
  <c r="C713" i="6" s="1"/>
  <c r="C714" i="6" s="1"/>
  <c r="C715" i="6" s="1"/>
  <c r="C716" i="6" s="1"/>
  <c r="C717" i="6" s="1"/>
  <c r="C718" i="6" s="1"/>
  <c r="C719" i="6" s="1"/>
  <c r="C720" i="6" s="1"/>
  <c r="C721" i="6" s="1"/>
  <c r="C722" i="6" s="1"/>
  <c r="C723" i="6" s="1"/>
  <c r="C724" i="6" s="1"/>
  <c r="C725" i="6" s="1"/>
  <c r="C726" i="6" s="1"/>
  <c r="C727" i="6" s="1"/>
  <c r="C728" i="6" s="1"/>
  <c r="C729" i="6" s="1"/>
  <c r="C730" i="6" s="1"/>
  <c r="C731" i="6" s="1"/>
  <c r="C732" i="6" s="1"/>
  <c r="C733" i="6" s="1"/>
  <c r="C734" i="6" s="1"/>
  <c r="C735" i="6" s="1"/>
  <c r="C736" i="6" s="1"/>
  <c r="C737" i="6" s="1"/>
  <c r="C738" i="6" s="1"/>
  <c r="C739" i="6" s="1"/>
  <c r="C740" i="6" s="1"/>
  <c r="C741" i="6" s="1"/>
  <c r="C742" i="6" s="1"/>
  <c r="C743" i="6" s="1"/>
  <c r="C744" i="6" s="1"/>
  <c r="C745" i="6" s="1"/>
  <c r="C746" i="6" s="1"/>
  <c r="C747" i="6" s="1"/>
  <c r="C748" i="6" s="1"/>
  <c r="C749" i="6" s="1"/>
  <c r="C750" i="6" s="1"/>
  <c r="C751" i="6" s="1"/>
  <c r="C752" i="6" s="1"/>
  <c r="C753" i="6" s="1"/>
  <c r="A18" i="4"/>
  <c r="C33" i="2"/>
  <c r="B33" i="2" s="1"/>
  <c r="B34" i="2" s="1"/>
  <c r="C32" i="2"/>
  <c r="D20" i="3"/>
  <c r="E19" i="3"/>
  <c r="F19" i="3" s="1"/>
  <c r="G19" i="3" s="1"/>
  <c r="H19" i="3" s="1"/>
  <c r="I19" i="3" s="1"/>
  <c r="J19" i="3" s="1"/>
  <c r="L17" i="3"/>
  <c r="A33" i="2" l="1"/>
  <c r="A34" i="2" s="1"/>
  <c r="B18" i="4"/>
  <c r="M19" i="3"/>
  <c r="C20" i="4" s="1"/>
  <c r="C754" i="6" s="1"/>
  <c r="C755" i="6" s="1"/>
  <c r="C756" i="6" s="1"/>
  <c r="C757" i="6" s="1"/>
  <c r="C758" i="6" s="1"/>
  <c r="C759" i="6" s="1"/>
  <c r="C760" i="6" s="1"/>
  <c r="C761" i="6" s="1"/>
  <c r="C762" i="6" s="1"/>
  <c r="C763" i="6" s="1"/>
  <c r="C764" i="6" s="1"/>
  <c r="C765" i="6" s="1"/>
  <c r="C766" i="6" s="1"/>
  <c r="C767" i="6" s="1"/>
  <c r="C768" i="6" s="1"/>
  <c r="C769" i="6" s="1"/>
  <c r="C770" i="6" s="1"/>
  <c r="C771" i="6" s="1"/>
  <c r="C772" i="6" s="1"/>
  <c r="C773" i="6" s="1"/>
  <c r="C774" i="6" s="1"/>
  <c r="C775" i="6" s="1"/>
  <c r="C776" i="6" s="1"/>
  <c r="C777" i="6" s="1"/>
  <c r="C778" i="6" s="1"/>
  <c r="C779" i="6" s="1"/>
  <c r="C780" i="6" s="1"/>
  <c r="C781" i="6" s="1"/>
  <c r="C782" i="6" s="1"/>
  <c r="C783" i="6" s="1"/>
  <c r="C784" i="6" s="1"/>
  <c r="C785" i="6" s="1"/>
  <c r="C786" i="6" s="1"/>
  <c r="C787" i="6" s="1"/>
  <c r="C788" i="6" s="1"/>
  <c r="C789" i="6" s="1"/>
  <c r="C790" i="6" s="1"/>
  <c r="C791" i="6" s="1"/>
  <c r="C792" i="6" s="1"/>
  <c r="C793" i="6" s="1"/>
  <c r="C794" i="6" s="1"/>
  <c r="C795" i="6" s="1"/>
  <c r="C796" i="6" s="1"/>
  <c r="C797" i="6" s="1"/>
  <c r="C798" i="6" s="1"/>
  <c r="C799" i="6" s="1"/>
  <c r="C800" i="6" s="1"/>
  <c r="C801" i="6" s="1"/>
  <c r="C802" i="6" s="1"/>
  <c r="C803" i="6" s="1"/>
  <c r="A19" i="4"/>
  <c r="B19" i="4"/>
  <c r="C35" i="2"/>
  <c r="B35" i="2" s="1"/>
  <c r="B36" i="2" s="1"/>
  <c r="C34" i="2"/>
  <c r="L18" i="3"/>
  <c r="D21" i="3"/>
  <c r="E20" i="3"/>
  <c r="F20" i="3" s="1"/>
  <c r="G20" i="3" s="1"/>
  <c r="H20" i="3" s="1"/>
  <c r="I20" i="3" s="1"/>
  <c r="J20" i="3" s="1"/>
  <c r="A35" i="2" l="1"/>
  <c r="A36" i="2" s="1"/>
  <c r="M20" i="3"/>
  <c r="C21" i="4" s="1"/>
  <c r="C804" i="6" s="1"/>
  <c r="C805" i="6" s="1"/>
  <c r="C806" i="6" s="1"/>
  <c r="C807" i="6" s="1"/>
  <c r="C808" i="6" s="1"/>
  <c r="C809" i="6" s="1"/>
  <c r="C810" i="6" s="1"/>
  <c r="C811" i="6" s="1"/>
  <c r="C812" i="6" s="1"/>
  <c r="C813" i="6" s="1"/>
  <c r="C814" i="6" s="1"/>
  <c r="C815" i="6" s="1"/>
  <c r="C816" i="6" s="1"/>
  <c r="C817" i="6" s="1"/>
  <c r="C818" i="6" s="1"/>
  <c r="C819" i="6" s="1"/>
  <c r="C820" i="6" s="1"/>
  <c r="C821" i="6" s="1"/>
  <c r="C822" i="6" s="1"/>
  <c r="C823" i="6" s="1"/>
  <c r="C824" i="6" s="1"/>
  <c r="C825" i="6" s="1"/>
  <c r="C826" i="6" s="1"/>
  <c r="C827" i="6" s="1"/>
  <c r="C828" i="6" s="1"/>
  <c r="C829" i="6" s="1"/>
  <c r="C830" i="6" s="1"/>
  <c r="C831" i="6" s="1"/>
  <c r="C832" i="6" s="1"/>
  <c r="C833" i="6" s="1"/>
  <c r="C834" i="6" s="1"/>
  <c r="C835" i="6" s="1"/>
  <c r="C836" i="6" s="1"/>
  <c r="C837" i="6" s="1"/>
  <c r="C838" i="6" s="1"/>
  <c r="C839" i="6" s="1"/>
  <c r="C840" i="6" s="1"/>
  <c r="C841" i="6" s="1"/>
  <c r="C842" i="6" s="1"/>
  <c r="C843" i="6" s="1"/>
  <c r="C844" i="6" s="1"/>
  <c r="C845" i="6" s="1"/>
  <c r="C846" i="6" s="1"/>
  <c r="C847" i="6" s="1"/>
  <c r="C848" i="6" s="1"/>
  <c r="C849" i="6" s="1"/>
  <c r="C850" i="6" s="1"/>
  <c r="C851" i="6" s="1"/>
  <c r="C852" i="6" s="1"/>
  <c r="C853" i="6" s="1"/>
  <c r="A20" i="4"/>
  <c r="C37" i="2"/>
  <c r="B37" i="2" s="1"/>
  <c r="B38" i="2" s="1"/>
  <c r="C36" i="2"/>
  <c r="D22" i="3"/>
  <c r="E21" i="3"/>
  <c r="F21" i="3" s="1"/>
  <c r="G21" i="3" s="1"/>
  <c r="H21" i="3" s="1"/>
  <c r="I21" i="3" s="1"/>
  <c r="J21" i="3" s="1"/>
  <c r="L19" i="3"/>
  <c r="A37" i="2" l="1"/>
  <c r="A38" i="2" s="1"/>
  <c r="B20" i="4"/>
  <c r="M21" i="3"/>
  <c r="C22" i="4" s="1"/>
  <c r="C854" i="6" s="1"/>
  <c r="C855" i="6" s="1"/>
  <c r="C856" i="6" s="1"/>
  <c r="C857" i="6" s="1"/>
  <c r="C858" i="6" s="1"/>
  <c r="C859" i="6" s="1"/>
  <c r="C860" i="6" s="1"/>
  <c r="C861" i="6" s="1"/>
  <c r="C862" i="6" s="1"/>
  <c r="C863" i="6" s="1"/>
  <c r="C864" i="6" s="1"/>
  <c r="C865" i="6" s="1"/>
  <c r="C866" i="6" s="1"/>
  <c r="C867" i="6" s="1"/>
  <c r="C868" i="6" s="1"/>
  <c r="C869" i="6" s="1"/>
  <c r="C870" i="6" s="1"/>
  <c r="C871" i="6" s="1"/>
  <c r="C872" i="6" s="1"/>
  <c r="C873" i="6" s="1"/>
  <c r="C874" i="6" s="1"/>
  <c r="C875" i="6" s="1"/>
  <c r="C876" i="6" s="1"/>
  <c r="C877" i="6" s="1"/>
  <c r="C878" i="6" s="1"/>
  <c r="C879" i="6" s="1"/>
  <c r="C880" i="6" s="1"/>
  <c r="C881" i="6" s="1"/>
  <c r="C882" i="6" s="1"/>
  <c r="C883" i="6" s="1"/>
  <c r="C884" i="6" s="1"/>
  <c r="C885" i="6" s="1"/>
  <c r="C886" i="6" s="1"/>
  <c r="C887" i="6" s="1"/>
  <c r="C888" i="6" s="1"/>
  <c r="C889" i="6" s="1"/>
  <c r="C890" i="6" s="1"/>
  <c r="C891" i="6" s="1"/>
  <c r="C892" i="6" s="1"/>
  <c r="C893" i="6" s="1"/>
  <c r="C894" i="6" s="1"/>
  <c r="C895" i="6" s="1"/>
  <c r="C896" i="6" s="1"/>
  <c r="C897" i="6" s="1"/>
  <c r="C898" i="6" s="1"/>
  <c r="C899" i="6" s="1"/>
  <c r="C900" i="6" s="1"/>
  <c r="C901" i="6" s="1"/>
  <c r="C902" i="6" s="1"/>
  <c r="C903" i="6" s="1"/>
  <c r="A21" i="4"/>
  <c r="C38" i="2"/>
  <c r="C39" i="2"/>
  <c r="B39" i="2" s="1"/>
  <c r="B40" i="2" s="1"/>
  <c r="L20" i="3"/>
  <c r="D23" i="3"/>
  <c r="E22" i="3"/>
  <c r="F22" i="3" s="1"/>
  <c r="G22" i="3" s="1"/>
  <c r="H22" i="3" s="1"/>
  <c r="I22" i="3" s="1"/>
  <c r="J22" i="3" s="1"/>
  <c r="A39" i="2" l="1"/>
  <c r="A40" i="2" s="1"/>
  <c r="B21" i="4"/>
  <c r="M22" i="3"/>
  <c r="C23" i="4" s="1"/>
  <c r="C904" i="6" s="1"/>
  <c r="C905" i="6" s="1"/>
  <c r="C906" i="6" s="1"/>
  <c r="C907" i="6" s="1"/>
  <c r="C908" i="6" s="1"/>
  <c r="C909" i="6" s="1"/>
  <c r="C910" i="6" s="1"/>
  <c r="C911" i="6" s="1"/>
  <c r="C912" i="6" s="1"/>
  <c r="C913" i="6" s="1"/>
  <c r="C914" i="6" s="1"/>
  <c r="C915" i="6" s="1"/>
  <c r="C916" i="6" s="1"/>
  <c r="C917" i="6" s="1"/>
  <c r="C918" i="6" s="1"/>
  <c r="C919" i="6" s="1"/>
  <c r="C920" i="6" s="1"/>
  <c r="C921" i="6" s="1"/>
  <c r="C922" i="6" s="1"/>
  <c r="C923" i="6" s="1"/>
  <c r="C924" i="6" s="1"/>
  <c r="C925" i="6" s="1"/>
  <c r="C926" i="6" s="1"/>
  <c r="C927" i="6" s="1"/>
  <c r="C928" i="6" s="1"/>
  <c r="C929" i="6" s="1"/>
  <c r="C930" i="6" s="1"/>
  <c r="C931" i="6" s="1"/>
  <c r="C932" i="6" s="1"/>
  <c r="C933" i="6" s="1"/>
  <c r="C934" i="6" s="1"/>
  <c r="C935" i="6" s="1"/>
  <c r="C936" i="6" s="1"/>
  <c r="C937" i="6" s="1"/>
  <c r="C938" i="6" s="1"/>
  <c r="C939" i="6" s="1"/>
  <c r="C940" i="6" s="1"/>
  <c r="C941" i="6" s="1"/>
  <c r="C942" i="6" s="1"/>
  <c r="C943" i="6" s="1"/>
  <c r="C944" i="6" s="1"/>
  <c r="C945" i="6" s="1"/>
  <c r="C946" i="6" s="1"/>
  <c r="C947" i="6" s="1"/>
  <c r="C948" i="6" s="1"/>
  <c r="C949" i="6" s="1"/>
  <c r="C950" i="6" s="1"/>
  <c r="C951" i="6" s="1"/>
  <c r="C952" i="6" s="1"/>
  <c r="C953" i="6" s="1"/>
  <c r="A22" i="4"/>
  <c r="B22" i="4"/>
  <c r="C41" i="2"/>
  <c r="B41" i="2" s="1"/>
  <c r="B42" i="2" s="1"/>
  <c r="C40" i="2"/>
  <c r="D24" i="3"/>
  <c r="E23" i="3"/>
  <c r="F23" i="3" s="1"/>
  <c r="G23" i="3" s="1"/>
  <c r="H23" i="3" s="1"/>
  <c r="I23" i="3" s="1"/>
  <c r="J23" i="3" s="1"/>
  <c r="L21" i="3"/>
  <c r="A41" i="2" l="1"/>
  <c r="A42" i="2" s="1"/>
  <c r="M23" i="3"/>
  <c r="C24" i="4" s="1"/>
  <c r="C954" i="6" s="1"/>
  <c r="C955" i="6" s="1"/>
  <c r="C956" i="6" s="1"/>
  <c r="C957" i="6" s="1"/>
  <c r="C958" i="6" s="1"/>
  <c r="C959" i="6" s="1"/>
  <c r="C960" i="6" s="1"/>
  <c r="C961" i="6" s="1"/>
  <c r="C962" i="6" s="1"/>
  <c r="C963" i="6" s="1"/>
  <c r="C964" i="6" s="1"/>
  <c r="C965" i="6" s="1"/>
  <c r="C966" i="6" s="1"/>
  <c r="C967" i="6" s="1"/>
  <c r="C968" i="6" s="1"/>
  <c r="C969" i="6" s="1"/>
  <c r="C970" i="6" s="1"/>
  <c r="C971" i="6" s="1"/>
  <c r="C972" i="6" s="1"/>
  <c r="C973" i="6" s="1"/>
  <c r="C974" i="6" s="1"/>
  <c r="C975" i="6" s="1"/>
  <c r="C976" i="6" s="1"/>
  <c r="C977" i="6" s="1"/>
  <c r="C978" i="6" s="1"/>
  <c r="C979" i="6" s="1"/>
  <c r="C980" i="6" s="1"/>
  <c r="C981" i="6" s="1"/>
  <c r="C982" i="6" s="1"/>
  <c r="C983" i="6" s="1"/>
  <c r="C984" i="6" s="1"/>
  <c r="C985" i="6" s="1"/>
  <c r="C986" i="6" s="1"/>
  <c r="C987" i="6" s="1"/>
  <c r="C988" i="6" s="1"/>
  <c r="C989" i="6" s="1"/>
  <c r="C990" i="6" s="1"/>
  <c r="C991" i="6" s="1"/>
  <c r="C992" i="6" s="1"/>
  <c r="C993" i="6" s="1"/>
  <c r="C994" i="6" s="1"/>
  <c r="C995" i="6" s="1"/>
  <c r="C996" i="6" s="1"/>
  <c r="C997" i="6" s="1"/>
  <c r="C998" i="6" s="1"/>
  <c r="C999" i="6" s="1"/>
  <c r="C1000" i="6" s="1"/>
  <c r="C1001" i="6" s="1"/>
  <c r="C1002" i="6" s="1"/>
  <c r="C1003" i="6" s="1"/>
  <c r="A23" i="4"/>
  <c r="C43" i="2"/>
  <c r="B43" i="2" s="1"/>
  <c r="B44" i="2" s="1"/>
  <c r="C42" i="2"/>
  <c r="L22" i="3"/>
  <c r="D25" i="3"/>
  <c r="E24" i="3"/>
  <c r="F24" i="3" s="1"/>
  <c r="G24" i="3" s="1"/>
  <c r="H24" i="3" s="1"/>
  <c r="I24" i="3" s="1"/>
  <c r="J24" i="3" s="1"/>
  <c r="A43" i="2" l="1"/>
  <c r="A44" i="2" s="1"/>
  <c r="B23" i="4"/>
  <c r="M24" i="3"/>
  <c r="C25" i="4" s="1"/>
  <c r="C1004" i="6" s="1"/>
  <c r="C1005" i="6" s="1"/>
  <c r="C1006" i="6" s="1"/>
  <c r="C1007" i="6" s="1"/>
  <c r="C1008" i="6" s="1"/>
  <c r="C1009" i="6" s="1"/>
  <c r="C1010" i="6" s="1"/>
  <c r="C1011" i="6" s="1"/>
  <c r="C1012" i="6" s="1"/>
  <c r="C1013" i="6" s="1"/>
  <c r="C1014" i="6" s="1"/>
  <c r="C1015" i="6" s="1"/>
  <c r="C1016" i="6" s="1"/>
  <c r="C1017" i="6" s="1"/>
  <c r="C1018" i="6" s="1"/>
  <c r="C1019" i="6" s="1"/>
  <c r="C1020" i="6" s="1"/>
  <c r="C1021" i="6" s="1"/>
  <c r="C1022" i="6" s="1"/>
  <c r="C1023" i="6" s="1"/>
  <c r="C1024" i="6" s="1"/>
  <c r="C1025" i="6" s="1"/>
  <c r="C1026" i="6" s="1"/>
  <c r="C1027" i="6" s="1"/>
  <c r="C1028" i="6" s="1"/>
  <c r="C1029" i="6" s="1"/>
  <c r="C1030" i="6" s="1"/>
  <c r="C1031" i="6" s="1"/>
  <c r="C1032" i="6" s="1"/>
  <c r="C1033" i="6" s="1"/>
  <c r="C1034" i="6" s="1"/>
  <c r="C1035" i="6" s="1"/>
  <c r="C1036" i="6" s="1"/>
  <c r="C1037" i="6" s="1"/>
  <c r="C1038" i="6" s="1"/>
  <c r="C1039" i="6" s="1"/>
  <c r="C1040" i="6" s="1"/>
  <c r="C1041" i="6" s="1"/>
  <c r="C1042" i="6" s="1"/>
  <c r="C1043" i="6" s="1"/>
  <c r="C1044" i="6" s="1"/>
  <c r="C1045" i="6" s="1"/>
  <c r="C1046" i="6" s="1"/>
  <c r="C1047" i="6" s="1"/>
  <c r="C1048" i="6" s="1"/>
  <c r="C1049" i="6" s="1"/>
  <c r="C1050" i="6" s="1"/>
  <c r="C1051" i="6" s="1"/>
  <c r="C1052" i="6" s="1"/>
  <c r="C1053" i="6" s="1"/>
  <c r="A24" i="4"/>
  <c r="B24" i="4"/>
  <c r="C45" i="2"/>
  <c r="B45" i="2" s="1"/>
  <c r="B46" i="2" s="1"/>
  <c r="C44" i="2"/>
  <c r="D26" i="3"/>
  <c r="E25" i="3"/>
  <c r="F25" i="3" s="1"/>
  <c r="G25" i="3" s="1"/>
  <c r="H25" i="3" s="1"/>
  <c r="I25" i="3" s="1"/>
  <c r="J25" i="3" s="1"/>
  <c r="L23" i="3"/>
  <c r="A45" i="2" l="1"/>
  <c r="A46" i="2" s="1"/>
  <c r="M25" i="3"/>
  <c r="C26" i="4" s="1"/>
  <c r="C1054" i="6" s="1"/>
  <c r="C1055" i="6" s="1"/>
  <c r="C1056" i="6" s="1"/>
  <c r="C1057" i="6" s="1"/>
  <c r="C1058" i="6" s="1"/>
  <c r="C1059" i="6" s="1"/>
  <c r="C1060" i="6" s="1"/>
  <c r="C1061" i="6" s="1"/>
  <c r="C1062" i="6" s="1"/>
  <c r="C1063" i="6" s="1"/>
  <c r="C1064" i="6" s="1"/>
  <c r="C1065" i="6" s="1"/>
  <c r="C1066" i="6" s="1"/>
  <c r="C1067" i="6" s="1"/>
  <c r="C1068" i="6" s="1"/>
  <c r="C1069" i="6" s="1"/>
  <c r="C1070" i="6" s="1"/>
  <c r="C1071" i="6" s="1"/>
  <c r="C1072" i="6" s="1"/>
  <c r="C1073" i="6" s="1"/>
  <c r="C1074" i="6" s="1"/>
  <c r="C1075" i="6" s="1"/>
  <c r="C1076" i="6" s="1"/>
  <c r="C1077" i="6" s="1"/>
  <c r="C1078" i="6" s="1"/>
  <c r="C1079" i="6" s="1"/>
  <c r="C1080" i="6" s="1"/>
  <c r="C1081" i="6" s="1"/>
  <c r="C1082" i="6" s="1"/>
  <c r="C1083" i="6" s="1"/>
  <c r="C1084" i="6" s="1"/>
  <c r="C1085" i="6" s="1"/>
  <c r="C1086" i="6" s="1"/>
  <c r="C1087" i="6" s="1"/>
  <c r="C1088" i="6" s="1"/>
  <c r="C1089" i="6" s="1"/>
  <c r="C1090" i="6" s="1"/>
  <c r="C1091" i="6" s="1"/>
  <c r="C1092" i="6" s="1"/>
  <c r="C1093" i="6" s="1"/>
  <c r="C1094" i="6" s="1"/>
  <c r="C1095" i="6" s="1"/>
  <c r="C1096" i="6" s="1"/>
  <c r="C1097" i="6" s="1"/>
  <c r="C1098" i="6" s="1"/>
  <c r="C1099" i="6" s="1"/>
  <c r="C1100" i="6" s="1"/>
  <c r="C1101" i="6" s="1"/>
  <c r="C1102" i="6" s="1"/>
  <c r="C1103" i="6" s="1"/>
  <c r="A25" i="4"/>
  <c r="C47" i="2"/>
  <c r="B47" i="2" s="1"/>
  <c r="B48" i="2" s="1"/>
  <c r="C46" i="2"/>
  <c r="L24" i="3"/>
  <c r="D27" i="3"/>
  <c r="E26" i="3"/>
  <c r="F26" i="3" s="1"/>
  <c r="G26" i="3" s="1"/>
  <c r="H26" i="3" s="1"/>
  <c r="I26" i="3" s="1"/>
  <c r="J26" i="3" s="1"/>
  <c r="A47" i="2" l="1"/>
  <c r="A48" i="2" s="1"/>
  <c r="B25" i="4"/>
  <c r="M26" i="3"/>
  <c r="C27" i="4" s="1"/>
  <c r="C1104" i="6" s="1"/>
  <c r="C1105" i="6" s="1"/>
  <c r="C1106" i="6" s="1"/>
  <c r="C1107" i="6" s="1"/>
  <c r="C1108" i="6" s="1"/>
  <c r="C1109" i="6" s="1"/>
  <c r="C1110" i="6" s="1"/>
  <c r="C1111" i="6" s="1"/>
  <c r="C1112" i="6" s="1"/>
  <c r="C1113" i="6" s="1"/>
  <c r="C1114" i="6" s="1"/>
  <c r="C1115" i="6" s="1"/>
  <c r="C1116" i="6" s="1"/>
  <c r="C1117" i="6" s="1"/>
  <c r="C1118" i="6" s="1"/>
  <c r="C1119" i="6" s="1"/>
  <c r="C1120" i="6" s="1"/>
  <c r="C1121" i="6" s="1"/>
  <c r="C1122" i="6" s="1"/>
  <c r="C1123" i="6" s="1"/>
  <c r="C1124" i="6" s="1"/>
  <c r="C1125" i="6" s="1"/>
  <c r="C1126" i="6" s="1"/>
  <c r="C1127" i="6" s="1"/>
  <c r="C1128" i="6" s="1"/>
  <c r="C1129" i="6" s="1"/>
  <c r="C1130" i="6" s="1"/>
  <c r="C1131" i="6" s="1"/>
  <c r="C1132" i="6" s="1"/>
  <c r="C1133" i="6" s="1"/>
  <c r="C1134" i="6" s="1"/>
  <c r="C1135" i="6" s="1"/>
  <c r="C1136" i="6" s="1"/>
  <c r="C1137" i="6" s="1"/>
  <c r="C1138" i="6" s="1"/>
  <c r="C1139" i="6" s="1"/>
  <c r="C1140" i="6" s="1"/>
  <c r="C1141" i="6" s="1"/>
  <c r="C1142" i="6" s="1"/>
  <c r="C1143" i="6" s="1"/>
  <c r="C1144" i="6" s="1"/>
  <c r="C1145" i="6" s="1"/>
  <c r="C1146" i="6" s="1"/>
  <c r="C1147" i="6" s="1"/>
  <c r="C1148" i="6" s="1"/>
  <c r="C1149" i="6" s="1"/>
  <c r="C1150" i="6" s="1"/>
  <c r="C1151" i="6" s="1"/>
  <c r="C1152" i="6" s="1"/>
  <c r="C1153" i="6" s="1"/>
  <c r="A26" i="4"/>
  <c r="B26" i="4"/>
  <c r="C49" i="2"/>
  <c r="B49" i="2" s="1"/>
  <c r="B50" i="2" s="1"/>
  <c r="C48" i="2"/>
  <c r="D28" i="3"/>
  <c r="E27" i="3"/>
  <c r="F27" i="3" s="1"/>
  <c r="G27" i="3" s="1"/>
  <c r="H27" i="3" s="1"/>
  <c r="I27" i="3" s="1"/>
  <c r="J27" i="3" s="1"/>
  <c r="L25" i="3"/>
  <c r="A49" i="2" l="1"/>
  <c r="A50" i="2" s="1"/>
  <c r="M27" i="3"/>
  <c r="C28" i="4" s="1"/>
  <c r="C1154" i="6" s="1"/>
  <c r="C1155" i="6" s="1"/>
  <c r="C1156" i="6" s="1"/>
  <c r="C1157" i="6" s="1"/>
  <c r="C1158" i="6" s="1"/>
  <c r="C1159" i="6" s="1"/>
  <c r="C1160" i="6" s="1"/>
  <c r="C1161" i="6" s="1"/>
  <c r="C1162" i="6" s="1"/>
  <c r="C1163" i="6" s="1"/>
  <c r="C1164" i="6" s="1"/>
  <c r="C1165" i="6" s="1"/>
  <c r="C1166" i="6" s="1"/>
  <c r="C1167" i="6" s="1"/>
  <c r="C1168" i="6" s="1"/>
  <c r="C1169" i="6" s="1"/>
  <c r="C1170" i="6" s="1"/>
  <c r="C1171" i="6" s="1"/>
  <c r="C1172" i="6" s="1"/>
  <c r="C1173" i="6" s="1"/>
  <c r="C1174" i="6" s="1"/>
  <c r="C1175" i="6" s="1"/>
  <c r="C1176" i="6" s="1"/>
  <c r="C1177" i="6" s="1"/>
  <c r="C1178" i="6" s="1"/>
  <c r="C1179" i="6" s="1"/>
  <c r="C1180" i="6" s="1"/>
  <c r="C1181" i="6" s="1"/>
  <c r="C1182" i="6" s="1"/>
  <c r="C1183" i="6" s="1"/>
  <c r="C1184" i="6" s="1"/>
  <c r="C1185" i="6" s="1"/>
  <c r="C1186" i="6" s="1"/>
  <c r="C1187" i="6" s="1"/>
  <c r="C1188" i="6" s="1"/>
  <c r="C1189" i="6" s="1"/>
  <c r="C1190" i="6" s="1"/>
  <c r="C1191" i="6" s="1"/>
  <c r="C1192" i="6" s="1"/>
  <c r="C1193" i="6" s="1"/>
  <c r="C1194" i="6" s="1"/>
  <c r="C1195" i="6" s="1"/>
  <c r="C1196" i="6" s="1"/>
  <c r="C1197" i="6" s="1"/>
  <c r="C1198" i="6" s="1"/>
  <c r="C1199" i="6" s="1"/>
  <c r="C1200" i="6" s="1"/>
  <c r="C1201" i="6" s="1"/>
  <c r="C1202" i="6" s="1"/>
  <c r="C1203" i="6" s="1"/>
  <c r="A27" i="4"/>
  <c r="C50" i="2"/>
  <c r="C51" i="2"/>
  <c r="B51" i="2" s="1"/>
  <c r="B52" i="2" s="1"/>
  <c r="L26" i="3"/>
  <c r="D29" i="3"/>
  <c r="E28" i="3"/>
  <c r="F28" i="3" s="1"/>
  <c r="G28" i="3" s="1"/>
  <c r="H28" i="3" s="1"/>
  <c r="I28" i="3" s="1"/>
  <c r="J28" i="3" s="1"/>
  <c r="A51" i="2" l="1"/>
  <c r="A52" i="2" s="1"/>
  <c r="B27" i="4"/>
  <c r="M28" i="3"/>
  <c r="C29" i="4" s="1"/>
  <c r="C1204" i="6" s="1"/>
  <c r="C1205" i="6" s="1"/>
  <c r="C1206" i="6" s="1"/>
  <c r="C1207" i="6" s="1"/>
  <c r="C1208" i="6" s="1"/>
  <c r="C1209" i="6" s="1"/>
  <c r="C1210" i="6" s="1"/>
  <c r="C1211" i="6" s="1"/>
  <c r="C1212" i="6" s="1"/>
  <c r="C1213" i="6" s="1"/>
  <c r="C1214" i="6" s="1"/>
  <c r="C1215" i="6" s="1"/>
  <c r="C1216" i="6" s="1"/>
  <c r="C1217" i="6" s="1"/>
  <c r="C1218" i="6" s="1"/>
  <c r="C1219" i="6" s="1"/>
  <c r="C1220" i="6" s="1"/>
  <c r="C1221" i="6" s="1"/>
  <c r="C1222" i="6" s="1"/>
  <c r="C1223" i="6" s="1"/>
  <c r="C1224" i="6" s="1"/>
  <c r="C1225" i="6" s="1"/>
  <c r="C1226" i="6" s="1"/>
  <c r="C1227" i="6" s="1"/>
  <c r="C1228" i="6" s="1"/>
  <c r="C1229" i="6" s="1"/>
  <c r="C1230" i="6" s="1"/>
  <c r="C1231" i="6" s="1"/>
  <c r="C1232" i="6" s="1"/>
  <c r="C1233" i="6" s="1"/>
  <c r="C1234" i="6" s="1"/>
  <c r="C1235" i="6" s="1"/>
  <c r="C1236" i="6" s="1"/>
  <c r="C1237" i="6" s="1"/>
  <c r="C1238" i="6" s="1"/>
  <c r="C1239" i="6" s="1"/>
  <c r="C1240" i="6" s="1"/>
  <c r="C1241" i="6" s="1"/>
  <c r="C1242" i="6" s="1"/>
  <c r="C1243" i="6" s="1"/>
  <c r="C1244" i="6" s="1"/>
  <c r="C1245" i="6" s="1"/>
  <c r="C1246" i="6" s="1"/>
  <c r="C1247" i="6" s="1"/>
  <c r="C1248" i="6" s="1"/>
  <c r="C1249" i="6" s="1"/>
  <c r="C1250" i="6" s="1"/>
  <c r="C1251" i="6" s="1"/>
  <c r="C1252" i="6" s="1"/>
  <c r="C1253" i="6" s="1"/>
  <c r="A28" i="4"/>
  <c r="B28" i="4"/>
  <c r="C53" i="2"/>
  <c r="B53" i="2" s="1"/>
  <c r="B54" i="2" s="1"/>
  <c r="C52" i="2"/>
  <c r="D30" i="3"/>
  <c r="E29" i="3"/>
  <c r="F29" i="3" s="1"/>
  <c r="G29" i="3" s="1"/>
  <c r="H29" i="3" s="1"/>
  <c r="I29" i="3" s="1"/>
  <c r="J29" i="3" s="1"/>
  <c r="L27" i="3"/>
  <c r="A53" i="2" l="1"/>
  <c r="A54" i="2" s="1"/>
  <c r="M29" i="3"/>
  <c r="C30" i="4" s="1"/>
  <c r="C1254" i="6" s="1"/>
  <c r="C1255" i="6" s="1"/>
  <c r="C1256" i="6" s="1"/>
  <c r="C1257" i="6" s="1"/>
  <c r="C1258" i="6" s="1"/>
  <c r="C1259" i="6" s="1"/>
  <c r="C1260" i="6" s="1"/>
  <c r="C1261" i="6" s="1"/>
  <c r="C1262" i="6" s="1"/>
  <c r="C1263" i="6" s="1"/>
  <c r="C1264" i="6" s="1"/>
  <c r="C1265" i="6" s="1"/>
  <c r="C1266" i="6" s="1"/>
  <c r="C1267" i="6" s="1"/>
  <c r="C1268" i="6" s="1"/>
  <c r="C1269" i="6" s="1"/>
  <c r="C1270" i="6" s="1"/>
  <c r="C1271" i="6" s="1"/>
  <c r="C1272" i="6" s="1"/>
  <c r="C1273" i="6" s="1"/>
  <c r="C1274" i="6" s="1"/>
  <c r="C1275" i="6" s="1"/>
  <c r="C1276" i="6" s="1"/>
  <c r="C1277" i="6" s="1"/>
  <c r="C1278" i="6" s="1"/>
  <c r="C1279" i="6" s="1"/>
  <c r="C1280" i="6" s="1"/>
  <c r="C1281" i="6" s="1"/>
  <c r="C1282" i="6" s="1"/>
  <c r="C1283" i="6" s="1"/>
  <c r="C1284" i="6" s="1"/>
  <c r="C1285" i="6" s="1"/>
  <c r="C1286" i="6" s="1"/>
  <c r="C1287" i="6" s="1"/>
  <c r="C1288" i="6" s="1"/>
  <c r="C1289" i="6" s="1"/>
  <c r="C1290" i="6" s="1"/>
  <c r="C1291" i="6" s="1"/>
  <c r="C1292" i="6" s="1"/>
  <c r="C1293" i="6" s="1"/>
  <c r="C1294" i="6" s="1"/>
  <c r="C1295" i="6" s="1"/>
  <c r="C1296" i="6" s="1"/>
  <c r="C1297" i="6" s="1"/>
  <c r="C1298" i="6" s="1"/>
  <c r="C1299" i="6" s="1"/>
  <c r="C1300" i="6" s="1"/>
  <c r="C1301" i="6" s="1"/>
  <c r="C1302" i="6" s="1"/>
  <c r="C1303" i="6" s="1"/>
  <c r="A29" i="4"/>
  <c r="C54" i="2"/>
  <c r="C55" i="2"/>
  <c r="B55" i="2" s="1"/>
  <c r="B56" i="2" s="1"/>
  <c r="L28" i="3"/>
  <c r="D31" i="3"/>
  <c r="E30" i="3"/>
  <c r="F30" i="3" s="1"/>
  <c r="G30" i="3" s="1"/>
  <c r="H30" i="3" s="1"/>
  <c r="I30" i="3" s="1"/>
  <c r="J30" i="3" s="1"/>
  <c r="A55" i="2" l="1"/>
  <c r="A56" i="2" s="1"/>
  <c r="B29" i="4"/>
  <c r="M30" i="3"/>
  <c r="C31" i="4" s="1"/>
  <c r="C1304" i="6" s="1"/>
  <c r="C1305" i="6" s="1"/>
  <c r="C1306" i="6" s="1"/>
  <c r="C1307" i="6" s="1"/>
  <c r="C1308" i="6" s="1"/>
  <c r="C1309" i="6" s="1"/>
  <c r="C1310" i="6" s="1"/>
  <c r="C1311" i="6" s="1"/>
  <c r="C1312" i="6" s="1"/>
  <c r="C1313" i="6" s="1"/>
  <c r="C1314" i="6" s="1"/>
  <c r="C1315" i="6" s="1"/>
  <c r="C1316" i="6" s="1"/>
  <c r="C1317" i="6" s="1"/>
  <c r="C1318" i="6" s="1"/>
  <c r="C1319" i="6" s="1"/>
  <c r="C1320" i="6" s="1"/>
  <c r="C1321" i="6" s="1"/>
  <c r="C1322" i="6" s="1"/>
  <c r="C1323" i="6" s="1"/>
  <c r="C1324" i="6" s="1"/>
  <c r="C1325" i="6" s="1"/>
  <c r="C1326" i="6" s="1"/>
  <c r="C1327" i="6" s="1"/>
  <c r="C1328" i="6" s="1"/>
  <c r="C1329" i="6" s="1"/>
  <c r="C1330" i="6" s="1"/>
  <c r="C1331" i="6" s="1"/>
  <c r="C1332" i="6" s="1"/>
  <c r="C1333" i="6" s="1"/>
  <c r="C1334" i="6" s="1"/>
  <c r="C1335" i="6" s="1"/>
  <c r="C1336" i="6" s="1"/>
  <c r="C1337" i="6" s="1"/>
  <c r="C1338" i="6" s="1"/>
  <c r="C1339" i="6" s="1"/>
  <c r="C1340" i="6" s="1"/>
  <c r="C1341" i="6" s="1"/>
  <c r="C1342" i="6" s="1"/>
  <c r="C1343" i="6" s="1"/>
  <c r="C1344" i="6" s="1"/>
  <c r="C1345" i="6" s="1"/>
  <c r="C1346" i="6" s="1"/>
  <c r="C1347" i="6" s="1"/>
  <c r="C1348" i="6" s="1"/>
  <c r="C1349" i="6" s="1"/>
  <c r="C1350" i="6" s="1"/>
  <c r="C1351" i="6" s="1"/>
  <c r="C1352" i="6" s="1"/>
  <c r="C1353" i="6" s="1"/>
  <c r="A30" i="4"/>
  <c r="B30" i="4"/>
  <c r="C57" i="2"/>
  <c r="B57" i="2" s="1"/>
  <c r="B58" i="2" s="1"/>
  <c r="C56" i="2"/>
  <c r="D32" i="3"/>
  <c r="E31" i="3"/>
  <c r="F31" i="3" s="1"/>
  <c r="G31" i="3" s="1"/>
  <c r="H31" i="3" s="1"/>
  <c r="I31" i="3" s="1"/>
  <c r="J31" i="3" s="1"/>
  <c r="L29" i="3"/>
  <c r="A57" i="2" l="1"/>
  <c r="A58" i="2" s="1"/>
  <c r="M31" i="3"/>
  <c r="C32" i="4" s="1"/>
  <c r="C1354" i="6" s="1"/>
  <c r="C1355" i="6" s="1"/>
  <c r="C1356" i="6" s="1"/>
  <c r="C1357" i="6" s="1"/>
  <c r="C1358" i="6" s="1"/>
  <c r="C1359" i="6" s="1"/>
  <c r="C1360" i="6" s="1"/>
  <c r="C1361" i="6" s="1"/>
  <c r="C1362" i="6" s="1"/>
  <c r="C1363" i="6" s="1"/>
  <c r="C1364" i="6" s="1"/>
  <c r="C1365" i="6" s="1"/>
  <c r="C1366" i="6" s="1"/>
  <c r="C1367" i="6" s="1"/>
  <c r="C1368" i="6" s="1"/>
  <c r="C1369" i="6" s="1"/>
  <c r="C1370" i="6" s="1"/>
  <c r="C1371" i="6" s="1"/>
  <c r="C1372" i="6" s="1"/>
  <c r="C1373" i="6" s="1"/>
  <c r="C1374" i="6" s="1"/>
  <c r="C1375" i="6" s="1"/>
  <c r="C1376" i="6" s="1"/>
  <c r="C1377" i="6" s="1"/>
  <c r="C1378" i="6" s="1"/>
  <c r="C1379" i="6" s="1"/>
  <c r="C1380" i="6" s="1"/>
  <c r="C1381" i="6" s="1"/>
  <c r="C1382" i="6" s="1"/>
  <c r="C1383" i="6" s="1"/>
  <c r="C1384" i="6" s="1"/>
  <c r="C1385" i="6" s="1"/>
  <c r="C1386" i="6" s="1"/>
  <c r="C1387" i="6" s="1"/>
  <c r="C1388" i="6" s="1"/>
  <c r="C1389" i="6" s="1"/>
  <c r="C1390" i="6" s="1"/>
  <c r="C1391" i="6" s="1"/>
  <c r="C1392" i="6" s="1"/>
  <c r="C1393" i="6" s="1"/>
  <c r="C1394" i="6" s="1"/>
  <c r="C1395" i="6" s="1"/>
  <c r="C1396" i="6" s="1"/>
  <c r="C1397" i="6" s="1"/>
  <c r="C1398" i="6" s="1"/>
  <c r="C1399" i="6" s="1"/>
  <c r="C1400" i="6" s="1"/>
  <c r="C1401" i="6" s="1"/>
  <c r="C1402" i="6" s="1"/>
  <c r="C1403" i="6" s="1"/>
  <c r="A31" i="4"/>
  <c r="C59" i="2"/>
  <c r="B59" i="2" s="1"/>
  <c r="B60" i="2" s="1"/>
  <c r="C58" i="2"/>
  <c r="L30" i="3"/>
  <c r="D33" i="3"/>
  <c r="E32" i="3"/>
  <c r="F32" i="3" s="1"/>
  <c r="G32" i="3" s="1"/>
  <c r="H32" i="3" s="1"/>
  <c r="I32" i="3" s="1"/>
  <c r="J32" i="3" s="1"/>
  <c r="A59" i="2" l="1"/>
  <c r="A60" i="2" s="1"/>
  <c r="B31" i="4"/>
  <c r="M32" i="3"/>
  <c r="C33" i="4" s="1"/>
  <c r="C1404" i="6" s="1"/>
  <c r="C1405" i="6" s="1"/>
  <c r="C1406" i="6" s="1"/>
  <c r="C1407" i="6" s="1"/>
  <c r="C1408" i="6" s="1"/>
  <c r="C1409" i="6" s="1"/>
  <c r="C1410" i="6" s="1"/>
  <c r="C1411" i="6" s="1"/>
  <c r="C1412" i="6" s="1"/>
  <c r="C1413" i="6" s="1"/>
  <c r="C1414" i="6" s="1"/>
  <c r="C1415" i="6" s="1"/>
  <c r="C1416" i="6" s="1"/>
  <c r="C1417" i="6" s="1"/>
  <c r="C1418" i="6" s="1"/>
  <c r="C1419" i="6" s="1"/>
  <c r="C1420" i="6" s="1"/>
  <c r="C1421" i="6" s="1"/>
  <c r="C1422" i="6" s="1"/>
  <c r="C1423" i="6" s="1"/>
  <c r="C1424" i="6" s="1"/>
  <c r="C1425" i="6" s="1"/>
  <c r="C1426" i="6" s="1"/>
  <c r="C1427" i="6" s="1"/>
  <c r="C1428" i="6" s="1"/>
  <c r="C1429" i="6" s="1"/>
  <c r="C1430" i="6" s="1"/>
  <c r="C1431" i="6" s="1"/>
  <c r="C1432" i="6" s="1"/>
  <c r="C1433" i="6" s="1"/>
  <c r="C1434" i="6" s="1"/>
  <c r="C1435" i="6" s="1"/>
  <c r="C1436" i="6" s="1"/>
  <c r="C1437" i="6" s="1"/>
  <c r="C1438" i="6" s="1"/>
  <c r="C1439" i="6" s="1"/>
  <c r="C1440" i="6" s="1"/>
  <c r="C1441" i="6" s="1"/>
  <c r="C1442" i="6" s="1"/>
  <c r="C1443" i="6" s="1"/>
  <c r="C1444" i="6" s="1"/>
  <c r="C1445" i="6" s="1"/>
  <c r="C1446" i="6" s="1"/>
  <c r="C1447" i="6" s="1"/>
  <c r="C1448" i="6" s="1"/>
  <c r="C1449" i="6" s="1"/>
  <c r="C1450" i="6" s="1"/>
  <c r="C1451" i="6" s="1"/>
  <c r="C1452" i="6" s="1"/>
  <c r="C1453" i="6" s="1"/>
  <c r="A32" i="4"/>
  <c r="B32" i="4"/>
  <c r="C61" i="2"/>
  <c r="B61" i="2" s="1"/>
  <c r="B62" i="2" s="1"/>
  <c r="C60" i="2"/>
  <c r="D34" i="3"/>
  <c r="E33" i="3"/>
  <c r="F33" i="3" s="1"/>
  <c r="G33" i="3" s="1"/>
  <c r="H33" i="3" s="1"/>
  <c r="I33" i="3" s="1"/>
  <c r="J33" i="3" s="1"/>
  <c r="L31" i="3"/>
  <c r="A61" i="2" l="1"/>
  <c r="A62" i="2" s="1"/>
  <c r="M33" i="3"/>
  <c r="C34" i="4" s="1"/>
  <c r="C1454" i="6" s="1"/>
  <c r="C1455" i="6" s="1"/>
  <c r="C1456" i="6" s="1"/>
  <c r="C1457" i="6" s="1"/>
  <c r="C1458" i="6" s="1"/>
  <c r="C1459" i="6" s="1"/>
  <c r="C1460" i="6" s="1"/>
  <c r="C1461" i="6" s="1"/>
  <c r="C1462" i="6" s="1"/>
  <c r="C1463" i="6" s="1"/>
  <c r="C1464" i="6" s="1"/>
  <c r="C1465" i="6" s="1"/>
  <c r="C1466" i="6" s="1"/>
  <c r="C1467" i="6" s="1"/>
  <c r="C1468" i="6" s="1"/>
  <c r="C1469" i="6" s="1"/>
  <c r="C1470" i="6" s="1"/>
  <c r="C1471" i="6" s="1"/>
  <c r="C1472" i="6" s="1"/>
  <c r="C1473" i="6" s="1"/>
  <c r="C1474" i="6" s="1"/>
  <c r="C1475" i="6" s="1"/>
  <c r="C1476" i="6" s="1"/>
  <c r="C1477" i="6" s="1"/>
  <c r="C1478" i="6" s="1"/>
  <c r="C1479" i="6" s="1"/>
  <c r="C1480" i="6" s="1"/>
  <c r="C1481" i="6" s="1"/>
  <c r="C1482" i="6" s="1"/>
  <c r="C1483" i="6" s="1"/>
  <c r="C1484" i="6" s="1"/>
  <c r="C1485" i="6" s="1"/>
  <c r="C1486" i="6" s="1"/>
  <c r="C1487" i="6" s="1"/>
  <c r="C1488" i="6" s="1"/>
  <c r="C1489" i="6" s="1"/>
  <c r="C1490" i="6" s="1"/>
  <c r="C1491" i="6" s="1"/>
  <c r="C1492" i="6" s="1"/>
  <c r="C1493" i="6" s="1"/>
  <c r="C1494" i="6" s="1"/>
  <c r="C1495" i="6" s="1"/>
  <c r="C1496" i="6" s="1"/>
  <c r="C1497" i="6" s="1"/>
  <c r="C1498" i="6" s="1"/>
  <c r="C1499" i="6" s="1"/>
  <c r="C1500" i="6" s="1"/>
  <c r="C1501" i="6" s="1"/>
  <c r="C1502" i="6" s="1"/>
  <c r="C1503" i="6" s="1"/>
  <c r="A33" i="4"/>
  <c r="C63" i="2"/>
  <c r="B63" i="2" s="1"/>
  <c r="B64" i="2" s="1"/>
  <c r="C62" i="2"/>
  <c r="L32" i="3"/>
  <c r="D35" i="3"/>
  <c r="E34" i="3"/>
  <c r="F34" i="3" s="1"/>
  <c r="G34" i="3" s="1"/>
  <c r="H34" i="3" s="1"/>
  <c r="I34" i="3" s="1"/>
  <c r="J34" i="3" s="1"/>
  <c r="A63" i="2" l="1"/>
  <c r="A64" i="2" s="1"/>
  <c r="B33" i="4"/>
  <c r="M34" i="3"/>
  <c r="C35" i="4" s="1"/>
  <c r="C1504" i="6" s="1"/>
  <c r="C1505" i="6" s="1"/>
  <c r="C1506" i="6" s="1"/>
  <c r="C1507" i="6" s="1"/>
  <c r="C1508" i="6" s="1"/>
  <c r="C1509" i="6" s="1"/>
  <c r="C1510" i="6" s="1"/>
  <c r="C1511" i="6" s="1"/>
  <c r="C1512" i="6" s="1"/>
  <c r="C1513" i="6" s="1"/>
  <c r="C1514" i="6" s="1"/>
  <c r="C1515" i="6" s="1"/>
  <c r="C1516" i="6" s="1"/>
  <c r="C1517" i="6" s="1"/>
  <c r="C1518" i="6" s="1"/>
  <c r="C1519" i="6" s="1"/>
  <c r="C1520" i="6" s="1"/>
  <c r="C1521" i="6" s="1"/>
  <c r="C1522" i="6" s="1"/>
  <c r="C1523" i="6" s="1"/>
  <c r="C1524" i="6" s="1"/>
  <c r="C1525" i="6" s="1"/>
  <c r="C1526" i="6" s="1"/>
  <c r="C1527" i="6" s="1"/>
  <c r="C1528" i="6" s="1"/>
  <c r="C1529" i="6" s="1"/>
  <c r="C1530" i="6" s="1"/>
  <c r="C1531" i="6" s="1"/>
  <c r="C1532" i="6" s="1"/>
  <c r="C1533" i="6" s="1"/>
  <c r="C1534" i="6" s="1"/>
  <c r="C1535" i="6" s="1"/>
  <c r="C1536" i="6" s="1"/>
  <c r="C1537" i="6" s="1"/>
  <c r="C1538" i="6" s="1"/>
  <c r="C1539" i="6" s="1"/>
  <c r="C1540" i="6" s="1"/>
  <c r="C1541" i="6" s="1"/>
  <c r="C1542" i="6" s="1"/>
  <c r="C1543" i="6" s="1"/>
  <c r="C1544" i="6" s="1"/>
  <c r="C1545" i="6" s="1"/>
  <c r="C1546" i="6" s="1"/>
  <c r="C1547" i="6" s="1"/>
  <c r="C1548" i="6" s="1"/>
  <c r="C1549" i="6" s="1"/>
  <c r="C1550" i="6" s="1"/>
  <c r="C1551" i="6" s="1"/>
  <c r="C1552" i="6" s="1"/>
  <c r="C1553" i="6" s="1"/>
  <c r="A34" i="4"/>
  <c r="B34" i="4"/>
  <c r="C64" i="2"/>
  <c r="C65" i="2"/>
  <c r="B65" i="2" s="1"/>
  <c r="B66" i="2" s="1"/>
  <c r="D36" i="3"/>
  <c r="E35" i="3"/>
  <c r="F35" i="3" s="1"/>
  <c r="G35" i="3" s="1"/>
  <c r="H35" i="3" s="1"/>
  <c r="I35" i="3" s="1"/>
  <c r="J35" i="3" s="1"/>
  <c r="L33" i="3"/>
  <c r="A65" i="2" l="1"/>
  <c r="A66" i="2" s="1"/>
  <c r="M35" i="3"/>
  <c r="C36" i="4" s="1"/>
  <c r="C1554" i="6" s="1"/>
  <c r="C1555" i="6" s="1"/>
  <c r="C1556" i="6" s="1"/>
  <c r="C1557" i="6" s="1"/>
  <c r="C1558" i="6" s="1"/>
  <c r="C1559" i="6" s="1"/>
  <c r="C1560" i="6" s="1"/>
  <c r="C1561" i="6" s="1"/>
  <c r="C1562" i="6" s="1"/>
  <c r="C1563" i="6" s="1"/>
  <c r="C1564" i="6" s="1"/>
  <c r="C1565" i="6" s="1"/>
  <c r="C1566" i="6" s="1"/>
  <c r="C1567" i="6" s="1"/>
  <c r="C1568" i="6" s="1"/>
  <c r="C1569" i="6" s="1"/>
  <c r="C1570" i="6" s="1"/>
  <c r="C1571" i="6" s="1"/>
  <c r="C1572" i="6" s="1"/>
  <c r="C1573" i="6" s="1"/>
  <c r="C1574" i="6" s="1"/>
  <c r="C1575" i="6" s="1"/>
  <c r="C1576" i="6" s="1"/>
  <c r="C1577" i="6" s="1"/>
  <c r="C1578" i="6" s="1"/>
  <c r="C1579" i="6" s="1"/>
  <c r="C1580" i="6" s="1"/>
  <c r="C1581" i="6" s="1"/>
  <c r="C1582" i="6" s="1"/>
  <c r="C1583" i="6" s="1"/>
  <c r="C1584" i="6" s="1"/>
  <c r="C1585" i="6" s="1"/>
  <c r="C1586" i="6" s="1"/>
  <c r="C1587" i="6" s="1"/>
  <c r="C1588" i="6" s="1"/>
  <c r="C1589" i="6" s="1"/>
  <c r="C1590" i="6" s="1"/>
  <c r="C1591" i="6" s="1"/>
  <c r="C1592" i="6" s="1"/>
  <c r="C1593" i="6" s="1"/>
  <c r="C1594" i="6" s="1"/>
  <c r="C1595" i="6" s="1"/>
  <c r="C1596" i="6" s="1"/>
  <c r="C1597" i="6" s="1"/>
  <c r="C1598" i="6" s="1"/>
  <c r="C1599" i="6" s="1"/>
  <c r="C1600" i="6" s="1"/>
  <c r="C1601" i="6" s="1"/>
  <c r="C1602" i="6" s="1"/>
  <c r="C1603" i="6" s="1"/>
  <c r="A35" i="4"/>
  <c r="C67" i="2"/>
  <c r="B67" i="2" s="1"/>
  <c r="B68" i="2" s="1"/>
  <c r="C66" i="2"/>
  <c r="L34" i="3"/>
  <c r="D37" i="3"/>
  <c r="E36" i="3"/>
  <c r="F36" i="3" s="1"/>
  <c r="G36" i="3" s="1"/>
  <c r="H36" i="3" s="1"/>
  <c r="I36" i="3" s="1"/>
  <c r="J36" i="3" s="1"/>
  <c r="A67" i="2" l="1"/>
  <c r="A68" i="2" s="1"/>
  <c r="B35" i="4"/>
  <c r="M36" i="3"/>
  <c r="C37" i="4" s="1"/>
  <c r="C1604" i="6" s="1"/>
  <c r="C1605" i="6" s="1"/>
  <c r="C1606" i="6" s="1"/>
  <c r="C1607" i="6" s="1"/>
  <c r="C1608" i="6" s="1"/>
  <c r="C1609" i="6" s="1"/>
  <c r="C1610" i="6" s="1"/>
  <c r="C1611" i="6" s="1"/>
  <c r="C1612" i="6" s="1"/>
  <c r="C1613" i="6" s="1"/>
  <c r="C1614" i="6" s="1"/>
  <c r="C1615" i="6" s="1"/>
  <c r="C1616" i="6" s="1"/>
  <c r="C1617" i="6" s="1"/>
  <c r="C1618" i="6" s="1"/>
  <c r="C1619" i="6" s="1"/>
  <c r="C1620" i="6" s="1"/>
  <c r="C1621" i="6" s="1"/>
  <c r="C1622" i="6" s="1"/>
  <c r="C1623" i="6" s="1"/>
  <c r="C1624" i="6" s="1"/>
  <c r="C1625" i="6" s="1"/>
  <c r="C1626" i="6" s="1"/>
  <c r="C1627" i="6" s="1"/>
  <c r="C1628" i="6" s="1"/>
  <c r="C1629" i="6" s="1"/>
  <c r="C1630" i="6" s="1"/>
  <c r="C1631" i="6" s="1"/>
  <c r="C1632" i="6" s="1"/>
  <c r="C1633" i="6" s="1"/>
  <c r="C1634" i="6" s="1"/>
  <c r="C1635" i="6" s="1"/>
  <c r="C1636" i="6" s="1"/>
  <c r="C1637" i="6" s="1"/>
  <c r="C1638" i="6" s="1"/>
  <c r="C1639" i="6" s="1"/>
  <c r="C1640" i="6" s="1"/>
  <c r="C1641" i="6" s="1"/>
  <c r="C1642" i="6" s="1"/>
  <c r="C1643" i="6" s="1"/>
  <c r="C1644" i="6" s="1"/>
  <c r="C1645" i="6" s="1"/>
  <c r="C1646" i="6" s="1"/>
  <c r="C1647" i="6" s="1"/>
  <c r="C1648" i="6" s="1"/>
  <c r="C1649" i="6" s="1"/>
  <c r="C1650" i="6" s="1"/>
  <c r="C1651" i="6" s="1"/>
  <c r="C1652" i="6" s="1"/>
  <c r="C1653" i="6" s="1"/>
  <c r="A36" i="4"/>
  <c r="B36" i="4"/>
  <c r="C69" i="2"/>
  <c r="B69" i="2" s="1"/>
  <c r="B70" i="2" s="1"/>
  <c r="C68" i="2"/>
  <c r="D38" i="3"/>
  <c r="E37" i="3"/>
  <c r="F37" i="3" s="1"/>
  <c r="G37" i="3" s="1"/>
  <c r="H37" i="3" s="1"/>
  <c r="I37" i="3" s="1"/>
  <c r="J37" i="3" s="1"/>
  <c r="L35" i="3"/>
  <c r="A69" i="2" l="1"/>
  <c r="A70" i="2" s="1"/>
  <c r="M37" i="3"/>
  <c r="C38" i="4" s="1"/>
  <c r="C1654" i="6" s="1"/>
  <c r="C1655" i="6" s="1"/>
  <c r="C1656" i="6" s="1"/>
  <c r="C1657" i="6" s="1"/>
  <c r="C1658" i="6" s="1"/>
  <c r="C1659" i="6" s="1"/>
  <c r="C1660" i="6" s="1"/>
  <c r="C1661" i="6" s="1"/>
  <c r="C1662" i="6" s="1"/>
  <c r="C1663" i="6" s="1"/>
  <c r="C1664" i="6" s="1"/>
  <c r="C1665" i="6" s="1"/>
  <c r="C1666" i="6" s="1"/>
  <c r="C1667" i="6" s="1"/>
  <c r="C1668" i="6" s="1"/>
  <c r="C1669" i="6" s="1"/>
  <c r="C1670" i="6" s="1"/>
  <c r="C1671" i="6" s="1"/>
  <c r="C1672" i="6" s="1"/>
  <c r="C1673" i="6" s="1"/>
  <c r="C1674" i="6" s="1"/>
  <c r="C1675" i="6" s="1"/>
  <c r="C1676" i="6" s="1"/>
  <c r="C1677" i="6" s="1"/>
  <c r="C1678" i="6" s="1"/>
  <c r="C1679" i="6" s="1"/>
  <c r="C1680" i="6" s="1"/>
  <c r="C1681" i="6" s="1"/>
  <c r="C1682" i="6" s="1"/>
  <c r="C1683" i="6" s="1"/>
  <c r="C1684" i="6" s="1"/>
  <c r="C1685" i="6" s="1"/>
  <c r="C1686" i="6" s="1"/>
  <c r="C1687" i="6" s="1"/>
  <c r="C1688" i="6" s="1"/>
  <c r="C1689" i="6" s="1"/>
  <c r="C1690" i="6" s="1"/>
  <c r="C1691" i="6" s="1"/>
  <c r="C1692" i="6" s="1"/>
  <c r="C1693" i="6" s="1"/>
  <c r="C1694" i="6" s="1"/>
  <c r="C1695" i="6" s="1"/>
  <c r="C1696" i="6" s="1"/>
  <c r="C1697" i="6" s="1"/>
  <c r="C1698" i="6" s="1"/>
  <c r="C1699" i="6" s="1"/>
  <c r="C1700" i="6" s="1"/>
  <c r="C1701" i="6" s="1"/>
  <c r="C1702" i="6" s="1"/>
  <c r="C1703" i="6" s="1"/>
  <c r="A37" i="4"/>
  <c r="C70" i="2"/>
  <c r="C71" i="2"/>
  <c r="B71" i="2" s="1"/>
  <c r="B72" i="2" s="1"/>
  <c r="L36" i="3"/>
  <c r="D39" i="3"/>
  <c r="E38" i="3"/>
  <c r="F38" i="3" s="1"/>
  <c r="G38" i="3" s="1"/>
  <c r="H38" i="3" s="1"/>
  <c r="I38" i="3" s="1"/>
  <c r="J38" i="3" s="1"/>
  <c r="A71" i="2" l="1"/>
  <c r="A72" i="2" s="1"/>
  <c r="B37" i="4"/>
  <c r="M38" i="3"/>
  <c r="C39" i="4" s="1"/>
  <c r="C1704" i="6" s="1"/>
  <c r="C1705" i="6" s="1"/>
  <c r="C1706" i="6" s="1"/>
  <c r="C1707" i="6" s="1"/>
  <c r="C1708" i="6" s="1"/>
  <c r="C1709" i="6" s="1"/>
  <c r="C1710" i="6" s="1"/>
  <c r="C1711" i="6" s="1"/>
  <c r="C1712" i="6" s="1"/>
  <c r="C1713" i="6" s="1"/>
  <c r="C1714" i="6" s="1"/>
  <c r="C1715" i="6" s="1"/>
  <c r="C1716" i="6" s="1"/>
  <c r="C1717" i="6" s="1"/>
  <c r="C1718" i="6" s="1"/>
  <c r="C1719" i="6" s="1"/>
  <c r="C1720" i="6" s="1"/>
  <c r="C1721" i="6" s="1"/>
  <c r="C1722" i="6" s="1"/>
  <c r="C1723" i="6" s="1"/>
  <c r="C1724" i="6" s="1"/>
  <c r="C1725" i="6" s="1"/>
  <c r="C1726" i="6" s="1"/>
  <c r="C1727" i="6" s="1"/>
  <c r="C1728" i="6" s="1"/>
  <c r="C1729" i="6" s="1"/>
  <c r="C1730" i="6" s="1"/>
  <c r="C1731" i="6" s="1"/>
  <c r="C1732" i="6" s="1"/>
  <c r="C1733" i="6" s="1"/>
  <c r="C1734" i="6" s="1"/>
  <c r="C1735" i="6" s="1"/>
  <c r="C1736" i="6" s="1"/>
  <c r="C1737" i="6" s="1"/>
  <c r="C1738" i="6" s="1"/>
  <c r="C1739" i="6" s="1"/>
  <c r="C1740" i="6" s="1"/>
  <c r="C1741" i="6" s="1"/>
  <c r="C1742" i="6" s="1"/>
  <c r="C1743" i="6" s="1"/>
  <c r="C1744" i="6" s="1"/>
  <c r="C1745" i="6" s="1"/>
  <c r="C1746" i="6" s="1"/>
  <c r="C1747" i="6" s="1"/>
  <c r="C1748" i="6" s="1"/>
  <c r="C1749" i="6" s="1"/>
  <c r="C1750" i="6" s="1"/>
  <c r="C1751" i="6" s="1"/>
  <c r="C1752" i="6" s="1"/>
  <c r="C1753" i="6" s="1"/>
  <c r="A38" i="4"/>
  <c r="B38" i="4"/>
  <c r="C73" i="2"/>
  <c r="B73" i="2" s="1"/>
  <c r="B74" i="2" s="1"/>
  <c r="C72" i="2"/>
  <c r="D40" i="3"/>
  <c r="E39" i="3"/>
  <c r="F39" i="3" s="1"/>
  <c r="G39" i="3" s="1"/>
  <c r="H39" i="3" s="1"/>
  <c r="I39" i="3" s="1"/>
  <c r="J39" i="3" s="1"/>
  <c r="L37" i="3"/>
  <c r="A73" i="2" l="1"/>
  <c r="A74" i="2" s="1"/>
  <c r="M39" i="3"/>
  <c r="C40" i="4" s="1"/>
  <c r="C1754" i="6" s="1"/>
  <c r="C1755" i="6" s="1"/>
  <c r="C1756" i="6" s="1"/>
  <c r="C1757" i="6" s="1"/>
  <c r="C1758" i="6" s="1"/>
  <c r="C1759" i="6" s="1"/>
  <c r="C1760" i="6" s="1"/>
  <c r="C1761" i="6" s="1"/>
  <c r="C1762" i="6" s="1"/>
  <c r="C1763" i="6" s="1"/>
  <c r="C1764" i="6" s="1"/>
  <c r="C1765" i="6" s="1"/>
  <c r="C1766" i="6" s="1"/>
  <c r="C1767" i="6" s="1"/>
  <c r="C1768" i="6" s="1"/>
  <c r="C1769" i="6" s="1"/>
  <c r="C1770" i="6" s="1"/>
  <c r="C1771" i="6" s="1"/>
  <c r="C1772" i="6" s="1"/>
  <c r="C1773" i="6" s="1"/>
  <c r="C1774" i="6" s="1"/>
  <c r="C1775" i="6" s="1"/>
  <c r="C1776" i="6" s="1"/>
  <c r="C1777" i="6" s="1"/>
  <c r="C1778" i="6" s="1"/>
  <c r="C1779" i="6" s="1"/>
  <c r="C1780" i="6" s="1"/>
  <c r="C1781" i="6" s="1"/>
  <c r="C1782" i="6" s="1"/>
  <c r="C1783" i="6" s="1"/>
  <c r="C1784" i="6" s="1"/>
  <c r="C1785" i="6" s="1"/>
  <c r="C1786" i="6" s="1"/>
  <c r="C1787" i="6" s="1"/>
  <c r="C1788" i="6" s="1"/>
  <c r="C1789" i="6" s="1"/>
  <c r="C1790" i="6" s="1"/>
  <c r="C1791" i="6" s="1"/>
  <c r="C1792" i="6" s="1"/>
  <c r="C1793" i="6" s="1"/>
  <c r="C1794" i="6" s="1"/>
  <c r="C1795" i="6" s="1"/>
  <c r="C1796" i="6" s="1"/>
  <c r="C1797" i="6" s="1"/>
  <c r="C1798" i="6" s="1"/>
  <c r="C1799" i="6" s="1"/>
  <c r="C1800" i="6" s="1"/>
  <c r="C1801" i="6" s="1"/>
  <c r="C1802" i="6" s="1"/>
  <c r="C1803" i="6" s="1"/>
  <c r="A39" i="4"/>
  <c r="C75" i="2"/>
  <c r="B75" i="2" s="1"/>
  <c r="B76" i="2" s="1"/>
  <c r="C74" i="2"/>
  <c r="L38" i="3"/>
  <c r="D41" i="3"/>
  <c r="E40" i="3"/>
  <c r="F40" i="3" s="1"/>
  <c r="G40" i="3" s="1"/>
  <c r="H40" i="3" s="1"/>
  <c r="I40" i="3" s="1"/>
  <c r="J40" i="3" s="1"/>
  <c r="A75" i="2" l="1"/>
  <c r="A76" i="2" s="1"/>
  <c r="B39" i="4"/>
  <c r="M40" i="3"/>
  <c r="C41" i="4" s="1"/>
  <c r="C1804" i="6" s="1"/>
  <c r="C1805" i="6" s="1"/>
  <c r="C1806" i="6" s="1"/>
  <c r="C1807" i="6" s="1"/>
  <c r="C1808" i="6" s="1"/>
  <c r="C1809" i="6" s="1"/>
  <c r="C1810" i="6" s="1"/>
  <c r="C1811" i="6" s="1"/>
  <c r="C1812" i="6" s="1"/>
  <c r="C1813" i="6" s="1"/>
  <c r="C1814" i="6" s="1"/>
  <c r="C1815" i="6" s="1"/>
  <c r="C1816" i="6" s="1"/>
  <c r="C1817" i="6" s="1"/>
  <c r="C1818" i="6" s="1"/>
  <c r="C1819" i="6" s="1"/>
  <c r="C1820" i="6" s="1"/>
  <c r="C1821" i="6" s="1"/>
  <c r="C1822" i="6" s="1"/>
  <c r="C1823" i="6" s="1"/>
  <c r="C1824" i="6" s="1"/>
  <c r="C1825" i="6" s="1"/>
  <c r="C1826" i="6" s="1"/>
  <c r="C1827" i="6" s="1"/>
  <c r="C1828" i="6" s="1"/>
  <c r="C1829" i="6" s="1"/>
  <c r="C1830" i="6" s="1"/>
  <c r="C1831" i="6" s="1"/>
  <c r="C1832" i="6" s="1"/>
  <c r="C1833" i="6" s="1"/>
  <c r="C1834" i="6" s="1"/>
  <c r="C1835" i="6" s="1"/>
  <c r="C1836" i="6" s="1"/>
  <c r="C1837" i="6" s="1"/>
  <c r="C1838" i="6" s="1"/>
  <c r="C1839" i="6" s="1"/>
  <c r="C1840" i="6" s="1"/>
  <c r="C1841" i="6" s="1"/>
  <c r="C1842" i="6" s="1"/>
  <c r="C1843" i="6" s="1"/>
  <c r="C1844" i="6" s="1"/>
  <c r="C1845" i="6" s="1"/>
  <c r="C1846" i="6" s="1"/>
  <c r="C1847" i="6" s="1"/>
  <c r="C1848" i="6" s="1"/>
  <c r="C1849" i="6" s="1"/>
  <c r="C1850" i="6" s="1"/>
  <c r="C1851" i="6" s="1"/>
  <c r="C1852" i="6" s="1"/>
  <c r="C1853" i="6" s="1"/>
  <c r="A40" i="4"/>
  <c r="B40" i="4"/>
  <c r="C77" i="2"/>
  <c r="B77" i="2" s="1"/>
  <c r="B78" i="2" s="1"/>
  <c r="C76" i="2"/>
  <c r="D42" i="3"/>
  <c r="E41" i="3"/>
  <c r="F41" i="3" s="1"/>
  <c r="G41" i="3" s="1"/>
  <c r="H41" i="3" s="1"/>
  <c r="I41" i="3" s="1"/>
  <c r="J41" i="3" s="1"/>
  <c r="L39" i="3"/>
  <c r="A77" i="2" l="1"/>
  <c r="A78" i="2" s="1"/>
  <c r="M41" i="3"/>
  <c r="C42" i="4" s="1"/>
  <c r="C1854" i="6" s="1"/>
  <c r="C1855" i="6" s="1"/>
  <c r="C1856" i="6" s="1"/>
  <c r="C1857" i="6" s="1"/>
  <c r="C1858" i="6" s="1"/>
  <c r="C1859" i="6" s="1"/>
  <c r="C1860" i="6" s="1"/>
  <c r="C1861" i="6" s="1"/>
  <c r="C1862" i="6" s="1"/>
  <c r="C1863" i="6" s="1"/>
  <c r="C1864" i="6" s="1"/>
  <c r="C1865" i="6" s="1"/>
  <c r="C1866" i="6" s="1"/>
  <c r="C1867" i="6" s="1"/>
  <c r="C1868" i="6" s="1"/>
  <c r="C1869" i="6" s="1"/>
  <c r="C1870" i="6" s="1"/>
  <c r="C1871" i="6" s="1"/>
  <c r="C1872" i="6" s="1"/>
  <c r="C1873" i="6" s="1"/>
  <c r="C1874" i="6" s="1"/>
  <c r="C1875" i="6" s="1"/>
  <c r="C1876" i="6" s="1"/>
  <c r="C1877" i="6" s="1"/>
  <c r="C1878" i="6" s="1"/>
  <c r="C1879" i="6" s="1"/>
  <c r="C1880" i="6" s="1"/>
  <c r="C1881" i="6" s="1"/>
  <c r="C1882" i="6" s="1"/>
  <c r="C1883" i="6" s="1"/>
  <c r="C1884" i="6" s="1"/>
  <c r="C1885" i="6" s="1"/>
  <c r="C1886" i="6" s="1"/>
  <c r="C1887" i="6" s="1"/>
  <c r="C1888" i="6" s="1"/>
  <c r="C1889" i="6" s="1"/>
  <c r="C1890" i="6" s="1"/>
  <c r="C1891" i="6" s="1"/>
  <c r="C1892" i="6" s="1"/>
  <c r="C1893" i="6" s="1"/>
  <c r="C1894" i="6" s="1"/>
  <c r="C1895" i="6" s="1"/>
  <c r="C1896" i="6" s="1"/>
  <c r="C1897" i="6" s="1"/>
  <c r="C1898" i="6" s="1"/>
  <c r="C1899" i="6" s="1"/>
  <c r="C1900" i="6" s="1"/>
  <c r="C1901" i="6" s="1"/>
  <c r="C1902" i="6" s="1"/>
  <c r="C1903" i="6" s="1"/>
  <c r="B41" i="4"/>
  <c r="C79" i="2"/>
  <c r="B79" i="2" s="1"/>
  <c r="B80" i="2" s="1"/>
  <c r="C78" i="2"/>
  <c r="L40" i="3"/>
  <c r="D43" i="3"/>
  <c r="E42" i="3"/>
  <c r="F42" i="3" s="1"/>
  <c r="G42" i="3" s="1"/>
  <c r="H42" i="3" s="1"/>
  <c r="I42" i="3" s="1"/>
  <c r="J42" i="3" s="1"/>
  <c r="A79" i="2" l="1"/>
  <c r="A80" i="2" s="1"/>
  <c r="A41" i="4"/>
  <c r="M42" i="3"/>
  <c r="C43" i="4" s="1"/>
  <c r="C1904" i="6" s="1"/>
  <c r="C1905" i="6" s="1"/>
  <c r="C1906" i="6" s="1"/>
  <c r="C1907" i="6" s="1"/>
  <c r="C1908" i="6" s="1"/>
  <c r="C1909" i="6" s="1"/>
  <c r="C1910" i="6" s="1"/>
  <c r="C1911" i="6" s="1"/>
  <c r="C1912" i="6" s="1"/>
  <c r="C1913" i="6" s="1"/>
  <c r="C1914" i="6" s="1"/>
  <c r="C1915" i="6" s="1"/>
  <c r="C1916" i="6" s="1"/>
  <c r="C1917" i="6" s="1"/>
  <c r="C1918" i="6" s="1"/>
  <c r="C1919" i="6" s="1"/>
  <c r="C1920" i="6" s="1"/>
  <c r="C1921" i="6" s="1"/>
  <c r="C1922" i="6" s="1"/>
  <c r="C1923" i="6" s="1"/>
  <c r="C1924" i="6" s="1"/>
  <c r="C1925" i="6" s="1"/>
  <c r="C1926" i="6" s="1"/>
  <c r="C1927" i="6" s="1"/>
  <c r="C1928" i="6" s="1"/>
  <c r="C1929" i="6" s="1"/>
  <c r="C1930" i="6" s="1"/>
  <c r="C1931" i="6" s="1"/>
  <c r="C1932" i="6" s="1"/>
  <c r="C1933" i="6" s="1"/>
  <c r="C1934" i="6" s="1"/>
  <c r="C1935" i="6" s="1"/>
  <c r="C1936" i="6" s="1"/>
  <c r="C1937" i="6" s="1"/>
  <c r="C1938" i="6" s="1"/>
  <c r="C1939" i="6" s="1"/>
  <c r="C1940" i="6" s="1"/>
  <c r="C1941" i="6" s="1"/>
  <c r="C1942" i="6" s="1"/>
  <c r="C1943" i="6" s="1"/>
  <c r="C1944" i="6" s="1"/>
  <c r="C1945" i="6" s="1"/>
  <c r="C1946" i="6" s="1"/>
  <c r="C1947" i="6" s="1"/>
  <c r="C1948" i="6" s="1"/>
  <c r="C1949" i="6" s="1"/>
  <c r="C1950" i="6" s="1"/>
  <c r="C1951" i="6" s="1"/>
  <c r="C1952" i="6" s="1"/>
  <c r="C1953" i="6" s="1"/>
  <c r="B42" i="4"/>
  <c r="A42" i="4"/>
  <c r="C81" i="2"/>
  <c r="B81" i="2" s="1"/>
  <c r="B82" i="2" s="1"/>
  <c r="C80" i="2"/>
  <c r="D44" i="3"/>
  <c r="E43" i="3"/>
  <c r="F43" i="3" s="1"/>
  <c r="G43" i="3" s="1"/>
  <c r="H43" i="3" s="1"/>
  <c r="I43" i="3" s="1"/>
  <c r="J43" i="3" s="1"/>
  <c r="L41" i="3"/>
  <c r="A81" i="2" l="1"/>
  <c r="A82" i="2" s="1"/>
  <c r="M43" i="3"/>
  <c r="C44" i="4" s="1"/>
  <c r="C1954" i="6" s="1"/>
  <c r="C1955" i="6" s="1"/>
  <c r="C1956" i="6" s="1"/>
  <c r="C1957" i="6" s="1"/>
  <c r="C1958" i="6" s="1"/>
  <c r="C1959" i="6" s="1"/>
  <c r="C1960" i="6" s="1"/>
  <c r="C1961" i="6" s="1"/>
  <c r="C1962" i="6" s="1"/>
  <c r="C1963" i="6" s="1"/>
  <c r="C1964" i="6" s="1"/>
  <c r="C1965" i="6" s="1"/>
  <c r="C1966" i="6" s="1"/>
  <c r="C1967" i="6" s="1"/>
  <c r="C1968" i="6" s="1"/>
  <c r="C1969" i="6" s="1"/>
  <c r="C1970" i="6" s="1"/>
  <c r="C1971" i="6" s="1"/>
  <c r="C1972" i="6" s="1"/>
  <c r="C1973" i="6" s="1"/>
  <c r="C1974" i="6" s="1"/>
  <c r="C1975" i="6" s="1"/>
  <c r="C1976" i="6" s="1"/>
  <c r="C1977" i="6" s="1"/>
  <c r="C1978" i="6" s="1"/>
  <c r="C1979" i="6" s="1"/>
  <c r="C1980" i="6" s="1"/>
  <c r="C1981" i="6" s="1"/>
  <c r="C1982" i="6" s="1"/>
  <c r="C1983" i="6" s="1"/>
  <c r="C1984" i="6" s="1"/>
  <c r="C1985" i="6" s="1"/>
  <c r="C1986" i="6" s="1"/>
  <c r="C1987" i="6" s="1"/>
  <c r="C1988" i="6" s="1"/>
  <c r="C1989" i="6" s="1"/>
  <c r="C1990" i="6" s="1"/>
  <c r="C1991" i="6" s="1"/>
  <c r="C1992" i="6" s="1"/>
  <c r="C1993" i="6" s="1"/>
  <c r="C1994" i="6" s="1"/>
  <c r="C1995" i="6" s="1"/>
  <c r="C1996" i="6" s="1"/>
  <c r="C1997" i="6" s="1"/>
  <c r="C1998" i="6" s="1"/>
  <c r="C1999" i="6" s="1"/>
  <c r="C2000" i="6" s="1"/>
  <c r="C2001" i="6" s="1"/>
  <c r="C2002" i="6" s="1"/>
  <c r="C2003" i="6" s="1"/>
  <c r="A43" i="4"/>
  <c r="C83" i="2"/>
  <c r="B83" i="2" s="1"/>
  <c r="B84" i="2" s="1"/>
  <c r="C82" i="2"/>
  <c r="L42" i="3"/>
  <c r="D45" i="3"/>
  <c r="E44" i="3"/>
  <c r="F44" i="3" s="1"/>
  <c r="G44" i="3" s="1"/>
  <c r="H44" i="3" s="1"/>
  <c r="I44" i="3" s="1"/>
  <c r="J44" i="3" s="1"/>
  <c r="A83" i="2" l="1"/>
  <c r="A84" i="2" s="1"/>
  <c r="B43" i="4"/>
  <c r="M44" i="3"/>
  <c r="C45" i="4" s="1"/>
  <c r="C2004" i="6" s="1"/>
  <c r="C2005" i="6" s="1"/>
  <c r="C2006" i="6" s="1"/>
  <c r="C2007" i="6" s="1"/>
  <c r="C2008" i="6" s="1"/>
  <c r="C2009" i="6" s="1"/>
  <c r="C2010" i="6" s="1"/>
  <c r="C2011" i="6" s="1"/>
  <c r="C2012" i="6" s="1"/>
  <c r="C2013" i="6" s="1"/>
  <c r="C2014" i="6" s="1"/>
  <c r="C2015" i="6" s="1"/>
  <c r="C2016" i="6" s="1"/>
  <c r="C2017" i="6" s="1"/>
  <c r="C2018" i="6" s="1"/>
  <c r="C2019" i="6" s="1"/>
  <c r="C2020" i="6" s="1"/>
  <c r="C2021" i="6" s="1"/>
  <c r="C2022" i="6" s="1"/>
  <c r="C2023" i="6" s="1"/>
  <c r="C2024" i="6" s="1"/>
  <c r="C2025" i="6" s="1"/>
  <c r="C2026" i="6" s="1"/>
  <c r="C2027" i="6" s="1"/>
  <c r="C2028" i="6" s="1"/>
  <c r="C2029" i="6" s="1"/>
  <c r="C2030" i="6" s="1"/>
  <c r="C2031" i="6" s="1"/>
  <c r="C2032" i="6" s="1"/>
  <c r="C2033" i="6" s="1"/>
  <c r="C2034" i="6" s="1"/>
  <c r="C2035" i="6" s="1"/>
  <c r="C2036" i="6" s="1"/>
  <c r="C2037" i="6" s="1"/>
  <c r="C2038" i="6" s="1"/>
  <c r="C2039" i="6" s="1"/>
  <c r="C2040" i="6" s="1"/>
  <c r="C2041" i="6" s="1"/>
  <c r="C2042" i="6" s="1"/>
  <c r="C2043" i="6" s="1"/>
  <c r="C2044" i="6" s="1"/>
  <c r="C2045" i="6" s="1"/>
  <c r="C2046" i="6" s="1"/>
  <c r="C2047" i="6" s="1"/>
  <c r="C2048" i="6" s="1"/>
  <c r="C2049" i="6" s="1"/>
  <c r="C2050" i="6" s="1"/>
  <c r="C2051" i="6" s="1"/>
  <c r="C2052" i="6" s="1"/>
  <c r="C2053" i="6" s="1"/>
  <c r="A44" i="4"/>
  <c r="B44" i="4"/>
  <c r="C85" i="2"/>
  <c r="C84" i="2"/>
  <c r="D46" i="3"/>
  <c r="E45" i="3"/>
  <c r="F45" i="3" s="1"/>
  <c r="G45" i="3" s="1"/>
  <c r="H45" i="3" s="1"/>
  <c r="I45" i="3" s="1"/>
  <c r="J45" i="3" s="1"/>
  <c r="L43" i="3"/>
  <c r="A85" i="2" l="1"/>
  <c r="A86" i="2" s="1"/>
  <c r="B85" i="2"/>
  <c r="B86" i="2" s="1"/>
  <c r="M45" i="3"/>
  <c r="C46" i="4" s="1"/>
  <c r="C2054" i="6" s="1"/>
  <c r="C2055" i="6" s="1"/>
  <c r="C2056" i="6" s="1"/>
  <c r="C2057" i="6" s="1"/>
  <c r="C2058" i="6" s="1"/>
  <c r="C2059" i="6" s="1"/>
  <c r="C2060" i="6" s="1"/>
  <c r="C2061" i="6" s="1"/>
  <c r="C2062" i="6" s="1"/>
  <c r="C2063" i="6" s="1"/>
  <c r="C2064" i="6" s="1"/>
  <c r="C2065" i="6" s="1"/>
  <c r="C2066" i="6" s="1"/>
  <c r="C2067" i="6" s="1"/>
  <c r="C2068" i="6" s="1"/>
  <c r="C2069" i="6" s="1"/>
  <c r="C2070" i="6" s="1"/>
  <c r="C2071" i="6" s="1"/>
  <c r="C2072" i="6" s="1"/>
  <c r="C2073" i="6" s="1"/>
  <c r="C2074" i="6" s="1"/>
  <c r="C2075" i="6" s="1"/>
  <c r="C2076" i="6" s="1"/>
  <c r="C2077" i="6" s="1"/>
  <c r="C2078" i="6" s="1"/>
  <c r="C2079" i="6" s="1"/>
  <c r="C2080" i="6" s="1"/>
  <c r="C2081" i="6" s="1"/>
  <c r="C2082" i="6" s="1"/>
  <c r="C2083" i="6" s="1"/>
  <c r="C2084" i="6" s="1"/>
  <c r="C2085" i="6" s="1"/>
  <c r="C2086" i="6" s="1"/>
  <c r="C2087" i="6" s="1"/>
  <c r="C2088" i="6" s="1"/>
  <c r="C2089" i="6" s="1"/>
  <c r="C2090" i="6" s="1"/>
  <c r="C2091" i="6" s="1"/>
  <c r="C2092" i="6" s="1"/>
  <c r="C2093" i="6" s="1"/>
  <c r="C2094" i="6" s="1"/>
  <c r="C2095" i="6" s="1"/>
  <c r="C2096" i="6" s="1"/>
  <c r="C2097" i="6" s="1"/>
  <c r="C2098" i="6" s="1"/>
  <c r="C2099" i="6" s="1"/>
  <c r="C2100" i="6" s="1"/>
  <c r="C2101" i="6" s="1"/>
  <c r="C2102" i="6" s="1"/>
  <c r="C2103" i="6" s="1"/>
  <c r="A45" i="4"/>
  <c r="C86" i="2"/>
  <c r="C87" i="2"/>
  <c r="L44" i="3"/>
  <c r="D47" i="3"/>
  <c r="E46" i="3"/>
  <c r="F46" i="3" s="1"/>
  <c r="G46" i="3" s="1"/>
  <c r="H46" i="3" s="1"/>
  <c r="I46" i="3" s="1"/>
  <c r="J46" i="3" s="1"/>
  <c r="A87" i="2" l="1"/>
  <c r="A88" i="2" s="1"/>
  <c r="B87" i="2"/>
  <c r="B88" i="2" s="1"/>
  <c r="B45" i="4"/>
  <c r="M46" i="3"/>
  <c r="C47" i="4" s="1"/>
  <c r="C2104" i="6" s="1"/>
  <c r="C2105" i="6" s="1"/>
  <c r="C2106" i="6" s="1"/>
  <c r="C2107" i="6" s="1"/>
  <c r="C2108" i="6" s="1"/>
  <c r="C2109" i="6" s="1"/>
  <c r="C2110" i="6" s="1"/>
  <c r="C2111" i="6" s="1"/>
  <c r="C2112" i="6" s="1"/>
  <c r="C2113" i="6" s="1"/>
  <c r="C2114" i="6" s="1"/>
  <c r="C2115" i="6" s="1"/>
  <c r="C2116" i="6" s="1"/>
  <c r="C2117" i="6" s="1"/>
  <c r="C2118" i="6" s="1"/>
  <c r="C2119" i="6" s="1"/>
  <c r="C2120" i="6" s="1"/>
  <c r="C2121" i="6" s="1"/>
  <c r="C2122" i="6" s="1"/>
  <c r="C2123" i="6" s="1"/>
  <c r="C2124" i="6" s="1"/>
  <c r="C2125" i="6" s="1"/>
  <c r="C2126" i="6" s="1"/>
  <c r="C2127" i="6" s="1"/>
  <c r="C2128" i="6" s="1"/>
  <c r="C2129" i="6" s="1"/>
  <c r="C2130" i="6" s="1"/>
  <c r="C2131" i="6" s="1"/>
  <c r="C2132" i="6" s="1"/>
  <c r="C2133" i="6" s="1"/>
  <c r="C2134" i="6" s="1"/>
  <c r="C2135" i="6" s="1"/>
  <c r="C2136" i="6" s="1"/>
  <c r="C2137" i="6" s="1"/>
  <c r="C2138" i="6" s="1"/>
  <c r="C2139" i="6" s="1"/>
  <c r="C2140" i="6" s="1"/>
  <c r="C2141" i="6" s="1"/>
  <c r="C2142" i="6" s="1"/>
  <c r="C2143" i="6" s="1"/>
  <c r="C2144" i="6" s="1"/>
  <c r="C2145" i="6" s="1"/>
  <c r="C2146" i="6" s="1"/>
  <c r="C2147" i="6" s="1"/>
  <c r="C2148" i="6" s="1"/>
  <c r="C2149" i="6" s="1"/>
  <c r="C2150" i="6" s="1"/>
  <c r="C2151" i="6" s="1"/>
  <c r="C2152" i="6" s="1"/>
  <c r="C2153" i="6" s="1"/>
  <c r="A46" i="4"/>
  <c r="B46" i="4"/>
  <c r="C89" i="2"/>
  <c r="C88" i="2"/>
  <c r="D48" i="3"/>
  <c r="E47" i="3"/>
  <c r="F47" i="3" s="1"/>
  <c r="G47" i="3" s="1"/>
  <c r="H47" i="3" s="1"/>
  <c r="I47" i="3" s="1"/>
  <c r="J47" i="3" s="1"/>
  <c r="L45" i="3"/>
  <c r="A89" i="2" l="1"/>
  <c r="A90" i="2" s="1"/>
  <c r="B89" i="2"/>
  <c r="B90" i="2" s="1"/>
  <c r="M47" i="3"/>
  <c r="C48" i="4" s="1"/>
  <c r="C2154" i="6" s="1"/>
  <c r="C2155" i="6" s="1"/>
  <c r="C2156" i="6" s="1"/>
  <c r="C2157" i="6" s="1"/>
  <c r="C2158" i="6" s="1"/>
  <c r="C2159" i="6" s="1"/>
  <c r="C2160" i="6" s="1"/>
  <c r="C2161" i="6" s="1"/>
  <c r="C2162" i="6" s="1"/>
  <c r="C2163" i="6" s="1"/>
  <c r="C2164" i="6" s="1"/>
  <c r="C2165" i="6" s="1"/>
  <c r="C2166" i="6" s="1"/>
  <c r="C2167" i="6" s="1"/>
  <c r="C2168" i="6" s="1"/>
  <c r="C2169" i="6" s="1"/>
  <c r="C2170" i="6" s="1"/>
  <c r="C2171" i="6" s="1"/>
  <c r="C2172" i="6" s="1"/>
  <c r="C2173" i="6" s="1"/>
  <c r="C2174" i="6" s="1"/>
  <c r="C2175" i="6" s="1"/>
  <c r="C2176" i="6" s="1"/>
  <c r="C2177" i="6" s="1"/>
  <c r="C2178" i="6" s="1"/>
  <c r="C2179" i="6" s="1"/>
  <c r="C2180" i="6" s="1"/>
  <c r="C2181" i="6" s="1"/>
  <c r="C2182" i="6" s="1"/>
  <c r="C2183" i="6" s="1"/>
  <c r="C2184" i="6" s="1"/>
  <c r="C2185" i="6" s="1"/>
  <c r="C2186" i="6" s="1"/>
  <c r="C2187" i="6" s="1"/>
  <c r="C2188" i="6" s="1"/>
  <c r="C2189" i="6" s="1"/>
  <c r="C2190" i="6" s="1"/>
  <c r="C2191" i="6" s="1"/>
  <c r="C2192" i="6" s="1"/>
  <c r="C2193" i="6" s="1"/>
  <c r="C2194" i="6" s="1"/>
  <c r="C2195" i="6" s="1"/>
  <c r="C2196" i="6" s="1"/>
  <c r="C2197" i="6" s="1"/>
  <c r="C2198" i="6" s="1"/>
  <c r="C2199" i="6" s="1"/>
  <c r="C2200" i="6" s="1"/>
  <c r="C2201" i="6" s="1"/>
  <c r="C2202" i="6" s="1"/>
  <c r="C2203" i="6" s="1"/>
  <c r="A47" i="4"/>
  <c r="C90" i="2"/>
  <c r="C91" i="2"/>
  <c r="L46" i="3"/>
  <c r="D49" i="3"/>
  <c r="E48" i="3"/>
  <c r="F48" i="3" s="1"/>
  <c r="G48" i="3" s="1"/>
  <c r="H48" i="3" s="1"/>
  <c r="I48" i="3" s="1"/>
  <c r="J48" i="3" s="1"/>
  <c r="A91" i="2" l="1"/>
  <c r="A92" i="2" s="1"/>
  <c r="B91" i="2"/>
  <c r="B92" i="2" s="1"/>
  <c r="B47" i="4"/>
  <c r="M48" i="3"/>
  <c r="C49" i="4" s="1"/>
  <c r="A48" i="4"/>
  <c r="C93" i="2"/>
  <c r="C92" i="2"/>
  <c r="D50" i="3"/>
  <c r="E49" i="3"/>
  <c r="F49" i="3" s="1"/>
  <c r="G49" i="3" s="1"/>
  <c r="H49" i="3" s="1"/>
  <c r="I49" i="3" s="1"/>
  <c r="J49" i="3" s="1"/>
  <c r="L47" i="3"/>
  <c r="A93" i="2" l="1"/>
  <c r="A94" i="2" s="1"/>
  <c r="B93" i="2"/>
  <c r="B94" i="2" s="1"/>
  <c r="B48" i="4"/>
  <c r="M49" i="3"/>
  <c r="C50" i="4" s="1"/>
  <c r="A49" i="4"/>
  <c r="B49" i="4"/>
  <c r="C94" i="2"/>
  <c r="C95" i="2"/>
  <c r="L48" i="3"/>
  <c r="D51" i="3"/>
  <c r="E50" i="3"/>
  <c r="F50" i="3" s="1"/>
  <c r="G50" i="3" s="1"/>
  <c r="H50" i="3" s="1"/>
  <c r="I50" i="3" s="1"/>
  <c r="J50" i="3" s="1"/>
  <c r="A95" i="2" l="1"/>
  <c r="A96" i="2" s="1"/>
  <c r="B95" i="2"/>
  <c r="B96" i="2" s="1"/>
  <c r="M50" i="3"/>
  <c r="C51" i="4" s="1"/>
  <c r="A50" i="4"/>
  <c r="C97" i="2"/>
  <c r="C96" i="2"/>
  <c r="D52" i="3"/>
  <c r="E51" i="3"/>
  <c r="F51" i="3" s="1"/>
  <c r="G51" i="3" s="1"/>
  <c r="H51" i="3" s="1"/>
  <c r="I51" i="3" s="1"/>
  <c r="J51" i="3" s="1"/>
  <c r="L49" i="3"/>
  <c r="A97" i="2" l="1"/>
  <c r="A98" i="2" s="1"/>
  <c r="B97" i="2"/>
  <c r="B98" i="2" s="1"/>
  <c r="B50" i="4"/>
  <c r="M51" i="3"/>
  <c r="C52" i="4" s="1"/>
  <c r="A51" i="4"/>
  <c r="B51" i="4"/>
  <c r="C98" i="2"/>
  <c r="C99" i="2"/>
  <c r="L50" i="3"/>
  <c r="D53" i="3"/>
  <c r="E52" i="3"/>
  <c r="F52" i="3" s="1"/>
  <c r="G52" i="3" s="1"/>
  <c r="H52" i="3" s="1"/>
  <c r="I52" i="3" s="1"/>
  <c r="J52" i="3" s="1"/>
  <c r="A99" i="2" l="1"/>
  <c r="A100" i="2" s="1"/>
  <c r="B99" i="2"/>
  <c r="B100" i="2" s="1"/>
  <c r="M52" i="3"/>
  <c r="C53" i="4" s="1"/>
  <c r="A52" i="4"/>
  <c r="C101" i="2"/>
  <c r="C100" i="2"/>
  <c r="D54" i="3"/>
  <c r="E53" i="3"/>
  <c r="F53" i="3" s="1"/>
  <c r="G53" i="3" s="1"/>
  <c r="H53" i="3" s="1"/>
  <c r="I53" i="3" s="1"/>
  <c r="J53" i="3" s="1"/>
  <c r="L51" i="3"/>
  <c r="A101" i="2" l="1"/>
  <c r="A102" i="2" s="1"/>
  <c r="B101" i="2"/>
  <c r="B102" i="2" s="1"/>
  <c r="B52" i="4"/>
  <c r="M53" i="3"/>
  <c r="C54" i="4" s="1"/>
  <c r="A53" i="4"/>
  <c r="B53" i="4"/>
  <c r="C102" i="2"/>
  <c r="C103" i="2"/>
  <c r="L52" i="3"/>
  <c r="D55" i="3"/>
  <c r="E54" i="3"/>
  <c r="F54" i="3" s="1"/>
  <c r="G54" i="3" s="1"/>
  <c r="H54" i="3" s="1"/>
  <c r="I54" i="3" s="1"/>
  <c r="J54" i="3" s="1"/>
  <c r="A103" i="2" l="1"/>
  <c r="A104" i="2" s="1"/>
  <c r="B103" i="2"/>
  <c r="B104" i="2" s="1"/>
  <c r="M54" i="3"/>
  <c r="C55" i="4" s="1"/>
  <c r="A54" i="4"/>
  <c r="C105" i="2"/>
  <c r="C104" i="2"/>
  <c r="D56" i="3"/>
  <c r="E55" i="3"/>
  <c r="F55" i="3" s="1"/>
  <c r="G55" i="3" s="1"/>
  <c r="H55" i="3" s="1"/>
  <c r="I55" i="3" s="1"/>
  <c r="J55" i="3" s="1"/>
  <c r="L53" i="3"/>
  <c r="A105" i="2" l="1"/>
  <c r="A106" i="2" s="1"/>
  <c r="B105" i="2"/>
  <c r="B106" i="2" s="1"/>
  <c r="B54" i="4"/>
  <c r="M55" i="3"/>
  <c r="C56" i="4" s="1"/>
  <c r="A55" i="4"/>
  <c r="B55" i="4"/>
  <c r="C106" i="2"/>
  <c r="C107" i="2"/>
  <c r="L54" i="3"/>
  <c r="D57" i="3"/>
  <c r="E57" i="3" s="1"/>
  <c r="F57" i="3" s="1"/>
  <c r="G57" i="3" s="1"/>
  <c r="H57" i="3" s="1"/>
  <c r="I57" i="3" s="1"/>
  <c r="J57" i="3" s="1"/>
  <c r="E56" i="3"/>
  <c r="F56" i="3" s="1"/>
  <c r="G56" i="3" s="1"/>
  <c r="H56" i="3" s="1"/>
  <c r="I56" i="3" s="1"/>
  <c r="J56" i="3" s="1"/>
  <c r="A107" i="2" l="1"/>
  <c r="A108" i="2" s="1"/>
  <c r="B107" i="2"/>
  <c r="B108" i="2" s="1"/>
  <c r="M56" i="3"/>
  <c r="C57" i="4" s="1"/>
  <c r="A56" i="4"/>
  <c r="C108" i="2"/>
  <c r="C109" i="2"/>
  <c r="L55" i="3"/>
  <c r="A109" i="2" l="1"/>
  <c r="A110" i="2" s="1"/>
  <c r="B109" i="2"/>
  <c r="B110" i="2" s="1"/>
  <c r="B56" i="4"/>
  <c r="M57" i="3"/>
  <c r="C58" i="4" s="1"/>
  <c r="A57" i="4"/>
  <c r="B57" i="4"/>
  <c r="C110" i="2"/>
  <c r="C111" i="2"/>
  <c r="L56" i="3"/>
  <c r="A111" i="2" l="1"/>
  <c r="A112" i="2" s="1"/>
  <c r="B111" i="2"/>
  <c r="B112" i="2" s="1"/>
  <c r="M58" i="3"/>
  <c r="C59" i="4" s="1"/>
  <c r="A58" i="4"/>
  <c r="C113" i="2"/>
  <c r="C112" i="2"/>
  <c r="L57" i="3"/>
  <c r="A113" i="2" l="1"/>
  <c r="A114" i="2" s="1"/>
  <c r="B113" i="2"/>
  <c r="B114" i="2" s="1"/>
  <c r="B58" i="4"/>
  <c r="M59" i="3"/>
  <c r="C60" i="4" s="1"/>
  <c r="A59" i="4"/>
  <c r="B59" i="4"/>
  <c r="C114" i="2"/>
  <c r="C115" i="2"/>
  <c r="L58" i="3"/>
  <c r="A115" i="2" l="1"/>
  <c r="A116" i="2" s="1"/>
  <c r="B115" i="2"/>
  <c r="B116" i="2" s="1"/>
  <c r="M60" i="3"/>
  <c r="C61" i="4" s="1"/>
  <c r="A60" i="4"/>
  <c r="C116" i="2"/>
  <c r="C117" i="2"/>
  <c r="L59" i="3"/>
  <c r="A117" i="2" l="1"/>
  <c r="A118" i="2" s="1"/>
  <c r="B117" i="2"/>
  <c r="B118" i="2" s="1"/>
  <c r="B60" i="4"/>
  <c r="M61" i="3"/>
  <c r="C62" i="4" s="1"/>
  <c r="A61" i="4"/>
  <c r="B61" i="4"/>
  <c r="C118" i="2"/>
  <c r="C119" i="2"/>
  <c r="L60" i="3"/>
  <c r="A119" i="2" l="1"/>
  <c r="A120" i="2" s="1"/>
  <c r="B119" i="2"/>
  <c r="B120" i="2" s="1"/>
  <c r="M62" i="3"/>
  <c r="C63" i="4" s="1"/>
  <c r="A62" i="4"/>
  <c r="C121" i="2"/>
  <c r="C120" i="2"/>
  <c r="L61" i="3"/>
  <c r="A121" i="2" l="1"/>
  <c r="A122" i="2" s="1"/>
  <c r="B121" i="2"/>
  <c r="B122" i="2" s="1"/>
  <c r="B62" i="4"/>
  <c r="M63" i="3"/>
  <c r="C64" i="4" s="1"/>
  <c r="A63" i="4"/>
  <c r="B63" i="4"/>
  <c r="C122" i="2"/>
  <c r="C123" i="2"/>
  <c r="L62" i="3"/>
  <c r="A123" i="2" l="1"/>
  <c r="A124" i="2" s="1"/>
  <c r="B123" i="2"/>
  <c r="B124" i="2" s="1"/>
  <c r="M64" i="3"/>
  <c r="C65" i="4" s="1"/>
  <c r="A64" i="4"/>
  <c r="C124" i="2"/>
  <c r="C125" i="2"/>
  <c r="L63" i="3"/>
  <c r="A125" i="2" l="1"/>
  <c r="A126" i="2" s="1"/>
  <c r="B125" i="2"/>
  <c r="B126" i="2" s="1"/>
  <c r="B64" i="4"/>
  <c r="M65" i="3"/>
  <c r="C66" i="4" s="1"/>
  <c r="A65" i="4"/>
  <c r="B65" i="4"/>
  <c r="C127" i="2"/>
  <c r="C126" i="2"/>
  <c r="L64" i="3"/>
  <c r="A127" i="2" l="1"/>
  <c r="A128" i="2" s="1"/>
  <c r="B127" i="2"/>
  <c r="B128" i="2" s="1"/>
  <c r="M66" i="3"/>
  <c r="C67" i="4" s="1"/>
  <c r="A66" i="4"/>
  <c r="C129" i="2"/>
  <c r="C128" i="2"/>
  <c r="L65" i="3"/>
  <c r="A129" i="2" l="1"/>
  <c r="A130" i="2" s="1"/>
  <c r="B129" i="2"/>
  <c r="B130" i="2" s="1"/>
  <c r="B66" i="4"/>
  <c r="M67" i="3"/>
  <c r="C68" i="4" s="1"/>
  <c r="A67" i="4"/>
  <c r="B67" i="4"/>
  <c r="C131" i="2"/>
  <c r="C130" i="2"/>
  <c r="L66" i="3"/>
  <c r="A131" i="2" l="1"/>
  <c r="A132" i="2" s="1"/>
  <c r="B131" i="2"/>
  <c r="B132" i="2" s="1"/>
  <c r="M68" i="3"/>
  <c r="C69" i="4" s="1"/>
  <c r="A68" i="4"/>
  <c r="C132" i="2"/>
  <c r="C133" i="2"/>
  <c r="L67" i="3"/>
  <c r="A133" i="2" l="1"/>
  <c r="A134" i="2" s="1"/>
  <c r="B133" i="2"/>
  <c r="B134" i="2" s="1"/>
  <c r="B68" i="4"/>
  <c r="M69" i="3"/>
  <c r="C70" i="4" s="1"/>
  <c r="A69" i="4"/>
  <c r="B69" i="4"/>
  <c r="C134" i="2"/>
  <c r="C135" i="2"/>
  <c r="L68" i="3"/>
  <c r="A135" i="2" l="1"/>
  <c r="A136" i="2" s="1"/>
  <c r="B135" i="2"/>
  <c r="B136" i="2" s="1"/>
  <c r="M70" i="3"/>
  <c r="C71" i="4" s="1"/>
  <c r="A70" i="4"/>
  <c r="C136" i="2"/>
  <c r="C137" i="2"/>
  <c r="L69" i="3"/>
  <c r="A137" i="2" l="1"/>
  <c r="A138" i="2" s="1"/>
  <c r="B137" i="2"/>
  <c r="B138" i="2" s="1"/>
  <c r="B70" i="4"/>
  <c r="M71" i="3"/>
  <c r="C72" i="4" s="1"/>
  <c r="A71" i="4"/>
  <c r="B71" i="4"/>
  <c r="C138" i="2"/>
  <c r="C139" i="2"/>
  <c r="L70" i="3"/>
  <c r="A139" i="2" l="1"/>
  <c r="A140" i="2" s="1"/>
  <c r="B139" i="2"/>
  <c r="B140" i="2" s="1"/>
  <c r="M72" i="3"/>
  <c r="C73" i="4" s="1"/>
  <c r="A72" i="4"/>
  <c r="C140" i="2"/>
  <c r="C141" i="2"/>
  <c r="L71" i="3"/>
  <c r="A141" i="2" l="1"/>
  <c r="A142" i="2" s="1"/>
  <c r="B141" i="2"/>
  <c r="B142" i="2" s="1"/>
  <c r="B72" i="4"/>
  <c r="M73" i="3"/>
  <c r="C74" i="4" s="1"/>
  <c r="A73" i="4"/>
  <c r="B73" i="4"/>
  <c r="C143" i="2"/>
  <c r="C142" i="2"/>
  <c r="L72" i="3"/>
  <c r="A143" i="2" l="1"/>
  <c r="A144" i="2" s="1"/>
  <c r="B143" i="2"/>
  <c r="B144" i="2" s="1"/>
  <c r="M74" i="3"/>
  <c r="C75" i="4" s="1"/>
  <c r="A74" i="4"/>
  <c r="C144" i="2"/>
  <c r="C145" i="2"/>
  <c r="L73" i="3"/>
  <c r="A145" i="2" l="1"/>
  <c r="A146" i="2" s="1"/>
  <c r="B145" i="2"/>
  <c r="B146" i="2" s="1"/>
  <c r="B74" i="4"/>
  <c r="M75" i="3"/>
  <c r="C76" i="4" s="1"/>
  <c r="A75" i="4"/>
  <c r="B75" i="4"/>
  <c r="C147" i="2"/>
  <c r="C146" i="2"/>
  <c r="L74" i="3"/>
  <c r="A147" i="2" l="1"/>
  <c r="A148" i="2" s="1"/>
  <c r="B147" i="2"/>
  <c r="B148" i="2" s="1"/>
  <c r="M76" i="3"/>
  <c r="C77" i="4" s="1"/>
  <c r="A76" i="4"/>
  <c r="C149" i="2"/>
  <c r="C148" i="2"/>
  <c r="L75" i="3"/>
  <c r="A149" i="2" l="1"/>
  <c r="A150" i="2" s="1"/>
  <c r="B149" i="2"/>
  <c r="B150" i="2" s="1"/>
  <c r="B76" i="4"/>
  <c r="M77" i="3"/>
  <c r="C78" i="4" s="1"/>
  <c r="A77" i="4"/>
  <c r="B77" i="4"/>
  <c r="C151" i="2"/>
  <c r="C150" i="2"/>
  <c r="L76" i="3"/>
  <c r="A151" i="2" l="1"/>
  <c r="A152" i="2" s="1"/>
  <c r="B151" i="2"/>
  <c r="B152" i="2" s="1"/>
  <c r="M78" i="3"/>
  <c r="C79" i="4" s="1"/>
  <c r="A78" i="4"/>
  <c r="C153" i="2"/>
  <c r="C152" i="2"/>
  <c r="L77" i="3"/>
  <c r="A153" i="2" l="1"/>
  <c r="A154" i="2" s="1"/>
  <c r="B153" i="2"/>
  <c r="B154" i="2" s="1"/>
  <c r="B78" i="4"/>
  <c r="M79" i="3"/>
  <c r="C80" i="4" s="1"/>
  <c r="A79" i="4"/>
  <c r="B79" i="4"/>
  <c r="C154" i="2"/>
  <c r="C155" i="2"/>
  <c r="L78" i="3"/>
  <c r="A155" i="2" l="1"/>
  <c r="A156" i="2" s="1"/>
  <c r="B155" i="2"/>
  <c r="B156" i="2" s="1"/>
  <c r="M80" i="3"/>
  <c r="C81" i="4" s="1"/>
  <c r="A80" i="4"/>
  <c r="C157" i="2"/>
  <c r="C156" i="2"/>
  <c r="L79" i="3"/>
  <c r="A157" i="2" l="1"/>
  <c r="A158" i="2" s="1"/>
  <c r="B157" i="2"/>
  <c r="B158" i="2" s="1"/>
  <c r="B80" i="4"/>
  <c r="M81" i="3"/>
  <c r="C82" i="4" s="1"/>
  <c r="A81" i="4"/>
  <c r="B81" i="4"/>
  <c r="C159" i="2"/>
  <c r="C158" i="2"/>
  <c r="L80" i="3"/>
  <c r="A159" i="2" l="1"/>
  <c r="A160" i="2" s="1"/>
  <c r="B159" i="2"/>
  <c r="B160" i="2" s="1"/>
  <c r="M82" i="3"/>
  <c r="C83" i="4" s="1"/>
  <c r="A82" i="4"/>
  <c r="C160" i="2"/>
  <c r="C161" i="2"/>
  <c r="L81" i="3"/>
  <c r="A161" i="2" l="1"/>
  <c r="A162" i="2" s="1"/>
  <c r="B161" i="2"/>
  <c r="B162" i="2" s="1"/>
  <c r="B82" i="4"/>
  <c r="M83" i="3"/>
  <c r="C84" i="4" s="1"/>
  <c r="A83" i="4"/>
  <c r="B83" i="4"/>
  <c r="C163" i="2"/>
  <c r="C162" i="2"/>
  <c r="L82" i="3"/>
  <c r="A163" i="2" l="1"/>
  <c r="A164" i="2" s="1"/>
  <c r="B163" i="2"/>
  <c r="B164" i="2" s="1"/>
  <c r="M84" i="3"/>
  <c r="C85" i="4" s="1"/>
  <c r="A84" i="4"/>
  <c r="C165" i="2"/>
  <c r="C164" i="2"/>
  <c r="L83" i="3"/>
  <c r="A165" i="2" l="1"/>
  <c r="A166" i="2" s="1"/>
  <c r="B165" i="2"/>
  <c r="B166" i="2" s="1"/>
  <c r="B84" i="4"/>
  <c r="M85" i="3"/>
  <c r="C86" i="4" s="1"/>
  <c r="A85" i="4"/>
  <c r="B85" i="4"/>
  <c r="C166" i="2"/>
  <c r="C167" i="2"/>
  <c r="L84" i="3"/>
  <c r="A167" i="2" l="1"/>
  <c r="A168" i="2" s="1"/>
  <c r="B167" i="2"/>
  <c r="B168" i="2" s="1"/>
  <c r="M86" i="3"/>
  <c r="C87" i="4" s="1"/>
  <c r="A86" i="4"/>
  <c r="C168" i="2"/>
  <c r="C169" i="2"/>
  <c r="L85" i="3"/>
  <c r="A169" i="2" l="1"/>
  <c r="A170" i="2" s="1"/>
  <c r="B169" i="2"/>
  <c r="B170" i="2" s="1"/>
  <c r="B86" i="4"/>
  <c r="M87" i="3"/>
  <c r="C88" i="4" s="1"/>
  <c r="A87" i="4"/>
  <c r="B87" i="4"/>
  <c r="C170" i="2"/>
  <c r="C171" i="2"/>
  <c r="L86" i="3"/>
  <c r="A171" i="2" l="1"/>
  <c r="A172" i="2" s="1"/>
  <c r="B171" i="2"/>
  <c r="B172" i="2" s="1"/>
  <c r="M88" i="3"/>
  <c r="C89" i="4" s="1"/>
  <c r="B88" i="4"/>
  <c r="C172" i="2"/>
  <c r="C173" i="2"/>
  <c r="L87" i="3"/>
  <c r="A173" i="2" l="1"/>
  <c r="A174" i="2" s="1"/>
  <c r="B173" i="2"/>
  <c r="B174" i="2" s="1"/>
  <c r="A88" i="4"/>
  <c r="M89" i="3"/>
  <c r="C90" i="4" s="1"/>
  <c r="A89" i="4"/>
  <c r="B89" i="4"/>
  <c r="C174" i="2"/>
  <c r="C175" i="2"/>
  <c r="L88" i="3"/>
  <c r="A175" i="2" l="1"/>
  <c r="A176" i="2" s="1"/>
  <c r="B175" i="2"/>
  <c r="B176" i="2" s="1"/>
  <c r="M90" i="3"/>
  <c r="C91" i="4" s="1"/>
  <c r="A90" i="4"/>
  <c r="C176" i="2"/>
  <c r="C177" i="2"/>
  <c r="L89" i="3"/>
  <c r="A177" i="2" l="1"/>
  <c r="A178" i="2" s="1"/>
  <c r="B177" i="2"/>
  <c r="B178" i="2" s="1"/>
  <c r="B90" i="4"/>
  <c r="M91" i="3"/>
  <c r="C92" i="4" s="1"/>
  <c r="A91" i="4"/>
  <c r="B91" i="4"/>
  <c r="C179" i="2"/>
  <c r="C178" i="2"/>
  <c r="L90" i="3"/>
  <c r="A179" i="2" l="1"/>
  <c r="A180" i="2" s="1"/>
  <c r="B179" i="2"/>
  <c r="B180" i="2" s="1"/>
  <c r="M92" i="3"/>
  <c r="C93" i="4" s="1"/>
  <c r="A92" i="4"/>
  <c r="C181" i="2"/>
  <c r="C180" i="2"/>
  <c r="L91" i="3"/>
  <c r="A181" i="2" l="1"/>
  <c r="A182" i="2" s="1"/>
  <c r="B181" i="2"/>
  <c r="B182" i="2" s="1"/>
  <c r="B92" i="4"/>
  <c r="M93" i="3"/>
  <c r="C94" i="4" s="1"/>
  <c r="A93" i="4"/>
  <c r="B93" i="4"/>
  <c r="C183" i="2"/>
  <c r="C182" i="2"/>
  <c r="L92" i="3"/>
  <c r="A183" i="2" l="1"/>
  <c r="A184" i="2" s="1"/>
  <c r="B183" i="2"/>
  <c r="B184" i="2" s="1"/>
  <c r="M94" i="3"/>
  <c r="C95" i="4" s="1"/>
  <c r="A94" i="4"/>
  <c r="C185" i="2"/>
  <c r="C184" i="2"/>
  <c r="L93" i="3"/>
  <c r="A185" i="2" l="1"/>
  <c r="A186" i="2" s="1"/>
  <c r="B185" i="2"/>
  <c r="B186" i="2" s="1"/>
  <c r="B94" i="4"/>
  <c r="M95" i="3"/>
  <c r="C96" i="4" s="1"/>
  <c r="A95" i="4"/>
  <c r="B95" i="4"/>
  <c r="C187" i="2"/>
  <c r="C186" i="2"/>
  <c r="L94" i="3"/>
  <c r="A187" i="2" l="1"/>
  <c r="A188" i="2" s="1"/>
  <c r="B187" i="2"/>
  <c r="B188" i="2" s="1"/>
  <c r="M96" i="3"/>
  <c r="C97" i="4" s="1"/>
  <c r="A96" i="4"/>
  <c r="C189" i="2"/>
  <c r="C188" i="2"/>
  <c r="L95" i="3"/>
  <c r="A189" i="2" l="1"/>
  <c r="A190" i="2" s="1"/>
  <c r="B189" i="2"/>
  <c r="B190" i="2" s="1"/>
  <c r="B96" i="4"/>
  <c r="M97" i="3"/>
  <c r="C98" i="4" s="1"/>
  <c r="A97" i="4"/>
  <c r="B97" i="4"/>
  <c r="C191" i="2"/>
  <c r="C190" i="2"/>
  <c r="L96" i="3"/>
  <c r="A191" i="2" l="1"/>
  <c r="A192" i="2" s="1"/>
  <c r="B191" i="2"/>
  <c r="B192" i="2" s="1"/>
  <c r="M98" i="3"/>
  <c r="C99" i="4" s="1"/>
  <c r="A98" i="4"/>
  <c r="C193" i="2"/>
  <c r="C192" i="2"/>
  <c r="L97" i="3"/>
  <c r="A193" i="2" l="1"/>
  <c r="A194" i="2" s="1"/>
  <c r="B193" i="2"/>
  <c r="B194" i="2" s="1"/>
  <c r="B98" i="4"/>
  <c r="M99" i="3"/>
  <c r="C100" i="4" s="1"/>
  <c r="A99" i="4"/>
  <c r="C195" i="2"/>
  <c r="C194" i="2"/>
  <c r="L98" i="3"/>
  <c r="A195" i="2" l="1"/>
  <c r="A196" i="2" s="1"/>
  <c r="B195" i="2"/>
  <c r="B196" i="2" s="1"/>
  <c r="B99" i="4"/>
  <c r="M100" i="3"/>
  <c r="C101" i="4" s="1"/>
  <c r="A100" i="4"/>
  <c r="B100" i="4"/>
  <c r="C197" i="2"/>
  <c r="C196" i="2"/>
  <c r="L99" i="3"/>
  <c r="A197" i="2" l="1"/>
  <c r="A198" i="2" s="1"/>
  <c r="B197" i="2"/>
  <c r="B198" i="2" s="1"/>
  <c r="M101" i="3"/>
  <c r="C102" i="4" s="1"/>
  <c r="A101" i="4"/>
  <c r="C199" i="2"/>
  <c r="C198" i="2"/>
  <c r="L100" i="3"/>
  <c r="A199" i="2" l="1"/>
  <c r="A200" i="2" s="1"/>
  <c r="B199" i="2"/>
  <c r="B200" i="2" s="1"/>
  <c r="B101" i="4"/>
  <c r="M102" i="3"/>
  <c r="C103" i="4" s="1"/>
  <c r="A102" i="4"/>
  <c r="C201" i="2"/>
  <c r="C200" i="2"/>
  <c r="L101" i="3"/>
  <c r="A201" i="2" l="1"/>
  <c r="A202" i="2" s="1"/>
  <c r="B201" i="2"/>
  <c r="B202" i="2" s="1"/>
  <c r="B102" i="4"/>
  <c r="M103" i="3"/>
  <c r="C104" i="4" s="1"/>
  <c r="A103" i="4"/>
  <c r="C203" i="2"/>
  <c r="C202" i="2"/>
  <c r="L102" i="3"/>
  <c r="A203" i="2" l="1"/>
  <c r="A204" i="2" s="1"/>
  <c r="B203" i="2"/>
  <c r="B204" i="2" s="1"/>
  <c r="B103" i="4"/>
  <c r="M104" i="3"/>
  <c r="C105" i="4" s="1"/>
  <c r="A104" i="4"/>
  <c r="B104" i="4"/>
  <c r="C205" i="2"/>
  <c r="C204" i="2"/>
  <c r="L103" i="3"/>
  <c r="A205" i="2" l="1"/>
  <c r="A206" i="2" s="1"/>
  <c r="B205" i="2"/>
  <c r="B206" i="2" s="1"/>
  <c r="M105" i="3"/>
  <c r="C106" i="4" s="1"/>
  <c r="A105" i="4"/>
  <c r="C207" i="2"/>
  <c r="C206" i="2"/>
  <c r="L104" i="3"/>
  <c r="A207" i="2" l="1"/>
  <c r="A208" i="2" s="1"/>
  <c r="B207" i="2"/>
  <c r="B208" i="2" s="1"/>
  <c r="B105" i="4"/>
  <c r="M106" i="3"/>
  <c r="C107" i="4" s="1"/>
  <c r="A106" i="4"/>
  <c r="B106" i="4"/>
  <c r="C209" i="2"/>
  <c r="C208" i="2"/>
  <c r="L105" i="3"/>
  <c r="A209" i="2" l="1"/>
  <c r="A210" i="2" s="1"/>
  <c r="B209" i="2"/>
  <c r="B210" i="2" s="1"/>
  <c r="M107" i="3"/>
  <c r="C108" i="4" s="1"/>
  <c r="A107" i="4"/>
  <c r="C211" i="2"/>
  <c r="C210" i="2"/>
  <c r="L106" i="3"/>
  <c r="A211" i="2" l="1"/>
  <c r="A212" i="2" s="1"/>
  <c r="B211" i="2"/>
  <c r="B212" i="2" s="1"/>
  <c r="B107" i="4"/>
  <c r="M108" i="3"/>
  <c r="C109" i="4" s="1"/>
  <c r="A108" i="4"/>
  <c r="B108" i="4"/>
  <c r="C213" i="2"/>
  <c r="C212" i="2"/>
  <c r="L107" i="3"/>
  <c r="A213" i="2" l="1"/>
  <c r="A214" i="2" s="1"/>
  <c r="B213" i="2"/>
  <c r="B214" i="2" s="1"/>
  <c r="M109" i="3"/>
  <c r="C110" i="4" s="1"/>
  <c r="A109" i="4"/>
  <c r="C215" i="2"/>
  <c r="C214" i="2"/>
  <c r="L108" i="3"/>
  <c r="A215" i="2" l="1"/>
  <c r="A216" i="2" s="1"/>
  <c r="B215" i="2"/>
  <c r="B216" i="2" s="1"/>
  <c r="B109" i="4"/>
  <c r="M110" i="3"/>
  <c r="C111" i="4" s="1"/>
  <c r="A110" i="4"/>
  <c r="B110" i="4"/>
  <c r="C217" i="2"/>
  <c r="C216" i="2"/>
  <c r="L109" i="3"/>
  <c r="A217" i="2" l="1"/>
  <c r="A218" i="2" s="1"/>
  <c r="B217" i="2"/>
  <c r="B218" i="2" s="1"/>
  <c r="M111" i="3"/>
  <c r="C112" i="4" s="1"/>
  <c r="A111" i="4"/>
  <c r="C219" i="2"/>
  <c r="C218" i="2"/>
  <c r="L110" i="3"/>
  <c r="A219" i="2" l="1"/>
  <c r="A220" i="2" s="1"/>
  <c r="B219" i="2"/>
  <c r="B220" i="2" s="1"/>
  <c r="B111" i="4"/>
  <c r="M112" i="3"/>
  <c r="C113" i="4" s="1"/>
  <c r="A112" i="4"/>
  <c r="B112" i="4"/>
  <c r="C221" i="2"/>
  <c r="C220" i="2"/>
  <c r="L111" i="3"/>
  <c r="A221" i="2" l="1"/>
  <c r="A222" i="2" s="1"/>
  <c r="B221" i="2"/>
  <c r="B222" i="2" s="1"/>
  <c r="M113" i="3"/>
  <c r="C114" i="4" s="1"/>
  <c r="A113" i="4"/>
  <c r="C223" i="2"/>
  <c r="C222" i="2"/>
  <c r="L112" i="3"/>
  <c r="A223" i="2" l="1"/>
  <c r="A224" i="2" s="1"/>
  <c r="B223" i="2"/>
  <c r="B224" i="2" s="1"/>
  <c r="B113" i="4"/>
  <c r="M114" i="3"/>
  <c r="C115" i="4" s="1"/>
  <c r="A114" i="4"/>
  <c r="B114" i="4"/>
  <c r="C225" i="2"/>
  <c r="C224" i="2"/>
  <c r="L113" i="3"/>
  <c r="A225" i="2" l="1"/>
  <c r="A226" i="2" s="1"/>
  <c r="B225" i="2"/>
  <c r="B226" i="2" s="1"/>
  <c r="M115" i="3"/>
  <c r="C116" i="4" s="1"/>
  <c r="A115" i="4"/>
  <c r="C227" i="2"/>
  <c r="C226" i="2"/>
  <c r="L114" i="3"/>
  <c r="A227" i="2" l="1"/>
  <c r="A228" i="2" s="1"/>
  <c r="B227" i="2"/>
  <c r="B228" i="2" s="1"/>
  <c r="B115" i="4"/>
  <c r="M116" i="3"/>
  <c r="C117" i="4" s="1"/>
  <c r="A116" i="4"/>
  <c r="B116" i="4"/>
  <c r="C229" i="2"/>
  <c r="C228" i="2"/>
  <c r="L115" i="3"/>
  <c r="A229" i="2" l="1"/>
  <c r="A230" i="2" s="1"/>
  <c r="B229" i="2"/>
  <c r="B230" i="2" s="1"/>
  <c r="M117" i="3"/>
  <c r="C118" i="4" s="1"/>
  <c r="A117" i="4"/>
  <c r="C231" i="2"/>
  <c r="C230" i="2"/>
  <c r="L116" i="3"/>
  <c r="A231" i="2" l="1"/>
  <c r="A232" i="2" s="1"/>
  <c r="B231" i="2"/>
  <c r="B232" i="2" s="1"/>
  <c r="B117" i="4"/>
  <c r="M118" i="3"/>
  <c r="C119" i="4" s="1"/>
  <c r="A118" i="4"/>
  <c r="B118" i="4"/>
  <c r="C233" i="2"/>
  <c r="C232" i="2"/>
  <c r="L117" i="3"/>
  <c r="A233" i="2" l="1"/>
  <c r="A234" i="2" s="1"/>
  <c r="B233" i="2"/>
  <c r="B234" i="2" s="1"/>
  <c r="M119" i="3"/>
  <c r="C120" i="4" s="1"/>
  <c r="A119" i="4"/>
  <c r="C235" i="2"/>
  <c r="C234" i="2"/>
  <c r="L118" i="3"/>
  <c r="A235" i="2" l="1"/>
  <c r="A236" i="2" s="1"/>
  <c r="B235" i="2"/>
  <c r="B236" i="2" s="1"/>
  <c r="B119" i="4"/>
  <c r="M120" i="3"/>
  <c r="C121" i="4" s="1"/>
  <c r="A120" i="4"/>
  <c r="B120" i="4"/>
  <c r="C237" i="2"/>
  <c r="C236" i="2"/>
  <c r="L119" i="3"/>
  <c r="A237" i="2" l="1"/>
  <c r="A238" i="2" s="1"/>
  <c r="B237" i="2"/>
  <c r="B238" i="2" s="1"/>
  <c r="M121" i="3"/>
  <c r="C122" i="4" s="1"/>
  <c r="A121" i="4"/>
  <c r="C239" i="2"/>
  <c r="C238" i="2"/>
  <c r="L120" i="3"/>
  <c r="A239" i="2" l="1"/>
  <c r="A240" i="2" s="1"/>
  <c r="B239" i="2"/>
  <c r="B240" i="2" s="1"/>
  <c r="B121" i="4"/>
  <c r="M122" i="3"/>
  <c r="C123" i="4" s="1"/>
  <c r="A122" i="4"/>
  <c r="C241" i="2"/>
  <c r="C240" i="2"/>
  <c r="L121" i="3"/>
  <c r="A241" i="2" l="1"/>
  <c r="A242" i="2" s="1"/>
  <c r="B241" i="2"/>
  <c r="B242" i="2" s="1"/>
  <c r="B122" i="4"/>
  <c r="M123" i="3"/>
  <c r="C124" i="4" s="1"/>
  <c r="A123" i="4"/>
  <c r="B123" i="4"/>
  <c r="C243" i="2"/>
  <c r="C242" i="2"/>
  <c r="L122" i="3"/>
  <c r="A243" i="2" l="1"/>
  <c r="A244" i="2" s="1"/>
  <c r="B243" i="2"/>
  <c r="B244" i="2" s="1"/>
  <c r="M124" i="3"/>
  <c r="C125" i="4" s="1"/>
  <c r="A124" i="4"/>
  <c r="C245" i="2"/>
  <c r="C244" i="2"/>
  <c r="L123" i="3"/>
  <c r="A245" i="2" l="1"/>
  <c r="A246" i="2" s="1"/>
  <c r="B245" i="2"/>
  <c r="B246" i="2" s="1"/>
  <c r="B124" i="4"/>
  <c r="M125" i="3"/>
  <c r="C126" i="4" s="1"/>
  <c r="A125" i="4"/>
  <c r="B125" i="4"/>
  <c r="C247" i="2"/>
  <c r="C246" i="2"/>
  <c r="L124" i="3"/>
  <c r="A247" i="2" l="1"/>
  <c r="A248" i="2" s="1"/>
  <c r="B247" i="2"/>
  <c r="B248" i="2" s="1"/>
  <c r="M126" i="3"/>
  <c r="C127" i="4" s="1"/>
  <c r="A126" i="4"/>
  <c r="C249" i="2"/>
  <c r="C248" i="2"/>
  <c r="L125" i="3"/>
  <c r="A249" i="2" l="1"/>
  <c r="A250" i="2" s="1"/>
  <c r="B249" i="2"/>
  <c r="B250" i="2" s="1"/>
  <c r="B126" i="4"/>
  <c r="M127" i="3"/>
  <c r="C128" i="4" s="1"/>
  <c r="A127" i="4"/>
  <c r="B127" i="4"/>
  <c r="C251" i="2"/>
  <c r="C250" i="2"/>
  <c r="L126" i="3"/>
  <c r="A251" i="2" l="1"/>
  <c r="A252" i="2" s="1"/>
  <c r="B251" i="2"/>
  <c r="B252" i="2" s="1"/>
  <c r="M128" i="3"/>
  <c r="C129" i="4" s="1"/>
  <c r="A128" i="4"/>
  <c r="C253" i="2"/>
  <c r="C252" i="2"/>
  <c r="L127" i="3"/>
  <c r="A253" i="2" l="1"/>
  <c r="A254" i="2" s="1"/>
  <c r="B253" i="2"/>
  <c r="B254" i="2" s="1"/>
  <c r="B128" i="4"/>
  <c r="M129" i="3"/>
  <c r="C130" i="4" s="1"/>
  <c r="A129" i="4"/>
  <c r="B129" i="4"/>
  <c r="C255" i="2"/>
  <c r="C254" i="2"/>
  <c r="L128" i="3"/>
  <c r="A255" i="2" l="1"/>
  <c r="A256" i="2" s="1"/>
  <c r="B255" i="2"/>
  <c r="B256" i="2" s="1"/>
  <c r="M130" i="3"/>
  <c r="C131" i="4" s="1"/>
  <c r="A130" i="4"/>
  <c r="C257" i="2"/>
  <c r="C256" i="2"/>
  <c r="L129" i="3"/>
  <c r="A257" i="2" l="1"/>
  <c r="A258" i="2" s="1"/>
  <c r="B257" i="2"/>
  <c r="B258" i="2" s="1"/>
  <c r="B130" i="4"/>
  <c r="M131" i="3"/>
  <c r="C132" i="4" s="1"/>
  <c r="A131" i="4"/>
  <c r="B131" i="4"/>
  <c r="C259" i="2"/>
  <c r="C258" i="2"/>
  <c r="L130" i="3"/>
  <c r="A259" i="2" l="1"/>
  <c r="A260" i="2" s="1"/>
  <c r="B259" i="2"/>
  <c r="B260" i="2" s="1"/>
  <c r="M132" i="3"/>
  <c r="C133" i="4" s="1"/>
  <c r="A132" i="4"/>
  <c r="C261" i="2"/>
  <c r="C260" i="2"/>
  <c r="L131" i="3"/>
  <c r="A261" i="2" l="1"/>
  <c r="A262" i="2" s="1"/>
  <c r="B261" i="2"/>
  <c r="B262" i="2" s="1"/>
  <c r="B132" i="4"/>
  <c r="M133" i="3"/>
  <c r="C134" i="4" s="1"/>
  <c r="A133" i="4"/>
  <c r="B133" i="4"/>
  <c r="C263" i="2"/>
  <c r="C262" i="2"/>
  <c r="L132" i="3"/>
  <c r="A263" i="2" l="1"/>
  <c r="A264" i="2" s="1"/>
  <c r="B263" i="2"/>
  <c r="B264" i="2" s="1"/>
  <c r="M134" i="3"/>
  <c r="C135" i="4" s="1"/>
  <c r="A134" i="4"/>
  <c r="B134" i="4"/>
  <c r="C265" i="2"/>
  <c r="C264" i="2"/>
  <c r="L133" i="3"/>
  <c r="A265" i="2" l="1"/>
  <c r="A266" i="2" s="1"/>
  <c r="B265" i="2"/>
  <c r="B266" i="2" s="1"/>
  <c r="M135" i="3"/>
  <c r="C136" i="4" s="1"/>
  <c r="A135" i="4"/>
  <c r="C267" i="2"/>
  <c r="C266" i="2"/>
  <c r="L134" i="3"/>
  <c r="A267" i="2" l="1"/>
  <c r="A268" i="2" s="1"/>
  <c r="B267" i="2"/>
  <c r="B268" i="2" s="1"/>
  <c r="B135" i="4"/>
  <c r="M136" i="3"/>
  <c r="C137" i="4" s="1"/>
  <c r="A136" i="4"/>
  <c r="B136" i="4"/>
  <c r="C269" i="2"/>
  <c r="C268" i="2"/>
  <c r="L135" i="3"/>
  <c r="A269" i="2" l="1"/>
  <c r="A270" i="2" s="1"/>
  <c r="B269" i="2"/>
  <c r="B270" i="2" s="1"/>
  <c r="M137" i="3"/>
  <c r="C138" i="4" s="1"/>
  <c r="A137" i="4"/>
  <c r="C271" i="2"/>
  <c r="C270" i="2"/>
  <c r="L136" i="3"/>
  <c r="A271" i="2" l="1"/>
  <c r="A272" i="2" s="1"/>
  <c r="B271" i="2"/>
  <c r="B272" i="2" s="1"/>
  <c r="B137" i="4"/>
  <c r="M138" i="3"/>
  <c r="C139" i="4" s="1"/>
  <c r="B138" i="4"/>
  <c r="A138" i="4"/>
  <c r="C273" i="2"/>
  <c r="C272" i="2"/>
  <c r="L137" i="3"/>
  <c r="A273" i="2" l="1"/>
  <c r="A274" i="2" s="1"/>
  <c r="B273" i="2"/>
  <c r="B274" i="2" s="1"/>
  <c r="M139" i="3"/>
  <c r="C140" i="4" s="1"/>
  <c r="A139" i="4"/>
  <c r="B139" i="4"/>
  <c r="C275" i="2"/>
  <c r="C274" i="2"/>
  <c r="L138" i="3"/>
  <c r="A275" i="2" l="1"/>
  <c r="A276" i="2" s="1"/>
  <c r="B275" i="2"/>
  <c r="B276" i="2" s="1"/>
  <c r="M140" i="3"/>
  <c r="C141" i="4" s="1"/>
  <c r="B140" i="4"/>
  <c r="C277" i="2"/>
  <c r="C276" i="2"/>
  <c r="L139" i="3"/>
  <c r="A277" i="2" l="1"/>
  <c r="A278" i="2" s="1"/>
  <c r="B277" i="2"/>
  <c r="B278" i="2" s="1"/>
  <c r="A140" i="4"/>
  <c r="M141" i="3"/>
  <c r="C142" i="4" s="1"/>
  <c r="B141" i="4"/>
  <c r="A141" i="4"/>
  <c r="C278" i="2"/>
  <c r="C279" i="2"/>
  <c r="L140" i="3"/>
  <c r="A279" i="2" l="1"/>
  <c r="A280" i="2" s="1"/>
  <c r="B279" i="2"/>
  <c r="B280" i="2" s="1"/>
  <c r="M142" i="3"/>
  <c r="C143" i="4" s="1"/>
  <c r="B142" i="4"/>
  <c r="C280" i="2"/>
  <c r="C281" i="2"/>
  <c r="L141" i="3"/>
  <c r="A281" i="2" l="1"/>
  <c r="A282" i="2" s="1"/>
  <c r="B281" i="2"/>
  <c r="B282" i="2" s="1"/>
  <c r="A142" i="4"/>
  <c r="M143" i="3"/>
  <c r="C144" i="4" s="1"/>
  <c r="B143" i="4"/>
  <c r="A143" i="4"/>
  <c r="C282" i="2"/>
  <c r="C283" i="2"/>
  <c r="L142" i="3"/>
  <c r="A283" i="2" l="1"/>
  <c r="A284" i="2" s="1"/>
  <c r="B283" i="2"/>
  <c r="B284" i="2" s="1"/>
  <c r="M144" i="3"/>
  <c r="C145" i="4" s="1"/>
  <c r="B144" i="4"/>
  <c r="C285" i="2"/>
  <c r="C284" i="2"/>
  <c r="L143" i="3"/>
  <c r="A285" i="2" l="1"/>
  <c r="A286" i="2" s="1"/>
  <c r="B285" i="2"/>
  <c r="B286" i="2" s="1"/>
  <c r="A144" i="4"/>
  <c r="M145" i="3"/>
  <c r="C146" i="4" s="1"/>
  <c r="A145" i="4"/>
  <c r="B145" i="4"/>
  <c r="C287" i="2"/>
  <c r="C286" i="2"/>
  <c r="L144" i="3"/>
  <c r="A287" i="2" l="1"/>
  <c r="A288" i="2" s="1"/>
  <c r="B287" i="2"/>
  <c r="B288" i="2" s="1"/>
  <c r="M146" i="3"/>
  <c r="C147" i="4" s="1"/>
  <c r="B146" i="4"/>
  <c r="C289" i="2"/>
  <c r="C288" i="2"/>
  <c r="L145" i="3"/>
  <c r="A289" i="2" l="1"/>
  <c r="A290" i="2" s="1"/>
  <c r="B289" i="2"/>
  <c r="B290" i="2" s="1"/>
  <c r="A146" i="4"/>
  <c r="M147" i="3"/>
  <c r="C148" i="4" s="1"/>
  <c r="A147" i="4"/>
  <c r="C291" i="2"/>
  <c r="C290" i="2"/>
  <c r="L146" i="3"/>
  <c r="A291" i="2" l="1"/>
  <c r="A292" i="2" s="1"/>
  <c r="B291" i="2"/>
  <c r="B292" i="2" s="1"/>
  <c r="B147" i="4"/>
  <c r="M148" i="3"/>
  <c r="C149" i="4" s="1"/>
  <c r="A148" i="4"/>
  <c r="B148" i="4"/>
  <c r="C293" i="2"/>
  <c r="C292" i="2"/>
  <c r="L147" i="3"/>
  <c r="A293" i="2" l="1"/>
  <c r="A294" i="2" s="1"/>
  <c r="B293" i="2"/>
  <c r="B294" i="2" s="1"/>
  <c r="M149" i="3"/>
  <c r="C150" i="4" s="1"/>
  <c r="A149" i="4"/>
  <c r="B149" i="4"/>
  <c r="C295" i="2"/>
  <c r="C294" i="2"/>
  <c r="L148" i="3"/>
  <c r="A295" i="2" l="1"/>
  <c r="A296" i="2" s="1"/>
  <c r="B295" i="2"/>
  <c r="B296" i="2" s="1"/>
  <c r="M150" i="3"/>
  <c r="C151" i="4" s="1"/>
  <c r="B150" i="4"/>
  <c r="C297" i="2"/>
  <c r="C296" i="2"/>
  <c r="L149" i="3"/>
  <c r="A297" i="2" l="1"/>
  <c r="A298" i="2" s="1"/>
  <c r="B297" i="2"/>
  <c r="B298" i="2" s="1"/>
  <c r="A150" i="4"/>
  <c r="M151" i="3"/>
  <c r="C152" i="4" s="1"/>
  <c r="A151" i="4"/>
  <c r="C299" i="2"/>
  <c r="C298" i="2"/>
  <c r="L150" i="3"/>
  <c r="A299" i="2" l="1"/>
  <c r="A300" i="2" s="1"/>
  <c r="B299" i="2"/>
  <c r="B300" i="2" s="1"/>
  <c r="B151" i="4"/>
  <c r="M152" i="3"/>
  <c r="C153" i="4" s="1"/>
  <c r="A152" i="4"/>
  <c r="B152" i="4"/>
  <c r="C301" i="2"/>
  <c r="C300" i="2"/>
  <c r="L151" i="3"/>
  <c r="A301" i="2" l="1"/>
  <c r="A302" i="2" s="1"/>
  <c r="B301" i="2"/>
  <c r="B302" i="2" s="1"/>
  <c r="M153" i="3"/>
  <c r="C154" i="4" s="1"/>
  <c r="A153" i="4"/>
  <c r="B153" i="4"/>
  <c r="C303" i="2"/>
  <c r="C302" i="2"/>
  <c r="L152" i="3"/>
  <c r="A303" i="2" l="1"/>
  <c r="A304" i="2" s="1"/>
  <c r="B303" i="2"/>
  <c r="B304" i="2" s="1"/>
  <c r="M154" i="3"/>
  <c r="C155" i="4" s="1"/>
  <c r="B154" i="4"/>
  <c r="C305" i="2"/>
  <c r="C304" i="2"/>
  <c r="L153" i="3"/>
  <c r="A305" i="2" l="1"/>
  <c r="A306" i="2" s="1"/>
  <c r="B305" i="2"/>
  <c r="B306" i="2" s="1"/>
  <c r="A154" i="4"/>
  <c r="M155" i="3"/>
  <c r="C156" i="4" s="1"/>
  <c r="A155" i="4"/>
  <c r="B155" i="4"/>
  <c r="C307" i="2"/>
  <c r="C306" i="2"/>
  <c r="L154" i="3"/>
  <c r="A307" i="2" l="1"/>
  <c r="A308" i="2" s="1"/>
  <c r="B307" i="2"/>
  <c r="B308" i="2" s="1"/>
  <c r="M156" i="3"/>
  <c r="C157" i="4" s="1"/>
  <c r="B156" i="4"/>
  <c r="C309" i="2"/>
  <c r="C308" i="2"/>
  <c r="L155" i="3"/>
  <c r="A309" i="2" l="1"/>
  <c r="A310" i="2" s="1"/>
  <c r="B309" i="2"/>
  <c r="B310" i="2" s="1"/>
  <c r="A156" i="4"/>
  <c r="M157" i="3"/>
  <c r="C158" i="4" s="1"/>
  <c r="A157" i="4"/>
  <c r="B157" i="4"/>
  <c r="C311" i="2"/>
  <c r="C310" i="2"/>
  <c r="L156" i="3"/>
  <c r="A311" i="2" l="1"/>
  <c r="A312" i="2" s="1"/>
  <c r="B311" i="2"/>
  <c r="B312" i="2" s="1"/>
  <c r="M158" i="3"/>
  <c r="C159" i="4" s="1"/>
  <c r="B158" i="4"/>
  <c r="C313" i="2"/>
  <c r="C312" i="2"/>
  <c r="L157" i="3"/>
  <c r="A313" i="2" l="1"/>
  <c r="A314" i="2" s="1"/>
  <c r="B313" i="2"/>
  <c r="B314" i="2" s="1"/>
  <c r="A158" i="4"/>
  <c r="M159" i="3"/>
  <c r="C160" i="4" s="1"/>
  <c r="B159" i="4"/>
  <c r="C315" i="2"/>
  <c r="C314" i="2"/>
  <c r="L158" i="3"/>
  <c r="A315" i="2" l="1"/>
  <c r="A316" i="2" s="1"/>
  <c r="B315" i="2"/>
  <c r="B316" i="2" s="1"/>
  <c r="A159" i="4"/>
  <c r="M160" i="3"/>
  <c r="C161" i="4" s="1"/>
  <c r="B160" i="4"/>
  <c r="A160" i="4"/>
  <c r="C317" i="2"/>
  <c r="C316" i="2"/>
  <c r="L159" i="3"/>
  <c r="A317" i="2" l="1"/>
  <c r="A318" i="2" s="1"/>
  <c r="B317" i="2"/>
  <c r="B318" i="2" s="1"/>
  <c r="M161" i="3"/>
  <c r="C162" i="4" s="1"/>
  <c r="A161" i="4"/>
  <c r="B161" i="4"/>
  <c r="C319" i="2"/>
  <c r="C318" i="2"/>
  <c r="L160" i="3"/>
  <c r="A319" i="2" l="1"/>
  <c r="A320" i="2" s="1"/>
  <c r="B319" i="2"/>
  <c r="B320" i="2" s="1"/>
  <c r="M162" i="3"/>
  <c r="C163" i="4" s="1"/>
  <c r="B162" i="4"/>
  <c r="C321" i="2"/>
  <c r="C320" i="2"/>
  <c r="L161" i="3"/>
  <c r="A321" i="2" l="1"/>
  <c r="A322" i="2" s="1"/>
  <c r="B321" i="2"/>
  <c r="B322" i="2" s="1"/>
  <c r="A162" i="4"/>
  <c r="M163" i="3"/>
  <c r="C164" i="4" s="1"/>
  <c r="A163" i="4"/>
  <c r="B163" i="4"/>
  <c r="C323" i="2"/>
  <c r="C322" i="2"/>
  <c r="L162" i="3"/>
  <c r="A323" i="2" l="1"/>
  <c r="A324" i="2" s="1"/>
  <c r="B323" i="2"/>
  <c r="B324" i="2" s="1"/>
  <c r="M164" i="3"/>
  <c r="C165" i="4" s="1"/>
  <c r="B164" i="4"/>
  <c r="C325" i="2"/>
  <c r="C324" i="2"/>
  <c r="L163" i="3"/>
  <c r="A325" i="2" l="1"/>
  <c r="A326" i="2" s="1"/>
  <c r="B325" i="2"/>
  <c r="B326" i="2" s="1"/>
  <c r="A164" i="4"/>
  <c r="M165" i="3"/>
  <c r="C166" i="4" s="1"/>
  <c r="A165" i="4"/>
  <c r="B165" i="4"/>
  <c r="C327" i="2"/>
  <c r="C326" i="2"/>
  <c r="L164" i="3"/>
  <c r="A327" i="2" l="1"/>
  <c r="A328" i="2" s="1"/>
  <c r="B327" i="2"/>
  <c r="B328" i="2" s="1"/>
  <c r="M166" i="3"/>
  <c r="C167" i="4" s="1"/>
  <c r="B166" i="4"/>
  <c r="C329" i="2"/>
  <c r="C328" i="2"/>
  <c r="L165" i="3"/>
  <c r="A329" i="2" l="1"/>
  <c r="A330" i="2" s="1"/>
  <c r="B329" i="2"/>
  <c r="B330" i="2" s="1"/>
  <c r="A166" i="4"/>
  <c r="M167" i="3"/>
  <c r="C168" i="4" s="1"/>
  <c r="B167" i="4"/>
  <c r="A167" i="4"/>
  <c r="C331" i="2"/>
  <c r="C330" i="2"/>
  <c r="L166" i="3"/>
  <c r="A331" i="2" l="1"/>
  <c r="A332" i="2" s="1"/>
  <c r="B331" i="2"/>
  <c r="B332" i="2" s="1"/>
  <c r="M168" i="3"/>
  <c r="C169" i="4" s="1"/>
  <c r="A168" i="4"/>
  <c r="B168" i="4"/>
  <c r="C333" i="2"/>
  <c r="C332" i="2"/>
  <c r="L167" i="3"/>
  <c r="A333" i="2" l="1"/>
  <c r="A334" i="2" s="1"/>
  <c r="B333" i="2"/>
  <c r="B334" i="2" s="1"/>
  <c r="M169" i="3"/>
  <c r="C170" i="4" s="1"/>
  <c r="B169" i="4"/>
  <c r="C335" i="2"/>
  <c r="C334" i="2"/>
  <c r="L168" i="3"/>
  <c r="A335" i="2" l="1"/>
  <c r="A336" i="2" s="1"/>
  <c r="B335" i="2"/>
  <c r="B336" i="2" s="1"/>
  <c r="A169" i="4"/>
  <c r="M170" i="3"/>
  <c r="C171" i="4" s="1"/>
  <c r="B170" i="4"/>
  <c r="A170" i="4"/>
  <c r="C337" i="2"/>
  <c r="C336" i="2"/>
  <c r="L169" i="3"/>
  <c r="A337" i="2" l="1"/>
  <c r="A338" i="2" s="1"/>
  <c r="B337" i="2"/>
  <c r="B338" i="2" s="1"/>
  <c r="M171" i="3"/>
  <c r="C172" i="4" s="1"/>
  <c r="A171" i="4"/>
  <c r="B171" i="4"/>
  <c r="C339" i="2"/>
  <c r="C338" i="2"/>
  <c r="L170" i="3"/>
  <c r="A339" i="2" l="1"/>
  <c r="A340" i="2" s="1"/>
  <c r="B339" i="2"/>
  <c r="B340" i="2" s="1"/>
  <c r="M172" i="3"/>
  <c r="C173" i="4" s="1"/>
  <c r="B172" i="4"/>
  <c r="C341" i="2"/>
  <c r="C340" i="2"/>
  <c r="L171" i="3"/>
  <c r="A341" i="2" l="1"/>
  <c r="A342" i="2" s="1"/>
  <c r="B341" i="2"/>
  <c r="B342" i="2" s="1"/>
  <c r="A172" i="4"/>
  <c r="M173" i="3"/>
  <c r="C174" i="4" s="1"/>
  <c r="A173" i="4"/>
  <c r="B173" i="4"/>
  <c r="C343" i="2"/>
  <c r="C342" i="2"/>
  <c r="L172" i="3"/>
  <c r="A343" i="2" l="1"/>
  <c r="A344" i="2" s="1"/>
  <c r="B343" i="2"/>
  <c r="B344" i="2" s="1"/>
  <c r="M174" i="3"/>
  <c r="C175" i="4" s="1"/>
  <c r="B174" i="4"/>
  <c r="A174" i="4"/>
  <c r="C345" i="2"/>
  <c r="C344" i="2"/>
  <c r="L173" i="3"/>
  <c r="A345" i="2" l="1"/>
  <c r="A346" i="2" s="1"/>
  <c r="B345" i="2"/>
  <c r="B346" i="2" s="1"/>
  <c r="M175" i="3"/>
  <c r="C176" i="4" s="1"/>
  <c r="B175" i="4"/>
  <c r="C347" i="2"/>
  <c r="C346" i="2"/>
  <c r="L174" i="3"/>
  <c r="A347" i="2" l="1"/>
  <c r="A348" i="2" s="1"/>
  <c r="B347" i="2"/>
  <c r="B348" i="2" s="1"/>
  <c r="A175" i="4"/>
  <c r="M176" i="3"/>
  <c r="C177" i="4" s="1"/>
  <c r="B176" i="4"/>
  <c r="A176" i="4"/>
  <c r="C349" i="2"/>
  <c r="C348" i="2"/>
  <c r="L175" i="3"/>
  <c r="A349" i="2" l="1"/>
  <c r="A350" i="2" s="1"/>
  <c r="B349" i="2"/>
  <c r="B350" i="2" s="1"/>
  <c r="M177" i="3"/>
  <c r="C178" i="4" s="1"/>
  <c r="A177" i="4"/>
  <c r="B177" i="4"/>
  <c r="C351" i="2"/>
  <c r="C350" i="2"/>
  <c r="L176" i="3"/>
  <c r="A351" i="2" l="1"/>
  <c r="A352" i="2" s="1"/>
  <c r="B351" i="2"/>
  <c r="B352" i="2" s="1"/>
  <c r="M178" i="3"/>
  <c r="C179" i="4" s="1"/>
  <c r="B178" i="4"/>
  <c r="C353" i="2"/>
  <c r="C352" i="2"/>
  <c r="L177" i="3"/>
  <c r="A353" i="2" l="1"/>
  <c r="A354" i="2" s="1"/>
  <c r="B353" i="2"/>
  <c r="B354" i="2" s="1"/>
  <c r="A178" i="4"/>
  <c r="M179" i="3"/>
  <c r="C180" i="4" s="1"/>
  <c r="A179" i="4"/>
  <c r="B179" i="4"/>
  <c r="C355" i="2"/>
  <c r="C354" i="2"/>
  <c r="L178" i="3"/>
  <c r="A355" i="2" l="1"/>
  <c r="A356" i="2" s="1"/>
  <c r="B355" i="2"/>
  <c r="B356" i="2" s="1"/>
  <c r="M180" i="3"/>
  <c r="C181" i="4" s="1"/>
  <c r="B180" i="4"/>
  <c r="C357" i="2"/>
  <c r="C356" i="2"/>
  <c r="L179" i="3"/>
  <c r="A357" i="2" l="1"/>
  <c r="A358" i="2" s="1"/>
  <c r="B357" i="2"/>
  <c r="B358" i="2" s="1"/>
  <c r="A180" i="4"/>
  <c r="M181" i="3"/>
  <c r="C182" i="4" s="1"/>
  <c r="B181" i="4"/>
  <c r="A181" i="4"/>
  <c r="C359" i="2"/>
  <c r="C358" i="2"/>
  <c r="L180" i="3"/>
  <c r="A359" i="2" l="1"/>
  <c r="A360" i="2" s="1"/>
  <c r="B359" i="2"/>
  <c r="B360" i="2" s="1"/>
  <c r="M182" i="3"/>
  <c r="C183" i="4" s="1"/>
  <c r="B182" i="4"/>
  <c r="C361" i="2"/>
  <c r="C360" i="2"/>
  <c r="L181" i="3"/>
  <c r="A361" i="2" l="1"/>
  <c r="A362" i="2" s="1"/>
  <c r="B361" i="2"/>
  <c r="B362" i="2" s="1"/>
  <c r="A182" i="4"/>
  <c r="M183" i="3"/>
  <c r="C184" i="4" s="1"/>
  <c r="B183" i="4"/>
  <c r="A183" i="4"/>
  <c r="C363" i="2"/>
  <c r="C362" i="2"/>
  <c r="L182" i="3"/>
  <c r="A363" i="2" l="1"/>
  <c r="A364" i="2" s="1"/>
  <c r="B363" i="2"/>
  <c r="B364" i="2" s="1"/>
  <c r="M184" i="3"/>
  <c r="C185" i="4" s="1"/>
  <c r="B184" i="4"/>
  <c r="C365" i="2"/>
  <c r="C364" i="2"/>
  <c r="L183" i="3"/>
  <c r="A365" i="2" l="1"/>
  <c r="A366" i="2" s="1"/>
  <c r="B365" i="2"/>
  <c r="B366" i="2" s="1"/>
  <c r="A184" i="4"/>
  <c r="M185" i="3"/>
  <c r="C186" i="4" s="1"/>
  <c r="B185" i="4"/>
  <c r="A185" i="4"/>
  <c r="C367" i="2"/>
  <c r="C366" i="2"/>
  <c r="L184" i="3"/>
  <c r="A367" i="2" l="1"/>
  <c r="A368" i="2" s="1"/>
  <c r="B367" i="2"/>
  <c r="B368" i="2" s="1"/>
  <c r="M186" i="3"/>
  <c r="C187" i="4" s="1"/>
  <c r="A186" i="4"/>
  <c r="C369" i="2"/>
  <c r="C368" i="2"/>
  <c r="L185" i="3"/>
  <c r="A369" i="2" l="1"/>
  <c r="A370" i="2" s="1"/>
  <c r="B369" i="2"/>
  <c r="B370" i="2" s="1"/>
  <c r="B186" i="4"/>
  <c r="M187" i="3"/>
  <c r="C188" i="4" s="1"/>
  <c r="B187" i="4"/>
  <c r="A187" i="4"/>
  <c r="C371" i="2"/>
  <c r="C370" i="2"/>
  <c r="L186" i="3"/>
  <c r="A371" i="2" l="1"/>
  <c r="A372" i="2" s="1"/>
  <c r="B371" i="2"/>
  <c r="B372" i="2" s="1"/>
  <c r="M188" i="3"/>
  <c r="C189" i="4" s="1"/>
  <c r="A188" i="4"/>
  <c r="C373" i="2"/>
  <c r="C372" i="2"/>
  <c r="L187" i="3"/>
  <c r="A373" i="2" l="1"/>
  <c r="A374" i="2" s="1"/>
  <c r="B373" i="2"/>
  <c r="B374" i="2" s="1"/>
  <c r="B188" i="4"/>
  <c r="M189" i="3"/>
  <c r="C190" i="4" s="1"/>
  <c r="A189" i="4"/>
  <c r="B189" i="4"/>
  <c r="C375" i="2"/>
  <c r="C374" i="2"/>
  <c r="L188" i="3"/>
  <c r="A375" i="2" l="1"/>
  <c r="A376" i="2" s="1"/>
  <c r="B375" i="2"/>
  <c r="B376" i="2" s="1"/>
  <c r="M190" i="3"/>
  <c r="C191" i="4" s="1"/>
  <c r="A190" i="4"/>
  <c r="C377" i="2"/>
  <c r="C376" i="2"/>
  <c r="L189" i="3"/>
  <c r="A377" i="2" l="1"/>
  <c r="A378" i="2" s="1"/>
  <c r="B377" i="2"/>
  <c r="B378" i="2" s="1"/>
  <c r="B190" i="4"/>
  <c r="M191" i="3"/>
  <c r="C192" i="4" s="1"/>
  <c r="A191" i="4"/>
  <c r="C379" i="2"/>
  <c r="C378" i="2"/>
  <c r="L190" i="3"/>
  <c r="A379" i="2" l="1"/>
  <c r="A380" i="2" s="1"/>
  <c r="B379" i="2"/>
  <c r="B380" i="2" s="1"/>
  <c r="B191" i="4"/>
  <c r="M192" i="3"/>
  <c r="C193" i="4" s="1"/>
  <c r="A192" i="4"/>
  <c r="B192" i="4"/>
  <c r="C381" i="2"/>
  <c r="C380" i="2"/>
  <c r="L191" i="3"/>
  <c r="A381" i="2" l="1"/>
  <c r="A382" i="2" s="1"/>
  <c r="B381" i="2"/>
  <c r="B382" i="2" s="1"/>
  <c r="M193" i="3"/>
  <c r="C194" i="4" s="1"/>
  <c r="A193" i="4"/>
  <c r="B193" i="4"/>
  <c r="C383" i="2"/>
  <c r="C382" i="2"/>
  <c r="L192" i="3"/>
  <c r="A383" i="2" l="1"/>
  <c r="A384" i="2" s="1"/>
  <c r="B383" i="2"/>
  <c r="B384" i="2" s="1"/>
  <c r="M194" i="3"/>
  <c r="C195" i="4" s="1"/>
  <c r="A194" i="4"/>
  <c r="C385" i="2"/>
  <c r="C384" i="2"/>
  <c r="L193" i="3"/>
  <c r="A385" i="2" l="1"/>
  <c r="A386" i="2" s="1"/>
  <c r="B385" i="2"/>
  <c r="B386" i="2" s="1"/>
  <c r="B194" i="4"/>
  <c r="M195" i="3"/>
  <c r="C196" i="4" s="1"/>
  <c r="A195" i="4"/>
  <c r="B195" i="4"/>
  <c r="C387" i="2"/>
  <c r="C386" i="2"/>
  <c r="L194" i="3"/>
  <c r="A387" i="2" l="1"/>
  <c r="A388" i="2" s="1"/>
  <c r="B387" i="2"/>
  <c r="B388" i="2" s="1"/>
  <c r="M196" i="3"/>
  <c r="C197" i="4" s="1"/>
  <c r="A196" i="4"/>
  <c r="B196" i="4"/>
  <c r="C389" i="2"/>
  <c r="C388" i="2"/>
  <c r="L195" i="3"/>
  <c r="A389" i="2" l="1"/>
  <c r="A390" i="2" s="1"/>
  <c r="B389" i="2"/>
  <c r="B390" i="2" s="1"/>
  <c r="M197" i="3"/>
  <c r="C198" i="4" s="1"/>
  <c r="B197" i="4"/>
  <c r="C391" i="2"/>
  <c r="C390" i="2"/>
  <c r="L196" i="3"/>
  <c r="A391" i="2" l="1"/>
  <c r="A392" i="2" s="1"/>
  <c r="B391" i="2"/>
  <c r="B392" i="2" s="1"/>
  <c r="A197" i="4"/>
  <c r="M198" i="3"/>
  <c r="C199" i="4" s="1"/>
  <c r="A198" i="4"/>
  <c r="B198" i="4"/>
  <c r="C393" i="2"/>
  <c r="C392" i="2"/>
  <c r="L197" i="3"/>
  <c r="A393" i="2" l="1"/>
  <c r="A394" i="2" s="1"/>
  <c r="B393" i="2"/>
  <c r="B394" i="2" s="1"/>
  <c r="M199" i="3"/>
  <c r="C200" i="4" s="1"/>
  <c r="B199" i="4"/>
  <c r="C395" i="2"/>
  <c r="C394" i="2"/>
  <c r="L198" i="3"/>
  <c r="A395" i="2" l="1"/>
  <c r="A396" i="2" s="1"/>
  <c r="B395" i="2"/>
  <c r="B396" i="2" s="1"/>
  <c r="A199" i="4"/>
  <c r="M200" i="3"/>
  <c r="C201" i="4" s="1"/>
  <c r="B200" i="4"/>
  <c r="A200" i="4"/>
  <c r="C397" i="2"/>
  <c r="C396" i="2"/>
  <c r="L199" i="3"/>
  <c r="A397" i="2" l="1"/>
  <c r="A398" i="2" s="1"/>
  <c r="B397" i="2"/>
  <c r="B398" i="2" s="1"/>
  <c r="M201" i="3"/>
  <c r="C202" i="4" s="1"/>
  <c r="B201" i="4"/>
  <c r="C399" i="2"/>
  <c r="C398" i="2"/>
  <c r="L200" i="3"/>
  <c r="A399" i="2" l="1"/>
  <c r="A400" i="2" s="1"/>
  <c r="B399" i="2"/>
  <c r="B400" i="2" s="1"/>
  <c r="A201" i="4"/>
  <c r="M202" i="3"/>
  <c r="C203" i="4" s="1"/>
  <c r="B202" i="4"/>
  <c r="A202" i="4"/>
  <c r="C401" i="2"/>
  <c r="C400" i="2"/>
  <c r="L201" i="3"/>
  <c r="A401" i="2" l="1"/>
  <c r="A402" i="2" s="1"/>
  <c r="B401" i="2"/>
  <c r="B402" i="2" s="1"/>
  <c r="M203" i="3"/>
  <c r="C204" i="4" s="1"/>
  <c r="A203" i="4"/>
  <c r="B203" i="4"/>
  <c r="C403" i="2"/>
  <c r="C402" i="2"/>
  <c r="L202" i="3"/>
  <c r="A403" i="2" l="1"/>
  <c r="A404" i="2" s="1"/>
  <c r="B403" i="2"/>
  <c r="B404" i="2" s="1"/>
  <c r="M204" i="3"/>
  <c r="C205" i="4" s="1"/>
  <c r="B204" i="4"/>
  <c r="C405" i="2"/>
  <c r="C404" i="2"/>
  <c r="L203" i="3"/>
  <c r="A405" i="2" l="1"/>
  <c r="A406" i="2" s="1"/>
  <c r="B405" i="2"/>
  <c r="B406" i="2" s="1"/>
  <c r="A204" i="4"/>
  <c r="M205" i="3"/>
  <c r="C206" i="4" s="1"/>
  <c r="B205" i="4"/>
  <c r="A205" i="4"/>
  <c r="C407" i="2"/>
  <c r="C406" i="2"/>
  <c r="L204" i="3"/>
  <c r="A407" i="2" l="1"/>
  <c r="A408" i="2" s="1"/>
  <c r="B407" i="2"/>
  <c r="B408" i="2" s="1"/>
  <c r="M206" i="3"/>
  <c r="C207" i="4" s="1"/>
  <c r="B206" i="4"/>
  <c r="C409" i="2"/>
  <c r="C408" i="2"/>
  <c r="L205" i="3"/>
  <c r="A409" i="2" l="1"/>
  <c r="A410" i="2" s="1"/>
  <c r="B409" i="2"/>
  <c r="B410" i="2" s="1"/>
  <c r="A206" i="4"/>
  <c r="M207" i="3"/>
  <c r="C208" i="4" s="1"/>
  <c r="B207" i="4"/>
  <c r="A207" i="4"/>
  <c r="C411" i="2"/>
  <c r="C410" i="2"/>
  <c r="L206" i="3"/>
  <c r="A411" i="2" l="1"/>
  <c r="A412" i="2" s="1"/>
  <c r="B411" i="2"/>
  <c r="B412" i="2" s="1"/>
  <c r="M208" i="3"/>
  <c r="C209" i="4" s="1"/>
  <c r="A208" i="4"/>
  <c r="B208" i="4"/>
  <c r="C413" i="2"/>
  <c r="C412" i="2"/>
  <c r="L207" i="3"/>
  <c r="A413" i="2" l="1"/>
  <c r="A414" i="2" s="1"/>
  <c r="B413" i="2"/>
  <c r="B414" i="2" s="1"/>
  <c r="M209" i="3"/>
  <c r="C210" i="4" s="1"/>
  <c r="B209" i="4"/>
  <c r="C415" i="2"/>
  <c r="C414" i="2"/>
  <c r="L208" i="3"/>
  <c r="A415" i="2" l="1"/>
  <c r="A416" i="2" s="1"/>
  <c r="B415" i="2"/>
  <c r="B416" i="2" s="1"/>
  <c r="A209" i="4"/>
  <c r="M210" i="3"/>
  <c r="C211" i="4" s="1"/>
  <c r="B210" i="4"/>
  <c r="A210" i="4"/>
  <c r="C417" i="2"/>
  <c r="C416" i="2"/>
  <c r="L209" i="3"/>
  <c r="A417" i="2" l="1"/>
  <c r="A418" i="2" s="1"/>
  <c r="B417" i="2"/>
  <c r="B418" i="2" s="1"/>
  <c r="M211" i="3"/>
  <c r="C212" i="4" s="1"/>
  <c r="B211" i="4"/>
  <c r="C419" i="2"/>
  <c r="C418" i="2"/>
  <c r="L210" i="3"/>
  <c r="A419" i="2" l="1"/>
  <c r="A420" i="2" s="1"/>
  <c r="B419" i="2"/>
  <c r="B420" i="2" s="1"/>
  <c r="A211" i="4"/>
  <c r="M212" i="3"/>
  <c r="C213" i="4" s="1"/>
  <c r="A212" i="4"/>
  <c r="B212" i="4"/>
  <c r="C421" i="2"/>
  <c r="C420" i="2"/>
  <c r="L211" i="3"/>
  <c r="A421" i="2" l="1"/>
  <c r="A422" i="2" s="1"/>
  <c r="B421" i="2"/>
  <c r="B422" i="2" s="1"/>
  <c r="M213" i="3"/>
  <c r="C214" i="4" s="1"/>
  <c r="B213" i="4"/>
  <c r="C423" i="2"/>
  <c r="C422" i="2"/>
  <c r="L212" i="3"/>
  <c r="A423" i="2" l="1"/>
  <c r="A424" i="2" s="1"/>
  <c r="B423" i="2"/>
  <c r="B424" i="2" s="1"/>
  <c r="A213" i="4"/>
  <c r="M214" i="3"/>
  <c r="C215" i="4" s="1"/>
  <c r="B214" i="4"/>
  <c r="A214" i="4"/>
  <c r="C425" i="2"/>
  <c r="C424" i="2"/>
  <c r="L213" i="3"/>
  <c r="A425" i="2" l="1"/>
  <c r="A426" i="2" s="1"/>
  <c r="B425" i="2"/>
  <c r="B426" i="2" s="1"/>
  <c r="M215" i="3"/>
  <c r="C216" i="4" s="1"/>
  <c r="B215" i="4"/>
  <c r="C427" i="2"/>
  <c r="C426" i="2"/>
  <c r="L214" i="3"/>
  <c r="A427" i="2" l="1"/>
  <c r="A428" i="2" s="1"/>
  <c r="B427" i="2"/>
  <c r="B428" i="2" s="1"/>
  <c r="A215" i="4"/>
  <c r="M216" i="3"/>
  <c r="C217" i="4" s="1"/>
  <c r="B216" i="4"/>
  <c r="A216" i="4"/>
  <c r="C429" i="2"/>
  <c r="C428" i="2"/>
  <c r="L215" i="3"/>
  <c r="A429" i="2" l="1"/>
  <c r="A430" i="2" s="1"/>
  <c r="B429" i="2"/>
  <c r="B430" i="2" s="1"/>
  <c r="M217" i="3"/>
  <c r="C218" i="4" s="1"/>
  <c r="B217" i="4"/>
  <c r="C431" i="2"/>
  <c r="C430" i="2"/>
  <c r="L216" i="3"/>
  <c r="A431" i="2" l="1"/>
  <c r="A432" i="2" s="1"/>
  <c r="B431" i="2"/>
  <c r="B432" i="2" s="1"/>
  <c r="A217" i="4"/>
  <c r="M218" i="3"/>
  <c r="C219" i="4" s="1"/>
  <c r="B218" i="4"/>
  <c r="A218" i="4"/>
  <c r="C433" i="2"/>
  <c r="C432" i="2"/>
  <c r="L217" i="3"/>
  <c r="A433" i="2" l="1"/>
  <c r="A434" i="2" s="1"/>
  <c r="B433" i="2"/>
  <c r="B434" i="2" s="1"/>
  <c r="M219" i="3"/>
  <c r="C220" i="4" s="1"/>
  <c r="B219" i="4"/>
  <c r="C435" i="2"/>
  <c r="C434" i="2"/>
  <c r="L218" i="3"/>
  <c r="A435" i="2" l="1"/>
  <c r="A436" i="2" s="1"/>
  <c r="B435" i="2"/>
  <c r="B436" i="2" s="1"/>
  <c r="A219" i="4"/>
  <c r="M220" i="3"/>
  <c r="C221" i="4" s="1"/>
  <c r="B220" i="4"/>
  <c r="A220" i="4"/>
  <c r="C437" i="2"/>
  <c r="C436" i="2"/>
  <c r="L219" i="3"/>
  <c r="A437" i="2" l="1"/>
  <c r="A438" i="2" s="1"/>
  <c r="B437" i="2"/>
  <c r="B438" i="2" s="1"/>
  <c r="M221" i="3"/>
  <c r="C222" i="4" s="1"/>
  <c r="B221" i="4"/>
  <c r="C439" i="2"/>
  <c r="C438" i="2"/>
  <c r="L220" i="3"/>
  <c r="A439" i="2" l="1"/>
  <c r="A440" i="2" s="1"/>
  <c r="B439" i="2"/>
  <c r="B440" i="2" s="1"/>
  <c r="A221" i="4"/>
  <c r="M222" i="3"/>
  <c r="C223" i="4" s="1"/>
  <c r="B222" i="4"/>
  <c r="A222" i="4"/>
  <c r="C441" i="2"/>
  <c r="C440" i="2"/>
  <c r="L221" i="3"/>
  <c r="A441" i="2" l="1"/>
  <c r="A442" i="2" s="1"/>
  <c r="B441" i="2"/>
  <c r="B442" i="2" s="1"/>
  <c r="M223" i="3"/>
  <c r="C224" i="4" s="1"/>
  <c r="B223" i="4"/>
  <c r="C443" i="2"/>
  <c r="C442" i="2"/>
  <c r="L222" i="3"/>
  <c r="A443" i="2" l="1"/>
  <c r="A444" i="2" s="1"/>
  <c r="B443" i="2"/>
  <c r="B444" i="2" s="1"/>
  <c r="A223" i="4"/>
  <c r="M224" i="3"/>
  <c r="C225" i="4" s="1"/>
  <c r="B224" i="4"/>
  <c r="A224" i="4"/>
  <c r="C445" i="2"/>
  <c r="C444" i="2"/>
  <c r="L223" i="3"/>
  <c r="A445" i="2" l="1"/>
  <c r="A446" i="2" s="1"/>
  <c r="B445" i="2"/>
  <c r="B446" i="2" s="1"/>
  <c r="M225" i="3"/>
  <c r="C226" i="4" s="1"/>
  <c r="B225" i="4"/>
  <c r="C447" i="2"/>
  <c r="C446" i="2"/>
  <c r="L224" i="3"/>
  <c r="A447" i="2" l="1"/>
  <c r="A448" i="2" s="1"/>
  <c r="B447" i="2"/>
  <c r="B448" i="2" s="1"/>
  <c r="A225" i="4"/>
  <c r="M226" i="3"/>
  <c r="C227" i="4" s="1"/>
  <c r="B226" i="4"/>
  <c r="A226" i="4"/>
  <c r="C449" i="2"/>
  <c r="C448" i="2"/>
  <c r="L225" i="3"/>
  <c r="A449" i="2" l="1"/>
  <c r="A450" i="2" s="1"/>
  <c r="B449" i="2"/>
  <c r="B450" i="2" s="1"/>
  <c r="M227" i="3"/>
  <c r="C228" i="4" s="1"/>
  <c r="B227" i="4"/>
  <c r="C451" i="2"/>
  <c r="C450" i="2"/>
  <c r="L226" i="3"/>
  <c r="A451" i="2" l="1"/>
  <c r="A452" i="2" s="1"/>
  <c r="B451" i="2"/>
  <c r="B452" i="2" s="1"/>
  <c r="A227" i="4"/>
  <c r="M228" i="3"/>
  <c r="C229" i="4" s="1"/>
  <c r="B228" i="4"/>
  <c r="A228" i="4"/>
  <c r="C453" i="2"/>
  <c r="C452" i="2"/>
  <c r="L227" i="3"/>
  <c r="A453" i="2" l="1"/>
  <c r="A454" i="2" s="1"/>
  <c r="B453" i="2"/>
  <c r="B454" i="2" s="1"/>
  <c r="M229" i="3"/>
  <c r="C230" i="4" s="1"/>
  <c r="A229" i="4"/>
  <c r="C455" i="2"/>
  <c r="B455" i="2" s="1"/>
  <c r="B456" i="2" s="1"/>
  <c r="C454" i="2"/>
  <c r="L228" i="3"/>
  <c r="C457" i="2" l="1"/>
  <c r="A455" i="2"/>
  <c r="A456" i="2" s="1"/>
  <c r="B229" i="4"/>
  <c r="M230" i="3"/>
  <c r="C231" i="4" s="1"/>
  <c r="A230" i="4"/>
  <c r="C459" i="2"/>
  <c r="C458" i="2"/>
  <c r="L229" i="3"/>
  <c r="A459" i="2" l="1"/>
  <c r="A460" i="2" s="1"/>
  <c r="B459" i="2"/>
  <c r="B460" i="2" s="1"/>
  <c r="A457" i="2"/>
  <c r="A458" i="2" s="1"/>
  <c r="B457" i="2"/>
  <c r="B458" i="2" s="1"/>
  <c r="B230" i="4"/>
  <c r="M231" i="3"/>
  <c r="C232" i="4" s="1"/>
  <c r="A231" i="4"/>
  <c r="C461" i="2"/>
  <c r="C460" i="2"/>
  <c r="L230" i="3"/>
  <c r="A461" i="2" l="1"/>
  <c r="A462" i="2" s="1"/>
  <c r="B461" i="2"/>
  <c r="B462" i="2" s="1"/>
  <c r="B231" i="4"/>
  <c r="M232" i="3"/>
  <c r="C233" i="4" s="1"/>
  <c r="A232" i="4"/>
  <c r="B232" i="4"/>
  <c r="C463" i="2"/>
  <c r="C462" i="2"/>
  <c r="L231" i="3"/>
  <c r="A463" i="2" l="1"/>
  <c r="A464" i="2" s="1"/>
  <c r="B463" i="2"/>
  <c r="B464" i="2" s="1"/>
  <c r="M233" i="3"/>
  <c r="C234" i="4" s="1"/>
  <c r="B233" i="4"/>
  <c r="C465" i="2"/>
  <c r="C464" i="2"/>
  <c r="L232" i="3"/>
  <c r="A465" i="2" l="1"/>
  <c r="A466" i="2" s="1"/>
  <c r="B465" i="2"/>
  <c r="B466" i="2" s="1"/>
  <c r="A233" i="4"/>
  <c r="M234" i="3"/>
  <c r="C235" i="4" s="1"/>
  <c r="A234" i="4"/>
  <c r="B234" i="4"/>
  <c r="C467" i="2"/>
  <c r="C466" i="2"/>
  <c r="L233" i="3"/>
  <c r="A467" i="2" l="1"/>
  <c r="A468" i="2" s="1"/>
  <c r="B467" i="2"/>
  <c r="B468" i="2" s="1"/>
  <c r="M235" i="3"/>
  <c r="C236" i="4" s="1"/>
  <c r="B235" i="4"/>
  <c r="C469" i="2"/>
  <c r="C468" i="2"/>
  <c r="L234" i="3"/>
  <c r="A469" i="2" l="1"/>
  <c r="A470" i="2" s="1"/>
  <c r="B469" i="2"/>
  <c r="B470" i="2" s="1"/>
  <c r="A235" i="4"/>
  <c r="M236" i="3"/>
  <c r="C237" i="4" s="1"/>
  <c r="B236" i="4"/>
  <c r="A236" i="4"/>
  <c r="C471" i="2"/>
  <c r="C470" i="2"/>
  <c r="L235" i="3"/>
  <c r="A471" i="2" l="1"/>
  <c r="A472" i="2" s="1"/>
  <c r="B471" i="2"/>
  <c r="B472" i="2" s="1"/>
  <c r="M237" i="3"/>
  <c r="C238" i="4" s="1"/>
  <c r="B237" i="4"/>
  <c r="C473" i="2"/>
  <c r="C472" i="2"/>
  <c r="L236" i="3"/>
  <c r="A473" i="2" l="1"/>
  <c r="A474" i="2" s="1"/>
  <c r="B473" i="2"/>
  <c r="B474" i="2" s="1"/>
  <c r="A237" i="4"/>
  <c r="M238" i="3"/>
  <c r="C239" i="4" s="1"/>
  <c r="B238" i="4"/>
  <c r="A238" i="4"/>
  <c r="C475" i="2"/>
  <c r="C474" i="2"/>
  <c r="L237" i="3"/>
  <c r="A475" i="2" l="1"/>
  <c r="A476" i="2" s="1"/>
  <c r="B475" i="2"/>
  <c r="B476" i="2" s="1"/>
  <c r="M239" i="3"/>
  <c r="C240" i="4" s="1"/>
  <c r="B239" i="4"/>
  <c r="C477" i="2"/>
  <c r="C476" i="2"/>
  <c r="L238" i="3"/>
  <c r="A477" i="2" l="1"/>
  <c r="A478" i="2" s="1"/>
  <c r="B477" i="2"/>
  <c r="B478" i="2" s="1"/>
  <c r="A239" i="4"/>
  <c r="M240" i="3"/>
  <c r="C241" i="4" s="1"/>
  <c r="B240" i="4"/>
  <c r="A240" i="4"/>
  <c r="C479" i="2"/>
  <c r="C478" i="2"/>
  <c r="L239" i="3"/>
  <c r="A479" i="2" l="1"/>
  <c r="A480" i="2" s="1"/>
  <c r="B479" i="2"/>
  <c r="B480" i="2" s="1"/>
  <c r="M241" i="3"/>
  <c r="C242" i="4" s="1"/>
  <c r="B241" i="4"/>
  <c r="C481" i="2"/>
  <c r="C480" i="2"/>
  <c r="L240" i="3"/>
  <c r="A481" i="2" l="1"/>
  <c r="A482" i="2" s="1"/>
  <c r="B481" i="2"/>
  <c r="B482" i="2" s="1"/>
  <c r="A241" i="4"/>
  <c r="M242" i="3"/>
  <c r="C243" i="4" s="1"/>
  <c r="B242" i="4"/>
  <c r="A242" i="4"/>
  <c r="C483" i="2"/>
  <c r="C482" i="2"/>
  <c r="L241" i="3"/>
  <c r="A483" i="2" l="1"/>
  <c r="A484" i="2" s="1"/>
  <c r="B483" i="2"/>
  <c r="B484" i="2" s="1"/>
  <c r="M243" i="3"/>
  <c r="C244" i="4" s="1"/>
  <c r="A243" i="4"/>
  <c r="B243" i="4"/>
  <c r="C485" i="2"/>
  <c r="C484" i="2"/>
  <c r="L242" i="3"/>
  <c r="A485" i="2" l="1"/>
  <c r="A486" i="2" s="1"/>
  <c r="B485" i="2"/>
  <c r="B486" i="2" s="1"/>
  <c r="M244" i="3"/>
  <c r="C245" i="4" s="1"/>
  <c r="B244" i="4"/>
  <c r="C487" i="2"/>
  <c r="C486" i="2"/>
  <c r="L243" i="3"/>
  <c r="A487" i="2" l="1"/>
  <c r="A488" i="2" s="1"/>
  <c r="B487" i="2"/>
  <c r="B488" i="2" s="1"/>
  <c r="A244" i="4"/>
  <c r="M245" i="3"/>
  <c r="C246" i="4" s="1"/>
  <c r="B245" i="4"/>
  <c r="A245" i="4"/>
  <c r="C489" i="2"/>
  <c r="C488" i="2"/>
  <c r="L244" i="3"/>
  <c r="A489" i="2" l="1"/>
  <c r="A490" i="2" s="1"/>
  <c r="B489" i="2"/>
  <c r="B490" i="2" s="1"/>
  <c r="M246" i="3"/>
  <c r="C247" i="4" s="1"/>
  <c r="B246" i="4"/>
  <c r="C491" i="2"/>
  <c r="C490" i="2"/>
  <c r="L245" i="3"/>
  <c r="A491" i="2" l="1"/>
  <c r="A492" i="2" s="1"/>
  <c r="B491" i="2"/>
  <c r="B492" i="2" s="1"/>
  <c r="A246" i="4"/>
  <c r="M247" i="3"/>
  <c r="C248" i="4" s="1"/>
  <c r="B247" i="4"/>
  <c r="A247" i="4"/>
  <c r="C493" i="2"/>
  <c r="C492" i="2"/>
  <c r="L246" i="3"/>
  <c r="A493" i="2" l="1"/>
  <c r="A494" i="2" s="1"/>
  <c r="B493" i="2"/>
  <c r="B494" i="2" s="1"/>
  <c r="M248" i="3"/>
  <c r="C249" i="4" s="1"/>
  <c r="B248" i="4"/>
  <c r="C495" i="2"/>
  <c r="C494" i="2"/>
  <c r="L247" i="3"/>
  <c r="A495" i="2" l="1"/>
  <c r="A496" i="2" s="1"/>
  <c r="B495" i="2"/>
  <c r="B496" i="2" s="1"/>
  <c r="A248" i="4"/>
  <c r="M249" i="3"/>
  <c r="C250" i="4" s="1"/>
  <c r="B249" i="4"/>
  <c r="A249" i="4"/>
  <c r="C497" i="2"/>
  <c r="C496" i="2"/>
  <c r="L248" i="3"/>
  <c r="A497" i="2" l="1"/>
  <c r="A498" i="2" s="1"/>
  <c r="B497" i="2"/>
  <c r="B498" i="2" s="1"/>
  <c r="M250" i="3"/>
  <c r="C251" i="4" s="1"/>
  <c r="B250" i="4"/>
  <c r="C499" i="2"/>
  <c r="C498" i="2"/>
  <c r="L249" i="3"/>
  <c r="A499" i="2" l="1"/>
  <c r="A500" i="2" s="1"/>
  <c r="B499" i="2"/>
  <c r="B500" i="2" s="1"/>
  <c r="A250" i="4"/>
  <c r="M251" i="3"/>
  <c r="C252" i="4" s="1"/>
  <c r="B251" i="4"/>
  <c r="A251" i="4"/>
  <c r="C501" i="2"/>
  <c r="C500" i="2"/>
  <c r="L250" i="3"/>
  <c r="A501" i="2" l="1"/>
  <c r="A502" i="2" s="1"/>
  <c r="B501" i="2"/>
  <c r="B502" i="2" s="1"/>
  <c r="M252" i="3"/>
  <c r="C253" i="4" s="1"/>
  <c r="B252" i="4"/>
  <c r="C503" i="2"/>
  <c r="C502" i="2"/>
  <c r="L251" i="3"/>
  <c r="A503" i="2" l="1"/>
  <c r="A504" i="2" s="1"/>
  <c r="B503" i="2"/>
  <c r="B504" i="2" s="1"/>
  <c r="A252" i="4"/>
  <c r="M253" i="3"/>
  <c r="C254" i="4" s="1"/>
  <c r="A253" i="4"/>
  <c r="B253" i="4"/>
  <c r="C505" i="2"/>
  <c r="C504" i="2"/>
  <c r="L252" i="3"/>
  <c r="A505" i="2" l="1"/>
  <c r="A506" i="2" s="1"/>
  <c r="B505" i="2"/>
  <c r="B506" i="2" s="1"/>
  <c r="M254" i="3"/>
  <c r="C255" i="4" s="1"/>
  <c r="A254" i="4"/>
  <c r="C507" i="2"/>
  <c r="C506" i="2"/>
  <c r="L253" i="3"/>
  <c r="A507" i="2" l="1"/>
  <c r="A508" i="2" s="1"/>
  <c r="B507" i="2"/>
  <c r="B508" i="2" s="1"/>
  <c r="B254" i="4"/>
  <c r="M255" i="3"/>
  <c r="C256" i="4" s="1"/>
  <c r="B255" i="4"/>
  <c r="A255" i="4"/>
  <c r="C509" i="2"/>
  <c r="C508" i="2"/>
  <c r="L254" i="3"/>
  <c r="A509" i="2" l="1"/>
  <c r="A510" i="2" s="1"/>
  <c r="B509" i="2"/>
  <c r="B510" i="2" s="1"/>
  <c r="M256" i="3"/>
  <c r="C257" i="4" s="1"/>
  <c r="A256" i="4"/>
  <c r="C511" i="2"/>
  <c r="C510" i="2"/>
  <c r="L255" i="3"/>
  <c r="A511" i="2" l="1"/>
  <c r="A512" i="2" s="1"/>
  <c r="B511" i="2"/>
  <c r="B512" i="2" s="1"/>
  <c r="B256" i="4"/>
  <c r="M257" i="3"/>
  <c r="C258" i="4" s="1"/>
  <c r="A257" i="4"/>
  <c r="B257" i="4"/>
  <c r="C513" i="2"/>
  <c r="C512" i="2"/>
  <c r="L256" i="3"/>
  <c r="A513" i="2" l="1"/>
  <c r="A514" i="2" s="1"/>
  <c r="B513" i="2"/>
  <c r="B514" i="2" s="1"/>
  <c r="M258" i="3"/>
  <c r="C259" i="4" s="1"/>
  <c r="A258" i="4"/>
  <c r="C515" i="2"/>
  <c r="C514" i="2"/>
  <c r="L257" i="3"/>
  <c r="A515" i="2" l="1"/>
  <c r="A516" i="2" s="1"/>
  <c r="B515" i="2"/>
  <c r="B516" i="2" s="1"/>
  <c r="B258" i="4"/>
  <c r="M259" i="3"/>
  <c r="C260" i="4" s="1"/>
  <c r="A259" i="4"/>
  <c r="B259" i="4"/>
  <c r="C517" i="2"/>
  <c r="C516" i="2"/>
  <c r="L258" i="3"/>
  <c r="A517" i="2" l="1"/>
  <c r="A518" i="2" s="1"/>
  <c r="B517" i="2"/>
  <c r="B518" i="2" s="1"/>
  <c r="M260" i="3"/>
  <c r="C261" i="4" s="1"/>
  <c r="A260" i="4"/>
  <c r="C519" i="2"/>
  <c r="C518" i="2"/>
  <c r="L259" i="3"/>
  <c r="A519" i="2" l="1"/>
  <c r="A520" i="2" s="1"/>
  <c r="B519" i="2"/>
  <c r="B520" i="2" s="1"/>
  <c r="B260" i="4"/>
  <c r="M261" i="3"/>
  <c r="C262" i="4" s="1"/>
  <c r="A261" i="4"/>
  <c r="C521" i="2"/>
  <c r="C520" i="2"/>
  <c r="L260" i="3"/>
  <c r="A521" i="2" l="1"/>
  <c r="A522" i="2" s="1"/>
  <c r="B521" i="2"/>
  <c r="B522" i="2" s="1"/>
  <c r="B261" i="4"/>
  <c r="M262" i="3"/>
  <c r="C263" i="4" s="1"/>
  <c r="B262" i="4"/>
  <c r="C523" i="2"/>
  <c r="C522" i="2"/>
  <c r="L261" i="3"/>
  <c r="A523" i="2" l="1"/>
  <c r="A524" i="2" s="1"/>
  <c r="B523" i="2"/>
  <c r="B524" i="2" s="1"/>
  <c r="A262" i="4"/>
  <c r="M263" i="3"/>
  <c r="C264" i="4" s="1"/>
  <c r="C525" i="2"/>
  <c r="C524" i="2"/>
  <c r="L262" i="3"/>
  <c r="A525" i="2" l="1"/>
  <c r="A526" i="2" s="1"/>
  <c r="B525" i="2"/>
  <c r="B526" i="2" s="1"/>
  <c r="A263" i="4"/>
  <c r="B263" i="4"/>
  <c r="M264" i="3"/>
  <c r="C265" i="4" s="1"/>
  <c r="C527" i="2"/>
  <c r="C526" i="2"/>
  <c r="L263" i="3"/>
  <c r="A527" i="2" l="1"/>
  <c r="A528" i="2" s="1"/>
  <c r="B527" i="2"/>
  <c r="B528" i="2" s="1"/>
  <c r="A264" i="4"/>
  <c r="B264" i="4"/>
  <c r="M265" i="3"/>
  <c r="C266" i="4" s="1"/>
  <c r="C529" i="2"/>
  <c r="C528" i="2"/>
  <c r="L264" i="3"/>
  <c r="A529" i="2" l="1"/>
  <c r="A530" i="2" s="1"/>
  <c r="B529" i="2"/>
  <c r="B530" i="2" s="1"/>
  <c r="A265" i="4"/>
  <c r="B265" i="4"/>
  <c r="M266" i="3"/>
  <c r="C267" i="4" s="1"/>
  <c r="C531" i="2"/>
  <c r="C530" i="2"/>
  <c r="L265" i="3"/>
  <c r="A531" i="2" l="1"/>
  <c r="A532" i="2" s="1"/>
  <c r="B531" i="2"/>
  <c r="B532" i="2" s="1"/>
  <c r="A266" i="4"/>
  <c r="B266" i="4"/>
  <c r="M267" i="3"/>
  <c r="C268" i="4" s="1"/>
  <c r="C533" i="2"/>
  <c r="C532" i="2"/>
  <c r="L266" i="3"/>
  <c r="A533" i="2" l="1"/>
  <c r="A534" i="2" s="1"/>
  <c r="B533" i="2"/>
  <c r="B534" i="2" s="1"/>
  <c r="A267" i="4"/>
  <c r="B267" i="4"/>
  <c r="M268" i="3"/>
  <c r="C269" i="4" s="1"/>
  <c r="C535" i="2"/>
  <c r="C534" i="2"/>
  <c r="L267" i="3"/>
  <c r="A535" i="2" l="1"/>
  <c r="A536" i="2" s="1"/>
  <c r="B535" i="2"/>
  <c r="B536" i="2" s="1"/>
  <c r="A268" i="4"/>
  <c r="B268" i="4"/>
  <c r="M269" i="3"/>
  <c r="C270" i="4" s="1"/>
  <c r="C537" i="2"/>
  <c r="C536" i="2"/>
  <c r="L268" i="3"/>
  <c r="A537" i="2" l="1"/>
  <c r="A538" i="2" s="1"/>
  <c r="B537" i="2"/>
  <c r="B538" i="2" s="1"/>
  <c r="A269" i="4"/>
  <c r="B269" i="4"/>
  <c r="M270" i="3"/>
  <c r="C271" i="4" s="1"/>
  <c r="C539" i="2"/>
  <c r="C538" i="2"/>
  <c r="L269" i="3"/>
  <c r="A539" i="2" l="1"/>
  <c r="A540" i="2" s="1"/>
  <c r="B539" i="2"/>
  <c r="B540" i="2" s="1"/>
  <c r="A270" i="4"/>
  <c r="B270" i="4"/>
  <c r="M271" i="3"/>
  <c r="C272" i="4" s="1"/>
  <c r="C541" i="2"/>
  <c r="C540" i="2"/>
  <c r="L270" i="3"/>
  <c r="A541" i="2" l="1"/>
  <c r="A542" i="2" s="1"/>
  <c r="B541" i="2"/>
  <c r="B542" i="2" s="1"/>
  <c r="A271" i="4"/>
  <c r="B271" i="4"/>
  <c r="M272" i="3"/>
  <c r="C273" i="4" s="1"/>
  <c r="C543" i="2"/>
  <c r="C542" i="2"/>
  <c r="L271" i="3"/>
  <c r="A543" i="2" l="1"/>
  <c r="A544" i="2" s="1"/>
  <c r="B543" i="2"/>
  <c r="B544" i="2" s="1"/>
  <c r="A272" i="4"/>
  <c r="B272" i="4"/>
  <c r="M273" i="3"/>
  <c r="C274" i="4" s="1"/>
  <c r="C545" i="2"/>
  <c r="C544" i="2"/>
  <c r="L272" i="3"/>
  <c r="A545" i="2" l="1"/>
  <c r="A546" i="2" s="1"/>
  <c r="B545" i="2"/>
  <c r="B546" i="2" s="1"/>
  <c r="A273" i="4"/>
  <c r="B273" i="4"/>
  <c r="M274" i="3"/>
  <c r="C275" i="4" s="1"/>
  <c r="C547" i="2"/>
  <c r="C546" i="2"/>
  <c r="L273" i="3"/>
  <c r="A547" i="2" l="1"/>
  <c r="A548" i="2" s="1"/>
  <c r="B547" i="2"/>
  <c r="B548" i="2" s="1"/>
  <c r="A274" i="4"/>
  <c r="B274" i="4"/>
  <c r="M275" i="3"/>
  <c r="C276" i="4" s="1"/>
  <c r="C549" i="2"/>
  <c r="C548" i="2"/>
  <c r="L274" i="3"/>
  <c r="A549" i="2" l="1"/>
  <c r="A550" i="2" s="1"/>
  <c r="B549" i="2"/>
  <c r="B550" i="2" s="1"/>
  <c r="A275" i="4"/>
  <c r="B275" i="4"/>
  <c r="M276" i="3"/>
  <c r="C277" i="4" s="1"/>
  <c r="C551" i="2"/>
  <c r="C550" i="2"/>
  <c r="L275" i="3"/>
  <c r="A551" i="2" l="1"/>
  <c r="A552" i="2" s="1"/>
  <c r="B551" i="2"/>
  <c r="B552" i="2" s="1"/>
  <c r="A276" i="4"/>
  <c r="B276" i="4"/>
  <c r="M277" i="3"/>
  <c r="C278" i="4" s="1"/>
  <c r="C553" i="2"/>
  <c r="C552" i="2"/>
  <c r="L276" i="3"/>
  <c r="A553" i="2" l="1"/>
  <c r="A554" i="2" s="1"/>
  <c r="B553" i="2"/>
  <c r="B554" i="2" s="1"/>
  <c r="A277" i="4"/>
  <c r="B277" i="4"/>
  <c r="M278" i="3"/>
  <c r="C279" i="4" s="1"/>
  <c r="C555" i="2"/>
  <c r="C554" i="2"/>
  <c r="L277" i="3"/>
  <c r="A555" i="2" l="1"/>
  <c r="A556" i="2" s="1"/>
  <c r="B555" i="2"/>
  <c r="B556" i="2" s="1"/>
  <c r="A278" i="4"/>
  <c r="B278" i="4"/>
  <c r="M279" i="3"/>
  <c r="C280" i="4" s="1"/>
  <c r="C557" i="2"/>
  <c r="C556" i="2"/>
  <c r="L278" i="3"/>
  <c r="A557" i="2" l="1"/>
  <c r="A558" i="2" s="1"/>
  <c r="B557" i="2"/>
  <c r="B558" i="2" s="1"/>
  <c r="A279" i="4"/>
  <c r="B279" i="4"/>
  <c r="M280" i="3"/>
  <c r="C281" i="4" s="1"/>
  <c r="C559" i="2"/>
  <c r="C558" i="2"/>
  <c r="L279" i="3"/>
  <c r="A559" i="2" l="1"/>
  <c r="A560" i="2" s="1"/>
  <c r="B559" i="2"/>
  <c r="B560" i="2" s="1"/>
  <c r="A280" i="4"/>
  <c r="B280" i="4"/>
  <c r="M281" i="3"/>
  <c r="C282" i="4" s="1"/>
  <c r="C561" i="2"/>
  <c r="C560" i="2"/>
  <c r="L280" i="3"/>
  <c r="A561" i="2" l="1"/>
  <c r="A562" i="2" s="1"/>
  <c r="B561" i="2"/>
  <c r="B562" i="2" s="1"/>
  <c r="A281" i="4"/>
  <c r="B281" i="4"/>
  <c r="M282" i="3"/>
  <c r="C283" i="4" s="1"/>
  <c r="C563" i="2"/>
  <c r="C562" i="2"/>
  <c r="L281" i="3"/>
  <c r="A563" i="2" l="1"/>
  <c r="A564" i="2" s="1"/>
  <c r="B563" i="2"/>
  <c r="B564" i="2" s="1"/>
  <c r="A282" i="4"/>
  <c r="B282" i="4"/>
  <c r="M283" i="3"/>
  <c r="C284" i="4" s="1"/>
  <c r="C565" i="2"/>
  <c r="C564" i="2"/>
  <c r="L282" i="3"/>
  <c r="A565" i="2" l="1"/>
  <c r="A566" i="2" s="1"/>
  <c r="B565" i="2"/>
  <c r="B566" i="2" s="1"/>
  <c r="A283" i="4"/>
  <c r="B283" i="4"/>
  <c r="M284" i="3"/>
  <c r="C285" i="4" s="1"/>
  <c r="C567" i="2"/>
  <c r="C566" i="2"/>
  <c r="L283" i="3"/>
  <c r="A567" i="2" l="1"/>
  <c r="A568" i="2" s="1"/>
  <c r="B567" i="2"/>
  <c r="B568" i="2" s="1"/>
  <c r="A284" i="4"/>
  <c r="B284" i="4"/>
  <c r="M285" i="3"/>
  <c r="C286" i="4" s="1"/>
  <c r="C569" i="2"/>
  <c r="C568" i="2"/>
  <c r="L284" i="3"/>
  <c r="A569" i="2" l="1"/>
  <c r="A570" i="2" s="1"/>
  <c r="B569" i="2"/>
  <c r="B570" i="2" s="1"/>
  <c r="A285" i="4"/>
  <c r="B285" i="4"/>
  <c r="M286" i="3"/>
  <c r="C287" i="4" s="1"/>
  <c r="C571" i="2"/>
  <c r="C570" i="2"/>
  <c r="L285" i="3"/>
  <c r="A571" i="2" l="1"/>
  <c r="A572" i="2" s="1"/>
  <c r="B571" i="2"/>
  <c r="B572" i="2" s="1"/>
  <c r="A286" i="4"/>
  <c r="B286" i="4"/>
  <c r="M287" i="3"/>
  <c r="C288" i="4" s="1"/>
  <c r="C573" i="2"/>
  <c r="C572" i="2"/>
  <c r="L286" i="3"/>
  <c r="A573" i="2" l="1"/>
  <c r="A574" i="2" s="1"/>
  <c r="B573" i="2"/>
  <c r="B574" i="2" s="1"/>
  <c r="A287" i="4"/>
  <c r="B287" i="4"/>
  <c r="M288" i="3"/>
  <c r="C289" i="4" s="1"/>
  <c r="C575" i="2"/>
  <c r="C574" i="2"/>
  <c r="L287" i="3"/>
  <c r="A575" i="2" l="1"/>
  <c r="A576" i="2" s="1"/>
  <c r="B575" i="2"/>
  <c r="B576" i="2" s="1"/>
  <c r="A288" i="4"/>
  <c r="B288" i="4"/>
  <c r="M289" i="3"/>
  <c r="C290" i="4" s="1"/>
  <c r="C577" i="2"/>
  <c r="C576" i="2"/>
  <c r="L288" i="3"/>
  <c r="A577" i="2" l="1"/>
  <c r="A578" i="2" s="1"/>
  <c r="B577" i="2"/>
  <c r="B578" i="2" s="1"/>
  <c r="A289" i="4"/>
  <c r="B289" i="4"/>
  <c r="M290" i="3"/>
  <c r="C291" i="4" s="1"/>
  <c r="C579" i="2"/>
  <c r="C578" i="2"/>
  <c r="L289" i="3"/>
  <c r="A579" i="2" l="1"/>
  <c r="A580" i="2" s="1"/>
  <c r="B579" i="2"/>
  <c r="B580" i="2" s="1"/>
  <c r="A290" i="4"/>
  <c r="B290" i="4"/>
  <c r="M291" i="3"/>
  <c r="C292" i="4" s="1"/>
  <c r="C581" i="2"/>
  <c r="C580" i="2"/>
  <c r="L290" i="3"/>
  <c r="A581" i="2" l="1"/>
  <c r="A582" i="2" s="1"/>
  <c r="B581" i="2"/>
  <c r="B582" i="2" s="1"/>
  <c r="A291" i="4"/>
  <c r="B291" i="4"/>
  <c r="M292" i="3"/>
  <c r="C293" i="4" s="1"/>
  <c r="C583" i="2"/>
  <c r="C582" i="2"/>
  <c r="L291" i="3"/>
  <c r="A583" i="2" l="1"/>
  <c r="A584" i="2" s="1"/>
  <c r="B583" i="2"/>
  <c r="B584" i="2" s="1"/>
  <c r="A292" i="4"/>
  <c r="B292" i="4"/>
  <c r="M293" i="3"/>
  <c r="C294" i="4" s="1"/>
  <c r="C585" i="2"/>
  <c r="C584" i="2"/>
  <c r="L292" i="3"/>
  <c r="A585" i="2" l="1"/>
  <c r="A586" i="2" s="1"/>
  <c r="B585" i="2"/>
  <c r="B586" i="2" s="1"/>
  <c r="A293" i="4"/>
  <c r="B293" i="4"/>
  <c r="M294" i="3"/>
  <c r="C295" i="4" s="1"/>
  <c r="C586" i="2"/>
  <c r="C587" i="2"/>
  <c r="L293" i="3"/>
  <c r="A587" i="2" l="1"/>
  <c r="A588" i="2" s="1"/>
  <c r="B587" i="2"/>
  <c r="B588" i="2" s="1"/>
  <c r="A294" i="4"/>
  <c r="B294" i="4"/>
  <c r="M295" i="3"/>
  <c r="C296" i="4" s="1"/>
  <c r="C589" i="2"/>
  <c r="C588" i="2"/>
  <c r="L294" i="3"/>
  <c r="A589" i="2" l="1"/>
  <c r="A590" i="2" s="1"/>
  <c r="B589" i="2"/>
  <c r="B590" i="2" s="1"/>
  <c r="A295" i="4"/>
  <c r="B295" i="4"/>
  <c r="M296" i="3"/>
  <c r="C297" i="4" s="1"/>
  <c r="C591" i="2"/>
  <c r="C590" i="2"/>
  <c r="L295" i="3"/>
  <c r="A591" i="2" l="1"/>
  <c r="A592" i="2" s="1"/>
  <c r="B591" i="2"/>
  <c r="B592" i="2" s="1"/>
  <c r="A296" i="4"/>
  <c r="B296" i="4"/>
  <c r="M297" i="3"/>
  <c r="C298" i="4" s="1"/>
  <c r="C593" i="2"/>
  <c r="C592" i="2"/>
  <c r="L296" i="3"/>
  <c r="A593" i="2" l="1"/>
  <c r="A594" i="2" s="1"/>
  <c r="B593" i="2"/>
  <c r="B594" i="2" s="1"/>
  <c r="A297" i="4"/>
  <c r="B297" i="4"/>
  <c r="M298" i="3"/>
  <c r="C299" i="4" s="1"/>
  <c r="C595" i="2"/>
  <c r="C594" i="2"/>
  <c r="L297" i="3"/>
  <c r="A595" i="2" l="1"/>
  <c r="A596" i="2" s="1"/>
  <c r="B595" i="2"/>
  <c r="B596" i="2" s="1"/>
  <c r="A298" i="4"/>
  <c r="B298" i="4"/>
  <c r="M299" i="3"/>
  <c r="C300" i="4" s="1"/>
  <c r="C597" i="2"/>
  <c r="C596" i="2"/>
  <c r="L298" i="3"/>
  <c r="A597" i="2" l="1"/>
  <c r="A598" i="2" s="1"/>
  <c r="B597" i="2"/>
  <c r="B598" i="2" s="1"/>
  <c r="A299" i="4"/>
  <c r="B299" i="4"/>
  <c r="M300" i="3"/>
  <c r="C301" i="4" s="1"/>
  <c r="C599" i="2"/>
  <c r="C598" i="2"/>
  <c r="L299" i="3"/>
  <c r="A599" i="2" l="1"/>
  <c r="A600" i="2" s="1"/>
  <c r="B599" i="2"/>
  <c r="B600" i="2" s="1"/>
  <c r="A300" i="4"/>
  <c r="B300" i="4"/>
  <c r="M301" i="3"/>
  <c r="C302" i="4" s="1"/>
  <c r="C601" i="2"/>
  <c r="C600" i="2"/>
  <c r="L300" i="3"/>
  <c r="A601" i="2" l="1"/>
  <c r="A602" i="2" s="1"/>
  <c r="B601" i="2"/>
  <c r="B602" i="2" s="1"/>
  <c r="A301" i="4"/>
  <c r="B301" i="4"/>
  <c r="M302" i="3"/>
  <c r="C303" i="4" s="1"/>
  <c r="C603" i="2"/>
  <c r="C602" i="2"/>
  <c r="L301" i="3"/>
  <c r="A603" i="2" l="1"/>
  <c r="A604" i="2" s="1"/>
  <c r="B603" i="2"/>
  <c r="B604" i="2" s="1"/>
  <c r="A302" i="4"/>
  <c r="B302" i="4"/>
  <c r="M303" i="3"/>
  <c r="C304" i="4" s="1"/>
  <c r="C605" i="2"/>
  <c r="C604" i="2"/>
  <c r="L302" i="3"/>
  <c r="A605" i="2" l="1"/>
  <c r="A606" i="2" s="1"/>
  <c r="B605" i="2"/>
  <c r="B606" i="2" s="1"/>
  <c r="A303" i="4"/>
  <c r="B303" i="4"/>
  <c r="M304" i="3"/>
  <c r="C305" i="4" s="1"/>
  <c r="C607" i="2"/>
  <c r="C606" i="2"/>
  <c r="L303" i="3"/>
  <c r="A607" i="2" l="1"/>
  <c r="A608" i="2" s="1"/>
  <c r="B607" i="2"/>
  <c r="B608" i="2" s="1"/>
  <c r="A304" i="4"/>
  <c r="B304" i="4"/>
  <c r="M305" i="3"/>
  <c r="C306" i="4" s="1"/>
  <c r="C609" i="2"/>
  <c r="C608" i="2"/>
  <c r="L304" i="3"/>
  <c r="A609" i="2" l="1"/>
  <c r="A610" i="2" s="1"/>
  <c r="B609" i="2"/>
  <c r="B610" i="2" s="1"/>
  <c r="A305" i="4"/>
  <c r="B305" i="4"/>
  <c r="M306" i="3"/>
  <c r="C307" i="4" s="1"/>
  <c r="C611" i="2"/>
  <c r="C610" i="2"/>
  <c r="L305" i="3"/>
  <c r="A611" i="2" l="1"/>
  <c r="A612" i="2" s="1"/>
  <c r="B611" i="2"/>
  <c r="B612" i="2" s="1"/>
  <c r="A306" i="4"/>
  <c r="B306" i="4"/>
  <c r="M307" i="3"/>
  <c r="C308" i="4" s="1"/>
  <c r="C613" i="2"/>
  <c r="C612" i="2"/>
  <c r="L306" i="3"/>
  <c r="A613" i="2" l="1"/>
  <c r="A614" i="2" s="1"/>
  <c r="B613" i="2"/>
  <c r="B614" i="2" s="1"/>
  <c r="A307" i="4"/>
  <c r="B307" i="4"/>
  <c r="M308" i="3"/>
  <c r="C309" i="4" s="1"/>
  <c r="C615" i="2"/>
  <c r="C614" i="2"/>
  <c r="L307" i="3"/>
  <c r="A615" i="2" l="1"/>
  <c r="A616" i="2" s="1"/>
  <c r="B615" i="2"/>
  <c r="B616" i="2" s="1"/>
  <c r="A308" i="4"/>
  <c r="B308" i="4"/>
  <c r="M309" i="3"/>
  <c r="C310" i="4" s="1"/>
  <c r="C617" i="2"/>
  <c r="C616" i="2"/>
  <c r="L308" i="3"/>
  <c r="A617" i="2" l="1"/>
  <c r="A618" i="2" s="1"/>
  <c r="B617" i="2"/>
  <c r="B618" i="2" s="1"/>
  <c r="A309" i="4"/>
  <c r="B309" i="4"/>
  <c r="M310" i="3"/>
  <c r="C311" i="4" s="1"/>
  <c r="C619" i="2"/>
  <c r="C618" i="2"/>
  <c r="L309" i="3"/>
  <c r="A619" i="2" l="1"/>
  <c r="A620" i="2" s="1"/>
  <c r="B619" i="2"/>
  <c r="B620" i="2" s="1"/>
  <c r="A310" i="4"/>
  <c r="B310" i="4"/>
  <c r="M311" i="3"/>
  <c r="C312" i="4" s="1"/>
  <c r="C621" i="2"/>
  <c r="C620" i="2"/>
  <c r="L310" i="3"/>
  <c r="A621" i="2" l="1"/>
  <c r="A622" i="2" s="1"/>
  <c r="B621" i="2"/>
  <c r="B622" i="2" s="1"/>
  <c r="A311" i="4"/>
  <c r="B311" i="4"/>
  <c r="M312" i="3"/>
  <c r="C313" i="4" s="1"/>
  <c r="C623" i="2"/>
  <c r="C622" i="2"/>
  <c r="L311" i="3"/>
  <c r="A623" i="2" l="1"/>
  <c r="A624" i="2" s="1"/>
  <c r="B623" i="2"/>
  <c r="B624" i="2" s="1"/>
  <c r="A312" i="4"/>
  <c r="B312" i="4"/>
  <c r="M313" i="3"/>
  <c r="C314" i="4" s="1"/>
  <c r="C625" i="2"/>
  <c r="C624" i="2"/>
  <c r="L312" i="3"/>
  <c r="A625" i="2" l="1"/>
  <c r="A626" i="2" s="1"/>
  <c r="B625" i="2"/>
  <c r="B626" i="2" s="1"/>
  <c r="A313" i="4"/>
  <c r="B313" i="4"/>
  <c r="M314" i="3"/>
  <c r="C315" i="4" s="1"/>
  <c r="C627" i="2"/>
  <c r="C626" i="2"/>
  <c r="L313" i="3"/>
  <c r="A627" i="2" l="1"/>
  <c r="A628" i="2" s="1"/>
  <c r="B627" i="2"/>
  <c r="B628" i="2" s="1"/>
  <c r="A314" i="4"/>
  <c r="B314" i="4"/>
  <c r="M315" i="3"/>
  <c r="C316" i="4" s="1"/>
  <c r="C629" i="2"/>
  <c r="C628" i="2"/>
  <c r="L314" i="3"/>
  <c r="A629" i="2" l="1"/>
  <c r="A630" i="2" s="1"/>
  <c r="B629" i="2"/>
  <c r="B630" i="2" s="1"/>
  <c r="A315" i="4"/>
  <c r="B315" i="4"/>
  <c r="M316" i="3"/>
  <c r="C317" i="4" s="1"/>
  <c r="C631" i="2"/>
  <c r="C630" i="2"/>
  <c r="L315" i="3"/>
  <c r="A631" i="2" l="1"/>
  <c r="A632" i="2" s="1"/>
  <c r="B631" i="2"/>
  <c r="B632" i="2" s="1"/>
  <c r="A316" i="4"/>
  <c r="B316" i="4"/>
  <c r="M317" i="3"/>
  <c r="C318" i="4" s="1"/>
  <c r="C633" i="2"/>
  <c r="C632" i="2"/>
  <c r="L316" i="3"/>
  <c r="A633" i="2" l="1"/>
  <c r="A634" i="2" s="1"/>
  <c r="B633" i="2"/>
  <c r="B634" i="2" s="1"/>
  <c r="A317" i="4"/>
  <c r="B317" i="4"/>
  <c r="M318" i="3"/>
  <c r="C319" i="4" s="1"/>
  <c r="C635" i="2"/>
  <c r="C634" i="2"/>
  <c r="L317" i="3"/>
  <c r="A635" i="2" l="1"/>
  <c r="A636" i="2" s="1"/>
  <c r="B635" i="2"/>
  <c r="B636" i="2" s="1"/>
  <c r="A318" i="4"/>
  <c r="B318" i="4"/>
  <c r="M319" i="3"/>
  <c r="C320" i="4" s="1"/>
  <c r="C637" i="2"/>
  <c r="C636" i="2"/>
  <c r="L318" i="3"/>
  <c r="A637" i="2" l="1"/>
  <c r="A638" i="2" s="1"/>
  <c r="B637" i="2"/>
  <c r="B638" i="2" s="1"/>
  <c r="A319" i="4"/>
  <c r="B319" i="4"/>
  <c r="M320" i="3"/>
  <c r="C321" i="4" s="1"/>
  <c r="C639" i="2"/>
  <c r="C638" i="2"/>
  <c r="L319" i="3"/>
  <c r="A639" i="2" l="1"/>
  <c r="A640" i="2" s="1"/>
  <c r="B639" i="2"/>
  <c r="B640" i="2" s="1"/>
  <c r="A320" i="4"/>
  <c r="B320" i="4"/>
  <c r="M321" i="3"/>
  <c r="C322" i="4" s="1"/>
  <c r="C641" i="2"/>
  <c r="C640" i="2"/>
  <c r="L320" i="3"/>
  <c r="A641" i="2" l="1"/>
  <c r="A642" i="2" s="1"/>
  <c r="B641" i="2"/>
  <c r="B642" i="2" s="1"/>
  <c r="A321" i="4"/>
  <c r="B321" i="4"/>
  <c r="M322" i="3"/>
  <c r="C323" i="4" s="1"/>
  <c r="C643" i="2"/>
  <c r="C642" i="2"/>
  <c r="L321" i="3"/>
  <c r="A643" i="2" l="1"/>
  <c r="A644" i="2" s="1"/>
  <c r="B643" i="2"/>
  <c r="B644" i="2" s="1"/>
  <c r="A322" i="4"/>
  <c r="B322" i="4"/>
  <c r="M323" i="3"/>
  <c r="C324" i="4" s="1"/>
  <c r="C644" i="2"/>
  <c r="C645" i="2"/>
  <c r="L322" i="3"/>
  <c r="A645" i="2" l="1"/>
  <c r="A646" i="2" s="1"/>
  <c r="B645" i="2"/>
  <c r="B646" i="2" s="1"/>
  <c r="A323" i="4"/>
  <c r="B323" i="4"/>
  <c r="M324" i="3"/>
  <c r="C325" i="4" s="1"/>
  <c r="C646" i="2"/>
  <c r="C647" i="2"/>
  <c r="L323" i="3"/>
  <c r="A647" i="2" l="1"/>
  <c r="A648" i="2" s="1"/>
  <c r="B647" i="2"/>
  <c r="B648" i="2" s="1"/>
  <c r="A324" i="4"/>
  <c r="B324" i="4"/>
  <c r="M325" i="3"/>
  <c r="C326" i="4" s="1"/>
  <c r="C649" i="2"/>
  <c r="C648" i="2"/>
  <c r="L324" i="3"/>
  <c r="A649" i="2" l="1"/>
  <c r="A650" i="2" s="1"/>
  <c r="B649" i="2"/>
  <c r="B650" i="2" s="1"/>
  <c r="A325" i="4"/>
  <c r="B325" i="4"/>
  <c r="M326" i="3"/>
  <c r="C327" i="4" s="1"/>
  <c r="C651" i="2"/>
  <c r="C650" i="2"/>
  <c r="L325" i="3"/>
  <c r="A651" i="2" l="1"/>
  <c r="A652" i="2" s="1"/>
  <c r="B651" i="2"/>
  <c r="B652" i="2" s="1"/>
  <c r="A326" i="4"/>
  <c r="B326" i="4"/>
  <c r="M327" i="3"/>
  <c r="C328" i="4" s="1"/>
  <c r="C653" i="2"/>
  <c r="C652" i="2"/>
  <c r="L326" i="3"/>
  <c r="A653" i="2" l="1"/>
  <c r="A654" i="2" s="1"/>
  <c r="B653" i="2"/>
  <c r="B654" i="2" s="1"/>
  <c r="A327" i="4"/>
  <c r="B327" i="4"/>
  <c r="M328" i="3"/>
  <c r="C329" i="4" s="1"/>
  <c r="C655" i="2"/>
  <c r="C654" i="2"/>
  <c r="L327" i="3"/>
  <c r="A655" i="2" l="1"/>
  <c r="A656" i="2" s="1"/>
  <c r="B655" i="2"/>
  <c r="B656" i="2" s="1"/>
  <c r="A328" i="4"/>
  <c r="B328" i="4"/>
  <c r="M329" i="3"/>
  <c r="C330" i="4" s="1"/>
  <c r="C657" i="2"/>
  <c r="C656" i="2"/>
  <c r="L328" i="3"/>
  <c r="A657" i="2" l="1"/>
  <c r="A658" i="2" s="1"/>
  <c r="B657" i="2"/>
  <c r="B658" i="2" s="1"/>
  <c r="A329" i="4"/>
  <c r="B329" i="4"/>
  <c r="M330" i="3"/>
  <c r="C331" i="4" s="1"/>
  <c r="C659" i="2"/>
  <c r="C658" i="2"/>
  <c r="L329" i="3"/>
  <c r="A659" i="2" l="1"/>
  <c r="A660" i="2" s="1"/>
  <c r="B659" i="2"/>
  <c r="B660" i="2" s="1"/>
  <c r="A330" i="4"/>
  <c r="B330" i="4"/>
  <c r="M331" i="3"/>
  <c r="C332" i="4" s="1"/>
  <c r="C661" i="2"/>
  <c r="C660" i="2"/>
  <c r="L330" i="3"/>
  <c r="A661" i="2" l="1"/>
  <c r="A662" i="2" s="1"/>
  <c r="B661" i="2"/>
  <c r="B662" i="2" s="1"/>
  <c r="A331" i="4"/>
  <c r="B331" i="4"/>
  <c r="M332" i="3"/>
  <c r="C333" i="4" s="1"/>
  <c r="C663" i="2"/>
  <c r="C662" i="2"/>
  <c r="L331" i="3"/>
  <c r="A663" i="2" l="1"/>
  <c r="A664" i="2" s="1"/>
  <c r="B663" i="2"/>
  <c r="B664" i="2" s="1"/>
  <c r="A332" i="4"/>
  <c r="B332" i="4"/>
  <c r="M333" i="3"/>
  <c r="C334" i="4" s="1"/>
  <c r="C665" i="2"/>
  <c r="B665" i="2" s="1"/>
  <c r="B666" i="2" s="1"/>
  <c r="C664" i="2"/>
  <c r="L332" i="3"/>
  <c r="A333" i="4" l="1"/>
  <c r="B333" i="4"/>
  <c r="A665" i="2"/>
  <c r="A666" i="2" s="1"/>
  <c r="C667" i="2"/>
  <c r="M334" i="3"/>
  <c r="C335" i="4" s="1"/>
  <c r="C666" i="2"/>
  <c r="L333" i="3"/>
  <c r="A667" i="2" l="1"/>
  <c r="A668" i="2" s="1"/>
  <c r="B667" i="2"/>
  <c r="B668" i="2" s="1"/>
  <c r="A334" i="4"/>
  <c r="B334" i="4"/>
  <c r="M335" i="3"/>
  <c r="C336" i="4" s="1"/>
  <c r="C669" i="2"/>
  <c r="C668" i="2"/>
  <c r="L334" i="3"/>
  <c r="A669" i="2" l="1"/>
  <c r="A670" i="2" s="1"/>
  <c r="B669" i="2"/>
  <c r="B670" i="2" s="1"/>
  <c r="A335" i="4"/>
  <c r="B335" i="4"/>
  <c r="M336" i="3"/>
  <c r="C337" i="4" s="1"/>
  <c r="C671" i="2"/>
  <c r="C670" i="2"/>
  <c r="L335" i="3"/>
  <c r="A671" i="2" l="1"/>
  <c r="A672" i="2" s="1"/>
  <c r="B671" i="2"/>
  <c r="B672" i="2" s="1"/>
  <c r="A336" i="4"/>
  <c r="B336" i="4"/>
  <c r="M337" i="3"/>
  <c r="C338" i="4" s="1"/>
  <c r="C673" i="2"/>
  <c r="C672" i="2"/>
  <c r="L336" i="3"/>
  <c r="A673" i="2" l="1"/>
  <c r="A674" i="2" s="1"/>
  <c r="B673" i="2"/>
  <c r="B674" i="2" s="1"/>
  <c r="A337" i="4"/>
  <c r="B337" i="4"/>
  <c r="M338" i="3"/>
  <c r="C339" i="4" s="1"/>
  <c r="C675" i="2"/>
  <c r="C674" i="2"/>
  <c r="L337" i="3"/>
  <c r="A675" i="2" l="1"/>
  <c r="A676" i="2" s="1"/>
  <c r="B675" i="2"/>
  <c r="B676" i="2" s="1"/>
  <c r="A338" i="4"/>
  <c r="B338" i="4"/>
  <c r="M339" i="3"/>
  <c r="C340" i="4" s="1"/>
  <c r="C677" i="2"/>
  <c r="C676" i="2"/>
  <c r="L338" i="3"/>
  <c r="A677" i="2" l="1"/>
  <c r="A678" i="2" s="1"/>
  <c r="B677" i="2"/>
  <c r="B678" i="2" s="1"/>
  <c r="A339" i="4"/>
  <c r="B339" i="4"/>
  <c r="M340" i="3"/>
  <c r="C341" i="4" s="1"/>
  <c r="C679" i="2"/>
  <c r="C678" i="2"/>
  <c r="L339" i="3"/>
  <c r="A679" i="2" l="1"/>
  <c r="A680" i="2" s="1"/>
  <c r="B679" i="2"/>
  <c r="B680" i="2" s="1"/>
  <c r="A340" i="4"/>
  <c r="B340" i="4"/>
  <c r="M341" i="3"/>
  <c r="C342" i="4" s="1"/>
  <c r="C681" i="2"/>
  <c r="C680" i="2"/>
  <c r="L340" i="3"/>
  <c r="A681" i="2" l="1"/>
  <c r="A682" i="2" s="1"/>
  <c r="B681" i="2"/>
  <c r="B682" i="2" s="1"/>
  <c r="A341" i="4"/>
  <c r="B341" i="4"/>
  <c r="M342" i="3"/>
  <c r="C343" i="4" s="1"/>
  <c r="C683" i="2"/>
  <c r="C682" i="2"/>
  <c r="L341" i="3"/>
  <c r="A683" i="2" l="1"/>
  <c r="A684" i="2" s="1"/>
  <c r="B683" i="2"/>
  <c r="B684" i="2" s="1"/>
  <c r="A342" i="4"/>
  <c r="B342" i="4"/>
  <c r="M343" i="3"/>
  <c r="C344" i="4" s="1"/>
  <c r="C684" i="2"/>
  <c r="C685" i="2"/>
  <c r="L342" i="3"/>
  <c r="A685" i="2" l="1"/>
  <c r="A686" i="2" s="1"/>
  <c r="B685" i="2"/>
  <c r="B686" i="2" s="1"/>
  <c r="A343" i="4"/>
  <c r="B343" i="4"/>
  <c r="M344" i="3"/>
  <c r="C345" i="4" s="1"/>
  <c r="C687" i="2"/>
  <c r="C686" i="2"/>
  <c r="L343" i="3"/>
  <c r="A687" i="2" l="1"/>
  <c r="A688" i="2" s="1"/>
  <c r="B687" i="2"/>
  <c r="B688" i="2" s="1"/>
  <c r="A344" i="4"/>
  <c r="B344" i="4"/>
  <c r="M345" i="3"/>
  <c r="C346" i="4" s="1"/>
  <c r="C688" i="2"/>
  <c r="C689" i="2"/>
  <c r="L344" i="3"/>
  <c r="A689" i="2" l="1"/>
  <c r="A690" i="2" s="1"/>
  <c r="B689" i="2"/>
  <c r="B690" i="2" s="1"/>
  <c r="A345" i="4"/>
  <c r="B345" i="4"/>
  <c r="M346" i="3"/>
  <c r="C347" i="4" s="1"/>
  <c r="C691" i="2"/>
  <c r="C690" i="2"/>
  <c r="L345" i="3"/>
  <c r="A691" i="2" l="1"/>
  <c r="A692" i="2" s="1"/>
  <c r="B691" i="2"/>
  <c r="B692" i="2" s="1"/>
  <c r="A346" i="4"/>
  <c r="B346" i="4"/>
  <c r="M347" i="3"/>
  <c r="C348" i="4" s="1"/>
  <c r="C693" i="2"/>
  <c r="C692" i="2"/>
  <c r="L346" i="3"/>
  <c r="A693" i="2" l="1"/>
  <c r="A694" i="2" s="1"/>
  <c r="B693" i="2"/>
  <c r="B694" i="2" s="1"/>
  <c r="A347" i="4"/>
  <c r="B347" i="4"/>
  <c r="M348" i="3"/>
  <c r="C349" i="4" s="1"/>
  <c r="C695" i="2"/>
  <c r="C694" i="2"/>
  <c r="L347" i="3"/>
  <c r="A695" i="2" l="1"/>
  <c r="A696" i="2" s="1"/>
  <c r="B695" i="2"/>
  <c r="B696" i="2" s="1"/>
  <c r="A348" i="4"/>
  <c r="B348" i="4"/>
  <c r="M349" i="3"/>
  <c r="C350" i="4" s="1"/>
  <c r="C697" i="2"/>
  <c r="C696" i="2"/>
  <c r="L348" i="3"/>
  <c r="A697" i="2" l="1"/>
  <c r="A698" i="2" s="1"/>
  <c r="B697" i="2"/>
  <c r="B698" i="2" s="1"/>
  <c r="A349" i="4"/>
  <c r="B349" i="4"/>
  <c r="M350" i="3"/>
  <c r="C351" i="4" s="1"/>
  <c r="C699" i="2"/>
  <c r="C698" i="2"/>
  <c r="L349" i="3"/>
  <c r="A699" i="2" l="1"/>
  <c r="A700" i="2" s="1"/>
  <c r="B699" i="2"/>
  <c r="B700" i="2" s="1"/>
  <c r="A350" i="4"/>
  <c r="B350" i="4"/>
  <c r="M351" i="3"/>
  <c r="C352" i="4" s="1"/>
  <c r="C701" i="2"/>
  <c r="C700" i="2"/>
  <c r="L350" i="3"/>
  <c r="A701" i="2" l="1"/>
  <c r="A702" i="2" s="1"/>
  <c r="B701" i="2"/>
  <c r="B702" i="2" s="1"/>
  <c r="A351" i="4"/>
  <c r="B351" i="4"/>
  <c r="M352" i="3"/>
  <c r="C353" i="4" s="1"/>
  <c r="C703" i="2"/>
  <c r="C702" i="2"/>
  <c r="L351" i="3"/>
  <c r="A703" i="2" l="1"/>
  <c r="A704" i="2" s="1"/>
  <c r="B703" i="2"/>
  <c r="B704" i="2" s="1"/>
  <c r="A352" i="4"/>
  <c r="B352" i="4"/>
  <c r="M353" i="3"/>
  <c r="C354" i="4" s="1"/>
  <c r="C705" i="2"/>
  <c r="B705" i="2" s="1"/>
  <c r="B706" i="2" s="1"/>
  <c r="C704" i="2"/>
  <c r="L352" i="3"/>
  <c r="A353" i="4" l="1"/>
  <c r="B353" i="4"/>
  <c r="A705" i="2"/>
  <c r="A706" i="2" s="1"/>
  <c r="C707" i="2"/>
  <c r="B707" i="2" s="1"/>
  <c r="B708" i="2" s="1"/>
  <c r="M354" i="3"/>
  <c r="C355" i="4" s="1"/>
  <c r="C706" i="2"/>
  <c r="L353" i="3"/>
  <c r="A354" i="4" l="1"/>
  <c r="B354" i="4"/>
  <c r="A707" i="2"/>
  <c r="A708" i="2" s="1"/>
  <c r="M355" i="3"/>
  <c r="C356" i="4" s="1"/>
  <c r="C709" i="2"/>
  <c r="B709" i="2" s="1"/>
  <c r="B710" i="2" s="1"/>
  <c r="C708" i="2"/>
  <c r="L354" i="3"/>
  <c r="A709" i="2" l="1"/>
  <c r="A710" i="2" s="1"/>
  <c r="A355" i="4"/>
  <c r="B355" i="4"/>
  <c r="M356" i="3"/>
  <c r="C357" i="4" s="1"/>
  <c r="C711" i="2"/>
  <c r="B711" i="2" s="1"/>
  <c r="B712" i="2" s="1"/>
  <c r="C710" i="2"/>
  <c r="L355" i="3"/>
  <c r="A711" i="2" l="1"/>
  <c r="A712" i="2" s="1"/>
  <c r="A356" i="4"/>
  <c r="B356" i="4"/>
  <c r="M357" i="3"/>
  <c r="C358" i="4" s="1"/>
  <c r="C713" i="2"/>
  <c r="B713" i="2" s="1"/>
  <c r="B714" i="2" s="1"/>
  <c r="C712" i="2"/>
  <c r="L356" i="3"/>
  <c r="A713" i="2" l="1"/>
  <c r="A714" i="2" s="1"/>
  <c r="A357" i="4"/>
  <c r="B357" i="4"/>
  <c r="M358" i="3"/>
  <c r="C359" i="4" s="1"/>
  <c r="C715" i="2"/>
  <c r="B715" i="2" s="1"/>
  <c r="B716" i="2" s="1"/>
  <c r="C714" i="2"/>
  <c r="L357" i="3"/>
  <c r="A715" i="2" l="1"/>
  <c r="A716" i="2" s="1"/>
  <c r="A358" i="4"/>
  <c r="B358" i="4"/>
  <c r="M359" i="3"/>
  <c r="C360" i="4" s="1"/>
  <c r="C717" i="2"/>
  <c r="B717" i="2" s="1"/>
  <c r="B718" i="2" s="1"/>
  <c r="C716" i="2"/>
  <c r="L358" i="3"/>
  <c r="A717" i="2" l="1"/>
  <c r="A718" i="2" s="1"/>
  <c r="A359" i="4"/>
  <c r="B359" i="4"/>
  <c r="M360" i="3"/>
  <c r="C361" i="4" s="1"/>
  <c r="C719" i="2"/>
  <c r="B719" i="2" s="1"/>
  <c r="B720" i="2" s="1"/>
  <c r="C718" i="2"/>
  <c r="L359" i="3"/>
  <c r="A719" i="2" l="1"/>
  <c r="A720" i="2" s="1"/>
  <c r="A360" i="4"/>
  <c r="B360" i="4"/>
  <c r="M361" i="3"/>
  <c r="C362" i="4" s="1"/>
  <c r="C721" i="2"/>
  <c r="C720" i="2"/>
  <c r="L360" i="3"/>
  <c r="A721" i="2" l="1"/>
  <c r="A722" i="2" s="1"/>
  <c r="B721" i="2"/>
  <c r="B722" i="2" s="1"/>
  <c r="A361" i="4"/>
  <c r="B361" i="4"/>
  <c r="M362" i="3"/>
  <c r="C363" i="4" s="1"/>
  <c r="C722" i="2"/>
  <c r="C723" i="2"/>
  <c r="B723" i="2" s="1"/>
  <c r="B724" i="2" s="1"/>
  <c r="L361" i="3"/>
  <c r="A723" i="2" l="1"/>
  <c r="A724" i="2" s="1"/>
  <c r="A362" i="4"/>
  <c r="B362" i="4"/>
  <c r="M363" i="3"/>
  <c r="C364" i="4" s="1"/>
  <c r="C724" i="2"/>
  <c r="C725" i="2"/>
  <c r="B725" i="2" s="1"/>
  <c r="B726" i="2" s="1"/>
  <c r="L362" i="3"/>
  <c r="A725" i="2" l="1"/>
  <c r="A726" i="2" s="1"/>
  <c r="B363" i="4"/>
  <c r="A363" i="4"/>
  <c r="M364" i="3"/>
  <c r="C365" i="4" s="1"/>
  <c r="C727" i="2"/>
  <c r="B727" i="2" s="1"/>
  <c r="B728" i="2" s="1"/>
  <c r="C726" i="2"/>
  <c r="L363" i="3"/>
  <c r="A727" i="2" l="1"/>
  <c r="A728" i="2" s="1"/>
  <c r="B364" i="4"/>
  <c r="A364" i="4"/>
  <c r="M365" i="3"/>
  <c r="C366" i="4" s="1"/>
  <c r="C728" i="2"/>
  <c r="C729" i="2"/>
  <c r="B729" i="2" s="1"/>
  <c r="B730" i="2" s="1"/>
  <c r="L364" i="3"/>
  <c r="A729" i="2" l="1"/>
  <c r="A730" i="2" s="1"/>
  <c r="B365" i="4"/>
  <c r="A365" i="4"/>
  <c r="M366" i="3"/>
  <c r="C367" i="4" s="1"/>
  <c r="C731" i="2"/>
  <c r="B731" i="2" s="1"/>
  <c r="B732" i="2" s="1"/>
  <c r="C730" i="2"/>
  <c r="L365" i="3"/>
  <c r="A731" i="2" l="1"/>
  <c r="A732" i="2" s="1"/>
  <c r="B366" i="4"/>
  <c r="A366" i="4"/>
  <c r="M367" i="3"/>
  <c r="C368" i="4" s="1"/>
  <c r="C733" i="2"/>
  <c r="B733" i="2" s="1"/>
  <c r="B734" i="2" s="1"/>
  <c r="C732" i="2"/>
  <c r="L366" i="3"/>
  <c r="A733" i="2" l="1"/>
  <c r="A734" i="2" s="1"/>
  <c r="B367" i="4"/>
  <c r="A367" i="4"/>
  <c r="M368" i="3"/>
  <c r="C369" i="4" s="1"/>
  <c r="C735" i="2"/>
  <c r="B735" i="2" s="1"/>
  <c r="B736" i="2" s="1"/>
  <c r="C734" i="2"/>
  <c r="L367" i="3"/>
  <c r="A735" i="2" l="1"/>
  <c r="A736" i="2" s="1"/>
  <c r="B368" i="4"/>
  <c r="A368" i="4"/>
  <c r="M369" i="3"/>
  <c r="C370" i="4" s="1"/>
  <c r="C737" i="2"/>
  <c r="B737" i="2" s="1"/>
  <c r="B738" i="2" s="1"/>
  <c r="C736" i="2"/>
  <c r="L368" i="3"/>
  <c r="A737" i="2" l="1"/>
  <c r="A738" i="2" s="1"/>
  <c r="A369" i="4"/>
  <c r="B369" i="4"/>
  <c r="M370" i="3"/>
  <c r="C371" i="4" s="1"/>
  <c r="C739" i="2"/>
  <c r="B739" i="2" s="1"/>
  <c r="B740" i="2" s="1"/>
  <c r="C738" i="2"/>
  <c r="L369" i="3"/>
  <c r="A739" i="2" l="1"/>
  <c r="A740" i="2" s="1"/>
  <c r="B370" i="4"/>
  <c r="A370" i="4"/>
  <c r="M371" i="3"/>
  <c r="C372" i="4" s="1"/>
  <c r="C741" i="2"/>
  <c r="B741" i="2" s="1"/>
  <c r="B742" i="2" s="1"/>
  <c r="C740" i="2"/>
  <c r="L370" i="3"/>
  <c r="A741" i="2" l="1"/>
  <c r="A742" i="2" s="1"/>
  <c r="B371" i="4"/>
  <c r="A371" i="4"/>
  <c r="M372" i="3"/>
  <c r="C373" i="4" s="1"/>
  <c r="C743" i="2"/>
  <c r="B743" i="2" s="1"/>
  <c r="B744" i="2" s="1"/>
  <c r="C742" i="2"/>
  <c r="L371" i="3"/>
  <c r="A743" i="2" l="1"/>
  <c r="A744" i="2" s="1"/>
  <c r="A372" i="4"/>
  <c r="B372" i="4"/>
  <c r="M373" i="3"/>
  <c r="C374" i="4" s="1"/>
  <c r="C745" i="2"/>
  <c r="B745" i="2" s="1"/>
  <c r="B746" i="2" s="1"/>
  <c r="C744" i="2"/>
  <c r="L372" i="3"/>
  <c r="A745" i="2" l="1"/>
  <c r="A746" i="2" s="1"/>
  <c r="A373" i="4"/>
  <c r="B373" i="4"/>
  <c r="M374" i="3"/>
  <c r="C375" i="4" s="1"/>
  <c r="C747" i="2"/>
  <c r="B747" i="2" s="1"/>
  <c r="B748" i="2" s="1"/>
  <c r="C746" i="2"/>
  <c r="L373" i="3"/>
  <c r="A747" i="2" l="1"/>
  <c r="A748" i="2" s="1"/>
  <c r="B374" i="4"/>
  <c r="A374" i="4"/>
  <c r="M375" i="3"/>
  <c r="C376" i="4" s="1"/>
  <c r="C749" i="2"/>
  <c r="B749" i="2" s="1"/>
  <c r="B750" i="2" s="1"/>
  <c r="C748" i="2"/>
  <c r="L374" i="3"/>
  <c r="A749" i="2" l="1"/>
  <c r="A750" i="2" s="1"/>
  <c r="B375" i="4"/>
  <c r="A375" i="4"/>
  <c r="M376" i="3"/>
  <c r="M377" i="3" s="1"/>
  <c r="M378" i="3" s="1"/>
  <c r="M379" i="3" s="1"/>
  <c r="M380" i="3" s="1"/>
  <c r="M381" i="3" s="1"/>
  <c r="C751" i="2"/>
  <c r="B751" i="2" s="1"/>
  <c r="B752" i="2" s="1"/>
  <c r="C750" i="2"/>
  <c r="L375" i="3"/>
  <c r="A751" i="2" l="1"/>
  <c r="A752" i="2" s="1"/>
  <c r="A376" i="4"/>
  <c r="B376" i="4"/>
  <c r="C752" i="2"/>
  <c r="C753" i="2"/>
  <c r="B753" i="2" s="1"/>
  <c r="B754" i="2" s="1"/>
  <c r="L376" i="3"/>
  <c r="A753" i="2" l="1"/>
  <c r="A754" i="2" s="1"/>
  <c r="C755" i="2"/>
  <c r="B755" i="2" s="1"/>
  <c r="B756" i="2" s="1"/>
  <c r="C754" i="2"/>
  <c r="L377" i="3"/>
  <c r="A755" i="2" l="1"/>
  <c r="A756" i="2" s="1"/>
  <c r="C757" i="2"/>
  <c r="B757" i="2" s="1"/>
  <c r="B758" i="2" s="1"/>
  <c r="C756" i="2"/>
  <c r="L378" i="3"/>
  <c r="A757" i="2" l="1"/>
  <c r="A758" i="2" s="1"/>
  <c r="C759" i="2"/>
  <c r="C758" i="2"/>
  <c r="L379" i="3"/>
  <c r="A759" i="2" l="1"/>
  <c r="B759" i="2"/>
  <c r="B760" i="2" s="1"/>
  <c r="C760" i="2"/>
  <c r="A760" i="2"/>
  <c r="L380" i="3"/>
  <c r="L381" i="3" l="1"/>
</calcChain>
</file>

<file path=xl/sharedStrings.xml><?xml version="1.0" encoding="utf-8"?>
<sst xmlns="http://schemas.openxmlformats.org/spreadsheetml/2006/main" count="120" uniqueCount="65">
  <si>
    <t>Lieu 1:</t>
  </si>
  <si>
    <t>N°</t>
  </si>
  <si>
    <t>MODE</t>
  </si>
  <si>
    <t>LIEU</t>
  </si>
  <si>
    <t>HORAIRE</t>
  </si>
  <si>
    <t>LUNDI</t>
  </si>
  <si>
    <t>MARDI</t>
  </si>
  <si>
    <t>MERCREDI</t>
  </si>
  <si>
    <t>JEUDI</t>
  </si>
  <si>
    <t>VENDREDI</t>
  </si>
  <si>
    <t>SAMEDI</t>
  </si>
  <si>
    <t>DIMANCHE</t>
  </si>
  <si>
    <t>actif</t>
  </si>
  <si>
    <t>07:30 - 09:00</t>
  </si>
  <si>
    <t>X</t>
  </si>
  <si>
    <t>09:15 - 11:15</t>
  </si>
  <si>
    <t>11:15 - 13:15</t>
  </si>
  <si>
    <t>attente</t>
  </si>
  <si>
    <t>06:00 - 08:30</t>
  </si>
  <si>
    <t>17:00 - 19:00</t>
  </si>
  <si>
    <t>Lieu 2:</t>
  </si>
  <si>
    <t>Jours</t>
  </si>
  <si>
    <t>CALENDRIER</t>
  </si>
  <si>
    <t>ANNEE:</t>
  </si>
  <si>
    <t>lundi</t>
  </si>
  <si>
    <t>mardi</t>
  </si>
  <si>
    <t>mercredi</t>
  </si>
  <si>
    <t>jeudi</t>
  </si>
  <si>
    <t>vendredi</t>
  </si>
  <si>
    <t>samedi</t>
  </si>
  <si>
    <t>dimanche</t>
  </si>
  <si>
    <t>Année complête</t>
  </si>
  <si>
    <t>DECEMBRE</t>
  </si>
  <si>
    <t>NOVEMBRE</t>
  </si>
  <si>
    <t>19:00 - 20:00</t>
  </si>
  <si>
    <t>Sm</t>
  </si>
  <si>
    <t>TRIER / mois</t>
  </si>
  <si>
    <t>Nom proclamateur:</t>
  </si>
  <si>
    <t>NOM</t>
  </si>
  <si>
    <t>PRENOM</t>
  </si>
  <si>
    <t>E-MAIL</t>
  </si>
  <si>
    <t>n° téléphone portable</t>
  </si>
  <si>
    <t>Colonne1</t>
  </si>
  <si>
    <t>adresses valides</t>
  </si>
  <si>
    <t>proclamateurs</t>
  </si>
  <si>
    <t>adresses différentes</t>
  </si>
  <si>
    <t>lolo</t>
  </si>
  <si>
    <t>lili</t>
  </si>
  <si>
    <t>lala</t>
  </si>
  <si>
    <t>vonvon</t>
  </si>
  <si>
    <t>auau</t>
  </si>
  <si>
    <t>dodo</t>
  </si>
  <si>
    <t>je</t>
  </si>
  <si>
    <t>ne</t>
  </si>
  <si>
    <t>sais</t>
  </si>
  <si>
    <t>pas</t>
  </si>
  <si>
    <t>bien</t>
  </si>
  <si>
    <t>nager</t>
  </si>
  <si>
    <t>Centre Ville</t>
  </si>
  <si>
    <t>CRENEAUX</t>
  </si>
  <si>
    <t>Gare</t>
  </si>
  <si>
    <t>je lolo</t>
  </si>
  <si>
    <t>ne lili</t>
  </si>
  <si>
    <t>pas vonvon</t>
  </si>
  <si>
    <t>bien auau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</si>
</sst>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\ mm\ mmm"/>
    <numFmt numFmtId="165" formatCode="dddd\ dd\ mmm"/>
    <numFmt numFmtId="166" formatCode="mmmm"/>
    <numFmt numFmtId="167" formatCode="dddd"/>
    <numFmt numFmtId="168" formatCode="0#&quot; &quot;##&quot; &quot;##&quot; &quot;##&quot; &quot;##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  <font>
      <b/>
      <sz val="11"/>
      <color theme="0"/>
      <name val="Calibri"/>
      <family val="2"/>
    </font>
    <font>
      <sz val="9"/>
      <color theme="3" tint="-0.499984740745262"/>
      <name val="Verdana"/>
      <family val="2"/>
    </font>
    <font>
      <sz val="11"/>
      <color theme="3" tint="-0.499984740745262"/>
      <name val="Calibri"/>
      <family val="2"/>
    </font>
    <font>
      <sz val="11"/>
      <color theme="3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9"/>
      <color theme="3" tint="0.39997558519241921"/>
      <name val="Verdana"/>
      <family val="2"/>
    </font>
    <font>
      <sz val="11"/>
      <color theme="3" tint="0.39997558519241921"/>
      <name val="Calibri"/>
      <family val="2"/>
    </font>
    <font>
      <sz val="11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rgb="FFFFFFFF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ck">
        <color theme="3" tint="-0.499984740745262"/>
      </left>
      <right/>
      <top style="thick">
        <color theme="3" tint="-0.499984740745262"/>
      </top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thick">
        <color theme="3" tint="-0.499984740745262"/>
      </bottom>
      <diagonal/>
    </border>
    <border>
      <left/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2" fillId="0" borderId="0"/>
    <xf numFmtId="0" fontId="1" fillId="0" borderId="0"/>
    <xf numFmtId="0" fontId="13" fillId="0" borderId="0"/>
    <xf numFmtId="0" fontId="21" fillId="0" borderId="0" applyNumberFormat="0" applyFill="0" applyBorder="0" applyAlignment="0" applyProtection="0"/>
  </cellStyleXfs>
  <cellXfs count="106">
    <xf numFmtId="0" fontId="0" fillId="0" borderId="0" xfId="0"/>
    <xf numFmtId="0" fontId="0" fillId="2" borderId="0" xfId="0" applyFont="1" applyFill="1" applyAlignment="1" applyProtection="1"/>
    <xf numFmtId="0" fontId="0" fillId="2" borderId="0" xfId="0" applyFill="1" applyProtection="1"/>
    <xf numFmtId="0" fontId="0" fillId="2" borderId="0" xfId="0" applyFill="1"/>
    <xf numFmtId="0" fontId="4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  <xf numFmtId="0" fontId="6" fillId="2" borderId="0" xfId="0" applyFont="1" applyFill="1" applyAlignment="1" applyProtection="1">
      <alignment horizontal="center"/>
    </xf>
    <xf numFmtId="0" fontId="3" fillId="2" borderId="0" xfId="0" applyFont="1" applyFill="1" applyProtection="1"/>
    <xf numFmtId="0" fontId="7" fillId="4" borderId="4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protection locked="0"/>
    </xf>
    <xf numFmtId="0" fontId="8" fillId="5" borderId="5" xfId="0" applyFont="1" applyFill="1" applyBorder="1" applyAlignment="1" applyProtection="1">
      <protection locked="0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9" fillId="5" borderId="7" xfId="0" applyFont="1" applyFill="1" applyBorder="1" applyAlignment="1" applyProtection="1">
      <alignment horizontal="center" vertical="center"/>
      <protection locked="0"/>
    </xf>
    <xf numFmtId="0" fontId="9" fillId="5" borderId="8" xfId="0" applyFont="1" applyFill="1" applyBorder="1" applyAlignment="1" applyProtection="1">
      <alignment horizontal="center" vertical="center"/>
      <protection locked="0"/>
    </xf>
    <xf numFmtId="0" fontId="8" fillId="5" borderId="9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0" fontId="9" fillId="5" borderId="10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0" fillId="0" borderId="4" xfId="0" applyBorder="1" applyAlignment="1">
      <alignment horizontal="center" vertical="center"/>
    </xf>
    <xf numFmtId="0" fontId="1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4" xfId="0" applyBorder="1"/>
    <xf numFmtId="165" fontId="0" fillId="0" borderId="4" xfId="0" applyNumberFormat="1" applyBorder="1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4" xfId="0" applyNumberFormat="1" applyBorder="1"/>
    <xf numFmtId="165" fontId="0" fillId="0" borderId="0" xfId="0" applyNumberFormat="1"/>
    <xf numFmtId="0" fontId="14" fillId="0" borderId="0" xfId="0" applyFont="1" applyAlignment="1">
      <alignment horizontal="center" vertical="center"/>
    </xf>
    <xf numFmtId="166" fontId="0" fillId="0" borderId="0" xfId="0" applyNumberFormat="1"/>
    <xf numFmtId="164" fontId="3" fillId="0" borderId="12" xfId="0" applyNumberFormat="1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1" xfId="0" applyNumberFormat="1" applyBorder="1" applyAlignment="1">
      <alignment horizontal="left" vertical="center"/>
    </xf>
    <xf numFmtId="165" fontId="3" fillId="0" borderId="12" xfId="0" applyNumberFormat="1" applyFont="1" applyBorder="1" applyAlignment="1">
      <alignment horizontal="left" vertical="center"/>
    </xf>
    <xf numFmtId="0" fontId="9" fillId="2" borderId="0" xfId="0" applyFont="1" applyFill="1" applyAlignment="1" applyProtection="1"/>
    <xf numFmtId="0" fontId="15" fillId="2" borderId="0" xfId="0" applyFont="1" applyFill="1" applyAlignment="1" applyProtection="1"/>
    <xf numFmtId="0" fontId="16" fillId="4" borderId="4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protection locked="0"/>
    </xf>
    <xf numFmtId="0" fontId="17" fillId="5" borderId="5" xfId="0" applyFont="1" applyFill="1" applyBorder="1" applyAlignment="1" applyProtection="1">
      <protection locked="0"/>
    </xf>
    <xf numFmtId="0" fontId="17" fillId="5" borderId="6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8" fillId="5" borderId="8" xfId="0" applyFont="1" applyFill="1" applyBorder="1" applyAlignment="1" applyProtection="1">
      <alignment horizontal="center" vertical="center"/>
      <protection locked="0"/>
    </xf>
    <xf numFmtId="0" fontId="17" fillId="5" borderId="9" xfId="0" applyFont="1" applyFill="1" applyBorder="1" applyAlignment="1" applyProtection="1">
      <alignment horizontal="center" vertical="center"/>
      <protection locked="0"/>
    </xf>
    <xf numFmtId="0" fontId="18" fillId="5" borderId="4" xfId="0" applyFont="1" applyFill="1" applyBorder="1" applyAlignment="1" applyProtection="1">
      <alignment horizontal="center" vertical="center"/>
      <protection locked="0"/>
    </xf>
    <xf numFmtId="0" fontId="18" fillId="5" borderId="1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167" fontId="0" fillId="0" borderId="0" xfId="0" applyNumberFormat="1"/>
    <xf numFmtId="167" fontId="3" fillId="0" borderId="0" xfId="0" applyNumberFormat="1" applyFont="1"/>
    <xf numFmtId="166" fontId="19" fillId="0" borderId="0" xfId="0" applyNumberFormat="1" applyFont="1" applyAlignment="1">
      <alignment horizontal="right" vertical="center"/>
    </xf>
    <xf numFmtId="0" fontId="20" fillId="0" borderId="0" xfId="1" applyFont="1" applyBorder="1" applyAlignment="1">
      <alignment horizontal="center" vertical="center"/>
    </xf>
    <xf numFmtId="0" fontId="20" fillId="7" borderId="0" xfId="1" applyFont="1" applyFill="1" applyBorder="1" applyAlignment="1" applyProtection="1">
      <alignment horizontal="left" vertical="center"/>
      <protection locked="0"/>
    </xf>
    <xf numFmtId="0" fontId="20" fillId="0" borderId="0" xfId="1" applyFont="1" applyBorder="1" applyAlignment="1" applyProtection="1">
      <alignment horizontal="left" vertical="center"/>
      <protection locked="0"/>
    </xf>
    <xf numFmtId="0" fontId="22" fillId="0" borderId="0" xfId="5" applyFont="1" applyBorder="1" applyAlignment="1" applyProtection="1">
      <alignment vertical="center"/>
      <protection locked="0"/>
    </xf>
    <xf numFmtId="168" fontId="23" fillId="0" borderId="0" xfId="5" applyNumberFormat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 applyProtection="1">
      <alignment vertical="center"/>
      <protection locked="0"/>
    </xf>
    <xf numFmtId="0" fontId="20" fillId="0" borderId="0" xfId="1" applyFont="1" applyBorder="1" applyAlignment="1" applyProtection="1">
      <alignment horizontal="center" vertical="center"/>
      <protection locked="0"/>
    </xf>
    <xf numFmtId="0" fontId="20" fillId="0" borderId="0" xfId="2" applyNumberFormat="1" applyFont="1" applyFill="1" applyBorder="1" applyAlignment="1" applyProtection="1"/>
    <xf numFmtId="0" fontId="20" fillId="0" borderId="0" xfId="2" applyNumberFormat="1" applyFont="1" applyFill="1" applyBorder="1" applyAlignment="1" applyProtection="1">
      <alignment horizontal="center" vertical="center"/>
    </xf>
    <xf numFmtId="168" fontId="20" fillId="0" borderId="0" xfId="2" applyNumberFormat="1" applyFont="1" applyFill="1" applyBorder="1" applyAlignment="1" applyProtection="1">
      <alignment horizontal="center" vertical="center"/>
    </xf>
    <xf numFmtId="0" fontId="24" fillId="0" borderId="0" xfId="2" applyFont="1" applyAlignment="1"/>
    <xf numFmtId="0" fontId="20" fillId="0" borderId="0" xfId="1" applyFont="1" applyBorder="1" applyAlignment="1">
      <alignment horizontal="center" vertical="center" wrapText="1" shrinkToFit="1"/>
    </xf>
    <xf numFmtId="0" fontId="20" fillId="0" borderId="0" xfId="1" applyFont="1" applyBorder="1"/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left" vertical="center"/>
    </xf>
    <xf numFmtId="0" fontId="25" fillId="6" borderId="13" xfId="0" applyFont="1" applyFill="1" applyBorder="1" applyAlignment="1">
      <alignment horizontal="left" vertical="center"/>
    </xf>
    <xf numFmtId="0" fontId="0" fillId="6" borderId="14" xfId="0" applyFill="1" applyBorder="1"/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 shrinkToFit="1"/>
    </xf>
    <xf numFmtId="0" fontId="0" fillId="9" borderId="12" xfId="0" applyFill="1" applyBorder="1" applyAlignment="1">
      <alignment horizontal="center" vertical="center" shrinkToFit="1"/>
    </xf>
    <xf numFmtId="0" fontId="0" fillId="9" borderId="19" xfId="0" applyFill="1" applyBorder="1" applyAlignment="1">
      <alignment horizontal="center" vertical="center" shrinkToFit="1"/>
    </xf>
    <xf numFmtId="0" fontId="0" fillId="10" borderId="18" xfId="0" applyFill="1" applyBorder="1" applyAlignment="1">
      <alignment horizontal="center" vertical="center" shrinkToFit="1"/>
    </xf>
    <xf numFmtId="0" fontId="0" fillId="10" borderId="12" xfId="0" applyFill="1" applyBorder="1" applyAlignment="1">
      <alignment horizontal="center" vertical="center" shrinkToFit="1"/>
    </xf>
    <xf numFmtId="0" fontId="0" fillId="10" borderId="19" xfId="0" applyFill="1" applyBorder="1" applyAlignment="1">
      <alignment horizontal="center" vertical="center" shrinkToFit="1"/>
    </xf>
    <xf numFmtId="0" fontId="0" fillId="9" borderId="15" xfId="0" applyFill="1" applyBorder="1" applyAlignment="1">
      <alignment horizontal="center" vertical="center" shrinkToFit="1"/>
    </xf>
    <xf numFmtId="0" fontId="0" fillId="9" borderId="16" xfId="0" applyFill="1" applyBorder="1" applyAlignment="1">
      <alignment horizontal="center" vertical="center" shrinkToFit="1"/>
    </xf>
    <xf numFmtId="0" fontId="0" fillId="9" borderId="17" xfId="0" applyFill="1" applyBorder="1" applyAlignment="1">
      <alignment horizontal="center" vertical="center" shrinkToFit="1"/>
    </xf>
    <xf numFmtId="0" fontId="0" fillId="10" borderId="15" xfId="0" applyFill="1" applyBorder="1" applyAlignment="1">
      <alignment horizontal="center" vertical="center" shrinkToFit="1"/>
    </xf>
    <xf numFmtId="0" fontId="0" fillId="10" borderId="16" xfId="0" applyFill="1" applyBorder="1" applyAlignment="1">
      <alignment horizontal="center" vertical="center" shrinkToFit="1"/>
    </xf>
    <xf numFmtId="0" fontId="0" fillId="10" borderId="17" xfId="0" applyFill="1" applyBorder="1" applyAlignment="1">
      <alignment horizontal="center" vertical="center" shrinkToFit="1"/>
    </xf>
    <xf numFmtId="0" fontId="0" fillId="0" borderId="4" xfId="0" applyBorder="1" applyAlignment="1">
      <alignment horizontal="left"/>
    </xf>
    <xf numFmtId="0" fontId="26" fillId="10" borderId="0" xfId="0" applyFont="1" applyFill="1" applyAlignment="1">
      <alignment horizontal="center" vertical="center"/>
    </xf>
    <xf numFmtId="0" fontId="27" fillId="12" borderId="0" xfId="0" applyFont="1" applyFill="1" applyAlignment="1">
      <alignment horizontal="center" vertical="center"/>
    </xf>
    <xf numFmtId="0" fontId="0" fillId="13" borderId="0" xfId="0" applyFill="1"/>
    <xf numFmtId="165" fontId="0" fillId="13" borderId="0" xfId="0" applyNumberFormat="1" applyFill="1"/>
    <xf numFmtId="0" fontId="0" fillId="13" borderId="4" xfId="0" applyFill="1" applyBorder="1" applyAlignment="1">
      <alignment horizontal="left"/>
    </xf>
    <xf numFmtId="0" fontId="27" fillId="12" borderId="13" xfId="0" applyFont="1" applyFill="1" applyBorder="1" applyAlignment="1">
      <alignment horizontal="center" vertical="center"/>
    </xf>
    <xf numFmtId="0" fontId="27" fillId="12" borderId="23" xfId="0" applyFont="1" applyFill="1" applyBorder="1" applyAlignment="1">
      <alignment horizontal="center" vertical="center"/>
    </xf>
    <xf numFmtId="0" fontId="26" fillId="10" borderId="23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top"/>
    </xf>
    <xf numFmtId="0" fontId="4" fillId="2" borderId="0" xfId="0" applyFont="1" applyFill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0" fillId="14" borderId="11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</cellXfs>
  <cellStyles count="6">
    <cellStyle name="Lien hypertexte" xfId="5" builtinId="8"/>
    <cellStyle name="Normal" xfId="0" builtinId="0"/>
    <cellStyle name="Normal 2" xfId="1"/>
    <cellStyle name="Normal 3" xfId="2"/>
    <cellStyle name="Normal 4" xfId="3"/>
    <cellStyle name="Normal 5" xfId="4"/>
  </cellStyles>
  <dxfs count="58">
    <dxf>
      <font>
        <b val="0"/>
        <i/>
        <color rgb="FFFFC000"/>
      </font>
      <fill>
        <patternFill>
          <bgColor theme="5" tint="-0.24994659260841701"/>
        </patternFill>
      </fill>
    </dxf>
    <dxf>
      <font>
        <b/>
        <i val="0"/>
        <color rgb="FFFFC000"/>
      </font>
      <fill>
        <patternFill>
          <bgColor theme="5" tint="-0.24994659260841701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theme="3" tint="-0.499984740745262"/>
      </font>
      <fill>
        <patternFill patternType="solid">
          <bgColor theme="3" tint="0.3999450666829432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 val="0"/>
        <color theme="1" tint="4.9989318521683403E-2"/>
      </font>
      <fill>
        <patternFill>
          <bgColor rgb="FF92D050"/>
        </patternFill>
      </fill>
    </dxf>
    <dxf>
      <font>
        <strike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ont>
        <strike val="0"/>
        <color theme="1" tint="4.9989318521683403E-2"/>
      </font>
      <fill>
        <patternFill>
          <bgColor rgb="FF92D050"/>
        </patternFill>
      </fill>
    </dxf>
    <dxf>
      <font>
        <strike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 val="0"/>
        <color theme="1" tint="4.9989318521683403E-2"/>
      </font>
      <fill>
        <patternFill>
          <bgColor rgb="FF92D050"/>
        </patternFill>
      </fill>
    </dxf>
    <dxf>
      <font>
        <strike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68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9"/>
        <name val="Calibri"/>
        <scheme val="minor"/>
      </font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85725</xdr:rowOff>
    </xdr:from>
    <xdr:to>
      <xdr:col>12</xdr:col>
      <xdr:colOff>85725</xdr:colOff>
      <xdr:row>2</xdr:row>
      <xdr:rowOff>238125</xdr:rowOff>
    </xdr:to>
    <xdr:sp macro="" textlink="">
      <xdr:nvSpPr>
        <xdr:cNvPr id="2" name="Légende à une bordure 2 1"/>
        <xdr:cNvSpPr/>
      </xdr:nvSpPr>
      <xdr:spPr>
        <a:xfrm>
          <a:off x="5591175" y="85725"/>
          <a:ext cx="7353300" cy="800100"/>
        </a:xfrm>
        <a:prstGeom prst="accentCallout2">
          <a:avLst>
            <a:gd name="adj1" fmla="val 18750"/>
            <a:gd name="adj2" fmla="val -8333"/>
            <a:gd name="adj3" fmla="val 18750"/>
            <a:gd name="adj4" fmla="val -16667"/>
            <a:gd name="adj5" fmla="val 156358"/>
            <a:gd name="adj6" fmla="val -2588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VALIDATION DES DONNEES A CREER.</a:t>
          </a:r>
        </a:p>
        <a:p>
          <a:pPr algn="ctr"/>
          <a:r>
            <a:rPr lang="fr-FR" sz="1400"/>
            <a:t>CHAQUE CELLULE DEVANT FAIRE REFFERENCE A UN NOM DIFFERENT SUR L'ONGLET " LISTES DISPOS"</a:t>
          </a:r>
        </a:p>
        <a:p>
          <a:pPr algn="ctr"/>
          <a:r>
            <a:rPr lang="fr-FR" sz="1400"/>
            <a:t>L_01_1; L_01_2; L_01_3; L_01_4....</a:t>
          </a:r>
        </a:p>
      </xdr:txBody>
    </xdr:sp>
    <xdr:clientData/>
  </xdr:twoCellAnchor>
  <xdr:twoCellAnchor>
    <xdr:from>
      <xdr:col>2</xdr:col>
      <xdr:colOff>1428750</xdr:colOff>
      <xdr:row>24</xdr:row>
      <xdr:rowOff>161926</xdr:rowOff>
    </xdr:from>
    <xdr:to>
      <xdr:col>10</xdr:col>
      <xdr:colOff>139411</xdr:colOff>
      <xdr:row>31</xdr:row>
      <xdr:rowOff>47626</xdr:rowOff>
    </xdr:to>
    <xdr:sp macro="" textlink="">
      <xdr:nvSpPr>
        <xdr:cNvPr id="4" name="Rectangle 3"/>
        <xdr:cNvSpPr/>
      </xdr:nvSpPr>
      <xdr:spPr>
        <a:xfrm>
          <a:off x="3057525" y="5562601"/>
          <a:ext cx="8416636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POUR</a:t>
          </a:r>
          <a:r>
            <a:rPr lang="fr-FR" sz="2000" baseline="0"/>
            <a:t> CHAQUE CRENEAU, 2 PERSONNES DOIVENT ETRE RENSEIGNE.</a:t>
          </a:r>
        </a:p>
        <a:p>
          <a:pPr algn="ctr"/>
          <a:r>
            <a:rPr lang="fr-FR" sz="2000" baseline="0"/>
            <a:t>EXEMPLE: LUNDI 6 JANVIER; CRENEAU1, 07:00-09:00: 2 PERSONNES</a:t>
          </a:r>
        </a:p>
        <a:p>
          <a:pPr algn="ctr"/>
          <a:r>
            <a:rPr lang="fr-FR" sz="2000" baseline="0"/>
            <a:t>ETC...</a:t>
          </a:r>
        </a:p>
        <a:p>
          <a:pPr algn="ctr"/>
          <a:endParaRPr lang="fr-FR" sz="2000"/>
        </a:p>
      </xdr:txBody>
    </xdr:sp>
    <xdr:clientData/>
  </xdr:twoCellAnchor>
  <xdr:twoCellAnchor editAs="oneCell">
    <xdr:from>
      <xdr:col>3</xdr:col>
      <xdr:colOff>514349</xdr:colOff>
      <xdr:row>10</xdr:row>
      <xdr:rowOff>1778</xdr:rowOff>
    </xdr:from>
    <xdr:to>
      <xdr:col>11</xdr:col>
      <xdr:colOff>245906</xdr:colOff>
      <xdr:row>22</xdr:row>
      <xdr:rowOff>167854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49" y="2468753"/>
          <a:ext cx="8742207" cy="26806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81642</xdr:colOff>
      <xdr:row>12</xdr:row>
      <xdr:rowOff>40821</xdr:rowOff>
    </xdr:from>
    <xdr:to>
      <xdr:col>10</xdr:col>
      <xdr:colOff>987135</xdr:colOff>
      <xdr:row>21</xdr:row>
      <xdr:rowOff>32657</xdr:rowOff>
    </xdr:to>
    <xdr:sp macro="" textlink="">
      <xdr:nvSpPr>
        <xdr:cNvPr id="3" name="Rectangle 2"/>
        <xdr:cNvSpPr/>
      </xdr:nvSpPr>
      <xdr:spPr>
        <a:xfrm>
          <a:off x="3973285" y="2884714"/>
          <a:ext cx="8416636" cy="18288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J'AI SUPRIMER DES COLONNES POUR ALLEGER LE FICHIER MAIS AU FINAL CE TABLEAU GERERA 50 PARTICIPANTS</a:t>
          </a:r>
          <a:r>
            <a:rPr lang="fr-FR" sz="2400" b="1" baseline="0"/>
            <a:t> AVEC 6 CRENEAUX CHACUN</a:t>
          </a:r>
          <a:r>
            <a:rPr lang="fr-FR" sz="2400" b="1"/>
            <a:t>.</a:t>
          </a:r>
        </a:p>
      </xdr:txBody>
    </xdr:sp>
    <xdr:clientData/>
  </xdr:twoCellAnchor>
  <xdr:twoCellAnchor>
    <xdr:from>
      <xdr:col>4</xdr:col>
      <xdr:colOff>111578</xdr:colOff>
      <xdr:row>22</xdr:row>
      <xdr:rowOff>97972</xdr:rowOff>
    </xdr:from>
    <xdr:to>
      <xdr:col>10</xdr:col>
      <xdr:colOff>1017071</xdr:colOff>
      <xdr:row>31</xdr:row>
      <xdr:rowOff>89807</xdr:rowOff>
    </xdr:to>
    <xdr:sp macro="" textlink="">
      <xdr:nvSpPr>
        <xdr:cNvPr id="4" name="Rectangle 3"/>
        <xdr:cNvSpPr/>
      </xdr:nvSpPr>
      <xdr:spPr>
        <a:xfrm>
          <a:off x="4003221" y="4982936"/>
          <a:ext cx="8416636" cy="18288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CE TABLEAU</a:t>
          </a:r>
          <a:r>
            <a:rPr lang="fr-FR" sz="2400" b="1" baseline="0"/>
            <a:t> SERT A RENSEIGNER LEURS DISPOS</a:t>
          </a:r>
          <a:r>
            <a:rPr lang="fr-FR" sz="2400" b="1"/>
            <a:t>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779319</xdr:colOff>
      <xdr:row>17</xdr:row>
      <xdr:rowOff>69273</xdr:rowOff>
    </xdr:from>
    <xdr:to>
      <xdr:col>8</xdr:col>
      <xdr:colOff>1160319</xdr:colOff>
      <xdr:row>25</xdr:row>
      <xdr:rowOff>173182</xdr:rowOff>
    </xdr:to>
    <xdr:sp macro="" textlink="">
      <xdr:nvSpPr>
        <xdr:cNvPr id="2" name="Rectangle 1"/>
        <xdr:cNvSpPr/>
      </xdr:nvSpPr>
      <xdr:spPr>
        <a:xfrm>
          <a:off x="2303319" y="3515591"/>
          <a:ext cx="8416636" cy="162790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ICI SONT CREES AUTOMATIQUEMENT TOUTES LES LISTES DES  MEBRES</a:t>
          </a:r>
          <a:r>
            <a:rPr lang="fr-FR" sz="2400" baseline="0"/>
            <a:t> QUI SONT </a:t>
          </a:r>
          <a:r>
            <a:rPr lang="fr-FR" sz="2400"/>
            <a:t>DISPOS;</a:t>
          </a:r>
        </a:p>
      </xdr:txBody>
    </xdr:sp>
    <xdr:clientData/>
  </xdr:twoCellAnchor>
  <xdr:twoCellAnchor>
    <xdr:from>
      <xdr:col>15</xdr:col>
      <xdr:colOff>48492</xdr:colOff>
      <xdr:row>9</xdr:row>
      <xdr:rowOff>117763</xdr:rowOff>
    </xdr:from>
    <xdr:to>
      <xdr:col>21</xdr:col>
      <xdr:colOff>152401</xdr:colOff>
      <xdr:row>18</xdr:row>
      <xdr:rowOff>31172</xdr:rowOff>
    </xdr:to>
    <xdr:sp macro="" textlink="">
      <xdr:nvSpPr>
        <xdr:cNvPr id="3" name="Rectangle 2"/>
        <xdr:cNvSpPr/>
      </xdr:nvSpPr>
      <xdr:spPr>
        <a:xfrm>
          <a:off x="13573992" y="2040081"/>
          <a:ext cx="8416636" cy="162790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LES 6 LISTES TRIEES AUTOMATIQUEMENT.</a:t>
          </a:r>
        </a:p>
      </xdr:txBody>
    </xdr:sp>
    <xdr:clientData/>
  </xdr:twoCellAnchor>
  <xdr:twoCellAnchor>
    <xdr:from>
      <xdr:col>5</xdr:col>
      <xdr:colOff>841666</xdr:colOff>
      <xdr:row>28</xdr:row>
      <xdr:rowOff>114300</xdr:rowOff>
    </xdr:from>
    <xdr:to>
      <xdr:col>15</xdr:col>
      <xdr:colOff>1188029</xdr:colOff>
      <xdr:row>37</xdr:row>
      <xdr:rowOff>27709</xdr:rowOff>
    </xdr:to>
    <xdr:sp macro="" textlink="">
      <xdr:nvSpPr>
        <xdr:cNvPr id="4" name="Rectangle 3"/>
        <xdr:cNvSpPr/>
      </xdr:nvSpPr>
      <xdr:spPr>
        <a:xfrm>
          <a:off x="6296893" y="5656118"/>
          <a:ext cx="8416636" cy="162790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IL</a:t>
          </a:r>
          <a:r>
            <a:rPr lang="fr-FR" sz="2400" b="1" baseline="0"/>
            <a:t> FAUDRAIT QUE LA MACRO RECUPERE LE NOM DE TOUTES CES LISTES ET LES ATTRIBUE AUX CELLULES DU TABLEAU "PLANNING FINAL",</a:t>
          </a:r>
          <a:endParaRPr lang="fr-FR" sz="2400" b="1"/>
        </a:p>
      </xdr:txBody>
    </xdr:sp>
    <xdr:clientData/>
  </xdr:twoCellAnchor>
  <xdr:twoCellAnchor>
    <xdr:from>
      <xdr:col>5</xdr:col>
      <xdr:colOff>1132612</xdr:colOff>
      <xdr:row>40</xdr:row>
      <xdr:rowOff>128155</xdr:rowOff>
    </xdr:from>
    <xdr:to>
      <xdr:col>16</xdr:col>
      <xdr:colOff>93520</xdr:colOff>
      <xdr:row>50</xdr:row>
      <xdr:rowOff>51955</xdr:rowOff>
    </xdr:to>
    <xdr:sp macro="" textlink="">
      <xdr:nvSpPr>
        <xdr:cNvPr id="5" name="Rectangle 4"/>
        <xdr:cNvSpPr/>
      </xdr:nvSpPr>
      <xdr:spPr>
        <a:xfrm>
          <a:off x="6587839" y="7955973"/>
          <a:ext cx="8416636" cy="18288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J'AI SUPRIMER DES LIGNES POUR ALLEGER LE FICHIER MAIS AU FINAL CE TABLEAU CONTIENDRA PLUS DE 19000 LIGNES.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_LISTE_DES_FRERES" displayName="tbl_LISTE_DES_FRERES" ref="A1:E12" totalsRowCount="1" headerRowDxfId="57" dataDxfId="56" totalsRowDxfId="55">
  <autoFilter ref="A1:E11"/>
  <sortState ref="A2:D60">
    <sortCondition ref="A1:A60"/>
  </sortState>
  <tableColumns count="5">
    <tableColumn id="4" name="NOM" totalsRowFunction="custom" dataDxfId="54" totalsRowDxfId="53" dataCellStyle="Normal 3">
      <totalsRowFormula>COUNTA(A2:A11)</totalsRowFormula>
    </tableColumn>
    <tableColumn id="1" name="PRENOM" totalsRowFunction="custom" dataDxfId="52" totalsRowDxfId="51" dataCellStyle="Normal 3">
      <totalsRowFormula>COUNTA(B2:B11)</totalsRowFormula>
    </tableColumn>
    <tableColumn id="2" name="E-MAIL" totalsRowFunction="custom" dataDxfId="50" totalsRowDxfId="49" dataCellStyle="Normal 3">
      <totalsRowFormula array="1">SUMPRODUCT(IF(tbl_LISTE_DES_FRERES[E-MAIL]&lt;&gt;"",1/COUNTIF(tbl_LISTE_DES_FRERES[E-MAIL],tbl_LISTE_DES_FRERES[E-MAIL])))</totalsRowFormula>
    </tableColumn>
    <tableColumn id="3" name="n° téléphone portable" dataDxfId="48" totalsRowDxfId="47" dataCellStyle="Normal 3"/>
    <tableColumn id="5" name="Colonne1" dataDxfId="46" totalsRowDxfId="45" dataCellStyle="Normal 3">
      <calculatedColumnFormula>tbl_LISTE_DES_FRERES[[#This Row],[PRENOM]]&amp;" "&amp;tbl_LISTE_DES_FRERES[[#This Row],[NOM]]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89999084444715716"/>
  </sheetPr>
  <dimension ref="A1:I764"/>
  <sheetViews>
    <sheetView tabSelected="1" zoomScaleNormal="100" workbookViewId="0">
      <selection activeCell="J4" sqref="J4"/>
    </sheetView>
  </sheetViews>
  <sheetFormatPr baseColWidth="10" defaultRowHeight="15" x14ac:dyDescent="0.25"/>
  <cols>
    <col min="2" max="2" width="13" bestFit="1" customWidth="1"/>
    <col min="3" max="3" width="21.85546875" customWidth="1"/>
    <col min="4" max="9" width="18.7109375" customWidth="1"/>
  </cols>
  <sheetData>
    <row r="1" spans="1:9" ht="29.25" customHeight="1" x14ac:dyDescent="0.35">
      <c r="C1" s="17" t="str">
        <f>CRENEAUX!C2</f>
        <v>Centre Ville</v>
      </c>
    </row>
    <row r="2" spans="1:9" ht="21.75" customHeight="1" x14ac:dyDescent="0.25">
      <c r="C2" s="30" t="s">
        <v>33</v>
      </c>
      <c r="D2" s="30" t="s">
        <v>32</v>
      </c>
    </row>
    <row r="3" spans="1:9" ht="29.25" customHeight="1" x14ac:dyDescent="0.25">
      <c r="B3" s="20"/>
      <c r="C3" s="31"/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6</v>
      </c>
    </row>
    <row r="4" spans="1:9" x14ac:dyDescent="0.25">
      <c r="A4" t="s">
        <v>36</v>
      </c>
      <c r="C4" s="18" t="s">
        <v>21</v>
      </c>
      <c r="D4" s="18" t="str">
        <f>IF(CRENEAUX!B4="actif",CRENEAUX!D4,"")</f>
        <v>07:30 - 09:00</v>
      </c>
      <c r="E4" s="18" t="str">
        <f>IF(CRENEAUX!B5="actif",CRENEAUX!D5,"")</f>
        <v>09:15 - 11:15</v>
      </c>
      <c r="F4" s="18" t="str">
        <f>IF(CRENEAUX!B6="actif",CRENEAUX!D6,"")</f>
        <v>11:15 - 13:15</v>
      </c>
      <c r="G4" s="18" t="str">
        <f>IF(CRENEAUX!B7="actif",CRENEAUX!D7,"")</f>
        <v/>
      </c>
      <c r="H4" s="18" t="str">
        <f>IF(CRENEAUX!B8="actif",CRENEAUX!D8,"")</f>
        <v/>
      </c>
      <c r="I4" s="18" t="str">
        <f>IF(CRENEAUX!B9="actif",CRENEAUX!D9,"")</f>
        <v/>
      </c>
    </row>
    <row r="5" spans="1:9" ht="16.5" customHeight="1" x14ac:dyDescent="0.25">
      <c r="A5">
        <f>MONTH(C5)</f>
        <v>1</v>
      </c>
      <c r="B5" s="49">
        <f>C5</f>
        <v>43836</v>
      </c>
      <c r="C5" s="35">
        <f>CALENDRIER!D4</f>
        <v>43836</v>
      </c>
      <c r="D5" s="104" t="s">
        <v>61</v>
      </c>
      <c r="E5" s="33" t="s">
        <v>61</v>
      </c>
      <c r="F5" s="33"/>
      <c r="G5" s="33"/>
      <c r="H5" s="33"/>
      <c r="I5" s="33"/>
    </row>
    <row r="6" spans="1:9" ht="16.5" customHeight="1" x14ac:dyDescent="0.25">
      <c r="A6">
        <f>A5</f>
        <v>1</v>
      </c>
      <c r="B6" s="50">
        <f>B5</f>
        <v>43836</v>
      </c>
      <c r="C6" s="32" t="str">
        <f>C5&amp;2</f>
        <v>438362</v>
      </c>
      <c r="D6" s="105" t="s">
        <v>64</v>
      </c>
      <c r="E6" s="34" t="s">
        <v>64</v>
      </c>
      <c r="F6" s="34"/>
      <c r="G6" s="34"/>
      <c r="H6" s="34"/>
      <c r="I6" s="34"/>
    </row>
    <row r="7" spans="1:9" ht="16.5" customHeight="1" x14ac:dyDescent="0.25">
      <c r="A7">
        <f>MONTH(C7)</f>
        <v>1</v>
      </c>
      <c r="B7" s="49">
        <f>C7</f>
        <v>43837</v>
      </c>
      <c r="C7" s="35">
        <f>C5+1</f>
        <v>43837</v>
      </c>
      <c r="D7" s="33"/>
      <c r="E7" s="33"/>
      <c r="F7" s="33"/>
      <c r="G7" s="33"/>
      <c r="H7" s="33"/>
      <c r="I7" s="33"/>
    </row>
    <row r="8" spans="1:9" ht="16.5" customHeight="1" x14ac:dyDescent="0.25">
      <c r="A8">
        <f>A7</f>
        <v>1</v>
      </c>
      <c r="B8" s="50">
        <f>B7</f>
        <v>43837</v>
      </c>
      <c r="C8" s="36" t="str">
        <f>C7&amp;2</f>
        <v>438372</v>
      </c>
      <c r="D8" s="34"/>
      <c r="E8" s="34"/>
      <c r="F8" s="34"/>
      <c r="G8" s="34"/>
      <c r="H8" s="34"/>
      <c r="I8" s="34"/>
    </row>
    <row r="9" spans="1:9" ht="16.5" customHeight="1" x14ac:dyDescent="0.25">
      <c r="A9">
        <f>MONTH(C9)</f>
        <v>1</v>
      </c>
      <c r="B9" s="49">
        <f>C9</f>
        <v>43838</v>
      </c>
      <c r="C9" s="35">
        <f>C7+1</f>
        <v>43838</v>
      </c>
      <c r="D9" s="33"/>
      <c r="E9" s="33"/>
      <c r="F9" s="33"/>
      <c r="G9" s="33"/>
      <c r="H9" s="33"/>
      <c r="I9" s="33"/>
    </row>
    <row r="10" spans="1:9" ht="16.5" customHeight="1" x14ac:dyDescent="0.25">
      <c r="A10">
        <f>A9</f>
        <v>1</v>
      </c>
      <c r="B10" s="50">
        <f>B9</f>
        <v>43838</v>
      </c>
      <c r="C10" s="36" t="str">
        <f>C9&amp;2</f>
        <v>438382</v>
      </c>
      <c r="D10" s="34"/>
      <c r="E10" s="34"/>
      <c r="F10" s="34"/>
      <c r="G10" s="34"/>
      <c r="H10" s="34"/>
      <c r="I10" s="34"/>
    </row>
    <row r="11" spans="1:9" ht="16.5" customHeight="1" x14ac:dyDescent="0.25">
      <c r="A11">
        <f>MONTH(C11)</f>
        <v>1</v>
      </c>
      <c r="B11" s="49">
        <f>C11</f>
        <v>43839</v>
      </c>
      <c r="C11" s="35">
        <f>C9+1</f>
        <v>43839</v>
      </c>
      <c r="D11" s="33"/>
      <c r="E11" s="33"/>
      <c r="F11" s="33"/>
      <c r="G11" s="33"/>
      <c r="H11" s="33"/>
      <c r="I11" s="33"/>
    </row>
    <row r="12" spans="1:9" ht="16.5" customHeight="1" x14ac:dyDescent="0.25">
      <c r="A12">
        <f>A11</f>
        <v>1</v>
      </c>
      <c r="B12" s="50">
        <f>B11</f>
        <v>43839</v>
      </c>
      <c r="C12" s="36" t="str">
        <f>C11&amp;2</f>
        <v>438392</v>
      </c>
      <c r="D12" s="34"/>
      <c r="E12" s="34"/>
      <c r="F12" s="34"/>
      <c r="G12" s="34"/>
      <c r="H12" s="34"/>
      <c r="I12" s="34"/>
    </row>
    <row r="13" spans="1:9" ht="16.5" customHeight="1" x14ac:dyDescent="0.25">
      <c r="A13">
        <f>MONTH(C13)</f>
        <v>1</v>
      </c>
      <c r="B13" s="49">
        <f>C13</f>
        <v>43840</v>
      </c>
      <c r="C13" s="35">
        <f>C11+1</f>
        <v>43840</v>
      </c>
      <c r="D13" s="33"/>
      <c r="E13" s="33"/>
      <c r="F13" s="33"/>
      <c r="G13" s="33"/>
      <c r="H13" s="33"/>
      <c r="I13" s="33"/>
    </row>
    <row r="14" spans="1:9" ht="16.5" customHeight="1" x14ac:dyDescent="0.25">
      <c r="A14">
        <f>A13</f>
        <v>1</v>
      </c>
      <c r="B14" s="50">
        <f>B13</f>
        <v>43840</v>
      </c>
      <c r="C14" s="36" t="str">
        <f>C13&amp;2</f>
        <v>438402</v>
      </c>
      <c r="D14" s="34"/>
      <c r="E14" s="34"/>
      <c r="F14" s="34"/>
      <c r="G14" s="34"/>
      <c r="H14" s="34"/>
      <c r="I14" s="34"/>
    </row>
    <row r="15" spans="1:9" ht="16.5" customHeight="1" x14ac:dyDescent="0.25">
      <c r="A15">
        <f>MONTH(C15)</f>
        <v>1</v>
      </c>
      <c r="B15" s="49">
        <f>C15</f>
        <v>43841</v>
      </c>
      <c r="C15" s="35">
        <f>C13+1</f>
        <v>43841</v>
      </c>
      <c r="D15" s="33"/>
      <c r="E15" s="33"/>
      <c r="F15" s="33"/>
      <c r="G15" s="33"/>
      <c r="H15" s="33"/>
      <c r="I15" s="33"/>
    </row>
    <row r="16" spans="1:9" ht="16.5" customHeight="1" x14ac:dyDescent="0.25">
      <c r="A16">
        <f>A15</f>
        <v>1</v>
      </c>
      <c r="B16" s="50">
        <f>B15</f>
        <v>43841</v>
      </c>
      <c r="C16" s="36" t="str">
        <f>C15&amp;2</f>
        <v>438412</v>
      </c>
      <c r="D16" s="34"/>
      <c r="E16" s="34"/>
      <c r="F16" s="34"/>
      <c r="G16" s="34"/>
      <c r="H16" s="34"/>
      <c r="I16" s="34"/>
    </row>
    <row r="17" spans="1:9" ht="16.5" customHeight="1" x14ac:dyDescent="0.25">
      <c r="A17">
        <f>MONTH(C17)</f>
        <v>1</v>
      </c>
      <c r="B17" s="49">
        <f>C17</f>
        <v>43842</v>
      </c>
      <c r="C17" s="35">
        <f>C15+1</f>
        <v>43842</v>
      </c>
      <c r="D17" s="33"/>
      <c r="E17" s="33"/>
      <c r="F17" s="33"/>
      <c r="G17" s="33"/>
      <c r="H17" s="33"/>
      <c r="I17" s="33"/>
    </row>
    <row r="18" spans="1:9" ht="16.5" customHeight="1" x14ac:dyDescent="0.25">
      <c r="A18">
        <f>A17</f>
        <v>1</v>
      </c>
      <c r="B18" s="50">
        <f>B17</f>
        <v>43842</v>
      </c>
      <c r="C18" s="36" t="str">
        <f>C17&amp;2</f>
        <v>438422</v>
      </c>
      <c r="D18" s="34"/>
      <c r="E18" s="34"/>
      <c r="F18" s="34"/>
      <c r="G18" s="34"/>
      <c r="H18" s="34"/>
      <c r="I18" s="34"/>
    </row>
    <row r="19" spans="1:9" ht="16.5" customHeight="1" x14ac:dyDescent="0.25">
      <c r="A19">
        <f>MONTH(C19)</f>
        <v>1</v>
      </c>
      <c r="B19" s="49">
        <f>C19</f>
        <v>43843</v>
      </c>
      <c r="C19" s="35">
        <f>C17+1</f>
        <v>43843</v>
      </c>
      <c r="D19" s="33"/>
      <c r="E19" s="33"/>
      <c r="F19" s="33"/>
      <c r="G19" s="33"/>
      <c r="H19" s="33"/>
      <c r="I19" s="33"/>
    </row>
    <row r="20" spans="1:9" ht="16.5" customHeight="1" x14ac:dyDescent="0.25">
      <c r="A20">
        <f>A19</f>
        <v>1</v>
      </c>
      <c r="B20" s="50">
        <f>B19</f>
        <v>43843</v>
      </c>
      <c r="C20" s="36" t="str">
        <f>C19&amp;2</f>
        <v>438432</v>
      </c>
      <c r="D20" s="34"/>
      <c r="E20" s="34"/>
      <c r="F20" s="34"/>
      <c r="G20" s="34"/>
      <c r="H20" s="34"/>
      <c r="I20" s="34"/>
    </row>
    <row r="21" spans="1:9" ht="16.5" customHeight="1" x14ac:dyDescent="0.25">
      <c r="A21">
        <f>MONTH(C21)</f>
        <v>1</v>
      </c>
      <c r="B21" s="49">
        <f>C21</f>
        <v>43844</v>
      </c>
      <c r="C21" s="35">
        <f>C19+1</f>
        <v>43844</v>
      </c>
      <c r="D21" s="33"/>
      <c r="E21" s="33"/>
      <c r="F21" s="33"/>
      <c r="G21" s="33"/>
      <c r="H21" s="33"/>
      <c r="I21" s="33"/>
    </row>
    <row r="22" spans="1:9" ht="16.5" customHeight="1" x14ac:dyDescent="0.25">
      <c r="A22">
        <f>A21</f>
        <v>1</v>
      </c>
      <c r="B22" s="50">
        <f>B21</f>
        <v>43844</v>
      </c>
      <c r="C22" s="36" t="str">
        <f>C21&amp;2</f>
        <v>438442</v>
      </c>
      <c r="D22" s="34"/>
      <c r="E22" s="34"/>
      <c r="F22" s="34"/>
      <c r="G22" s="34"/>
      <c r="H22" s="34"/>
      <c r="I22" s="34"/>
    </row>
    <row r="23" spans="1:9" ht="16.5" customHeight="1" x14ac:dyDescent="0.25">
      <c r="A23">
        <f>MONTH(C23)</f>
        <v>1</v>
      </c>
      <c r="B23" s="49">
        <f>C23</f>
        <v>43845</v>
      </c>
      <c r="C23" s="35">
        <f>C21+1</f>
        <v>43845</v>
      </c>
      <c r="D23" s="33"/>
      <c r="E23" s="33"/>
      <c r="F23" s="33"/>
      <c r="G23" s="33"/>
      <c r="H23" s="33"/>
      <c r="I23" s="33"/>
    </row>
    <row r="24" spans="1:9" ht="16.5" customHeight="1" x14ac:dyDescent="0.25">
      <c r="A24">
        <f>A23</f>
        <v>1</v>
      </c>
      <c r="B24" s="50">
        <f>B23</f>
        <v>43845</v>
      </c>
      <c r="C24" s="36" t="str">
        <f>C23&amp;2</f>
        <v>438452</v>
      </c>
      <c r="D24" s="34"/>
      <c r="E24" s="34"/>
      <c r="F24" s="34"/>
      <c r="G24" s="34"/>
      <c r="H24" s="34"/>
      <c r="I24" s="34"/>
    </row>
    <row r="25" spans="1:9" ht="16.5" customHeight="1" x14ac:dyDescent="0.25">
      <c r="A25">
        <f>MONTH(C25)</f>
        <v>1</v>
      </c>
      <c r="B25" s="49">
        <f>C25</f>
        <v>43846</v>
      </c>
      <c r="C25" s="35">
        <f>C23+1</f>
        <v>43846</v>
      </c>
      <c r="D25" s="33"/>
      <c r="E25" s="33"/>
      <c r="F25" s="33"/>
      <c r="G25" s="33"/>
      <c r="H25" s="33"/>
      <c r="I25" s="33"/>
    </row>
    <row r="26" spans="1:9" ht="16.5" customHeight="1" x14ac:dyDescent="0.25">
      <c r="A26">
        <f>A25</f>
        <v>1</v>
      </c>
      <c r="B26" s="50">
        <f>B25</f>
        <v>43846</v>
      </c>
      <c r="C26" s="36" t="str">
        <f>C25&amp;2</f>
        <v>438462</v>
      </c>
      <c r="D26" s="34"/>
      <c r="E26" s="34"/>
      <c r="F26" s="34"/>
      <c r="G26" s="34"/>
      <c r="H26" s="34"/>
      <c r="I26" s="34"/>
    </row>
    <row r="27" spans="1:9" ht="16.5" customHeight="1" x14ac:dyDescent="0.25">
      <c r="A27">
        <f>MONTH(C27)</f>
        <v>1</v>
      </c>
      <c r="B27" s="49">
        <f>C27</f>
        <v>43847</v>
      </c>
      <c r="C27" s="35">
        <f>C25+1</f>
        <v>43847</v>
      </c>
      <c r="D27" s="33"/>
      <c r="E27" s="33"/>
      <c r="F27" s="33"/>
      <c r="G27" s="33"/>
      <c r="H27" s="33"/>
      <c r="I27" s="33"/>
    </row>
    <row r="28" spans="1:9" ht="16.5" customHeight="1" x14ac:dyDescent="0.25">
      <c r="A28">
        <f>A27</f>
        <v>1</v>
      </c>
      <c r="B28" s="50">
        <f>B27</f>
        <v>43847</v>
      </c>
      <c r="C28" s="36" t="str">
        <f>C27&amp;2</f>
        <v>438472</v>
      </c>
      <c r="D28" s="34"/>
      <c r="E28" s="34"/>
      <c r="F28" s="34"/>
      <c r="G28" s="34"/>
      <c r="H28" s="34"/>
      <c r="I28" s="34"/>
    </row>
    <row r="29" spans="1:9" ht="16.5" customHeight="1" x14ac:dyDescent="0.25">
      <c r="A29">
        <f>MONTH(C29)</f>
        <v>1</v>
      </c>
      <c r="B29" s="49">
        <f>C29</f>
        <v>43848</v>
      </c>
      <c r="C29" s="35">
        <f>C27+1</f>
        <v>43848</v>
      </c>
      <c r="D29" s="33"/>
      <c r="E29" s="33"/>
      <c r="F29" s="33"/>
      <c r="G29" s="33"/>
      <c r="H29" s="33"/>
      <c r="I29" s="33"/>
    </row>
    <row r="30" spans="1:9" ht="16.5" customHeight="1" x14ac:dyDescent="0.25">
      <c r="A30">
        <f>A29</f>
        <v>1</v>
      </c>
      <c r="B30" s="50">
        <f>B29</f>
        <v>43848</v>
      </c>
      <c r="C30" s="36" t="str">
        <f>C29&amp;2</f>
        <v>438482</v>
      </c>
      <c r="D30" s="34"/>
      <c r="E30" s="34"/>
      <c r="F30" s="34"/>
      <c r="G30" s="34"/>
      <c r="H30" s="34"/>
      <c r="I30" s="34"/>
    </row>
    <row r="31" spans="1:9" ht="16.5" customHeight="1" x14ac:dyDescent="0.25">
      <c r="A31">
        <f>MONTH(C31)</f>
        <v>1</v>
      </c>
      <c r="B31" s="49">
        <f>C31</f>
        <v>43849</v>
      </c>
      <c r="C31" s="35">
        <f>C29+1</f>
        <v>43849</v>
      </c>
      <c r="D31" s="33"/>
      <c r="E31" s="33"/>
      <c r="F31" s="33"/>
      <c r="G31" s="33"/>
      <c r="H31" s="33"/>
      <c r="I31" s="33"/>
    </row>
    <row r="32" spans="1:9" ht="16.5" customHeight="1" x14ac:dyDescent="0.25">
      <c r="A32">
        <f>A31</f>
        <v>1</v>
      </c>
      <c r="B32" s="50">
        <f>B31</f>
        <v>43849</v>
      </c>
      <c r="C32" s="36" t="str">
        <f>C31&amp;2</f>
        <v>438492</v>
      </c>
      <c r="D32" s="34"/>
      <c r="E32" s="34"/>
      <c r="F32" s="34"/>
      <c r="G32" s="34"/>
      <c r="H32" s="34"/>
      <c r="I32" s="34"/>
    </row>
    <row r="33" spans="1:9" ht="16.5" customHeight="1" x14ac:dyDescent="0.25">
      <c r="A33">
        <f>MONTH(C33)</f>
        <v>1</v>
      </c>
      <c r="B33" s="49">
        <f>C33</f>
        <v>43850</v>
      </c>
      <c r="C33" s="35">
        <f>C31+1</f>
        <v>43850</v>
      </c>
      <c r="D33" s="33"/>
      <c r="E33" s="33"/>
      <c r="F33" s="33"/>
      <c r="G33" s="33"/>
      <c r="H33" s="33"/>
      <c r="I33" s="33"/>
    </row>
    <row r="34" spans="1:9" ht="16.5" customHeight="1" x14ac:dyDescent="0.25">
      <c r="A34">
        <f>A33</f>
        <v>1</v>
      </c>
      <c r="B34" s="50">
        <f>B33</f>
        <v>43850</v>
      </c>
      <c r="C34" s="36" t="str">
        <f>C33&amp;2</f>
        <v>438502</v>
      </c>
      <c r="D34" s="34"/>
      <c r="E34" s="34"/>
      <c r="F34" s="34"/>
      <c r="G34" s="34"/>
      <c r="H34" s="34"/>
      <c r="I34" s="34"/>
    </row>
    <row r="35" spans="1:9" ht="16.5" customHeight="1" x14ac:dyDescent="0.25">
      <c r="A35">
        <f>MONTH(C35)</f>
        <v>1</v>
      </c>
      <c r="B35" s="49">
        <f>C35</f>
        <v>43851</v>
      </c>
      <c r="C35" s="35">
        <f>C33+1</f>
        <v>43851</v>
      </c>
      <c r="D35" s="33"/>
      <c r="E35" s="33"/>
      <c r="F35" s="33"/>
      <c r="G35" s="33"/>
      <c r="H35" s="33"/>
      <c r="I35" s="33"/>
    </row>
    <row r="36" spans="1:9" ht="16.5" customHeight="1" x14ac:dyDescent="0.25">
      <c r="A36">
        <f>A35</f>
        <v>1</v>
      </c>
      <c r="B36" s="50">
        <f>B35</f>
        <v>43851</v>
      </c>
      <c r="C36" s="36" t="str">
        <f>C35&amp;2</f>
        <v>438512</v>
      </c>
      <c r="D36" s="34"/>
      <c r="E36" s="34"/>
      <c r="F36" s="34"/>
      <c r="G36" s="34"/>
      <c r="H36" s="34"/>
      <c r="I36" s="34"/>
    </row>
    <row r="37" spans="1:9" ht="16.5" customHeight="1" x14ac:dyDescent="0.25">
      <c r="A37">
        <f>MONTH(C37)</f>
        <v>1</v>
      </c>
      <c r="B37" s="49">
        <f>C37</f>
        <v>43852</v>
      </c>
      <c r="C37" s="35">
        <f>C35+1</f>
        <v>43852</v>
      </c>
      <c r="D37" s="33"/>
      <c r="E37" s="33"/>
      <c r="F37" s="33"/>
      <c r="G37" s="33"/>
      <c r="H37" s="33"/>
      <c r="I37" s="33"/>
    </row>
    <row r="38" spans="1:9" ht="16.5" customHeight="1" x14ac:dyDescent="0.25">
      <c r="A38">
        <f>A37</f>
        <v>1</v>
      </c>
      <c r="B38" s="50">
        <f>B37</f>
        <v>43852</v>
      </c>
      <c r="C38" s="36" t="str">
        <f>C37&amp;2</f>
        <v>438522</v>
      </c>
      <c r="D38" s="34"/>
      <c r="E38" s="34"/>
      <c r="F38" s="34"/>
      <c r="G38" s="34"/>
      <c r="H38" s="34"/>
      <c r="I38" s="34"/>
    </row>
    <row r="39" spans="1:9" ht="16.5" customHeight="1" x14ac:dyDescent="0.25">
      <c r="A39">
        <f>MONTH(C39)</f>
        <v>1</v>
      </c>
      <c r="B39" s="49">
        <f>C39</f>
        <v>43853</v>
      </c>
      <c r="C39" s="35">
        <f>C37+1</f>
        <v>43853</v>
      </c>
      <c r="D39" s="33"/>
      <c r="E39" s="33"/>
      <c r="F39" s="33"/>
      <c r="G39" s="33"/>
      <c r="H39" s="33"/>
      <c r="I39" s="33"/>
    </row>
    <row r="40" spans="1:9" ht="16.5" customHeight="1" x14ac:dyDescent="0.25">
      <c r="A40">
        <f>A39</f>
        <v>1</v>
      </c>
      <c r="B40" s="50">
        <f>B39</f>
        <v>43853</v>
      </c>
      <c r="C40" s="36" t="str">
        <f>C39&amp;2</f>
        <v>438532</v>
      </c>
      <c r="D40" s="34"/>
      <c r="E40" s="34"/>
      <c r="F40" s="34"/>
      <c r="G40" s="34"/>
      <c r="H40" s="34"/>
      <c r="I40" s="34"/>
    </row>
    <row r="41" spans="1:9" ht="16.5" customHeight="1" x14ac:dyDescent="0.25">
      <c r="A41">
        <f>MONTH(C41)</f>
        <v>1</v>
      </c>
      <c r="B41" s="49">
        <f>C41</f>
        <v>43854</v>
      </c>
      <c r="C41" s="35">
        <f>C39+1</f>
        <v>43854</v>
      </c>
      <c r="D41" s="33"/>
      <c r="E41" s="33"/>
      <c r="F41" s="33"/>
      <c r="G41" s="33"/>
      <c r="H41" s="33"/>
      <c r="I41" s="33"/>
    </row>
    <row r="42" spans="1:9" ht="16.5" customHeight="1" x14ac:dyDescent="0.25">
      <c r="A42">
        <f>A41</f>
        <v>1</v>
      </c>
      <c r="B42" s="50">
        <f>B41</f>
        <v>43854</v>
      </c>
      <c r="C42" s="36" t="str">
        <f>C41&amp;2</f>
        <v>438542</v>
      </c>
      <c r="D42" s="34"/>
      <c r="E42" s="34"/>
      <c r="F42" s="34"/>
      <c r="G42" s="34"/>
      <c r="H42" s="34"/>
      <c r="I42" s="34"/>
    </row>
    <row r="43" spans="1:9" ht="16.5" customHeight="1" x14ac:dyDescent="0.25">
      <c r="A43">
        <f>MONTH(C43)</f>
        <v>1</v>
      </c>
      <c r="B43" s="49">
        <f>C43</f>
        <v>43855</v>
      </c>
      <c r="C43" s="35">
        <f>C41+1</f>
        <v>43855</v>
      </c>
      <c r="D43" s="33"/>
      <c r="E43" s="33"/>
      <c r="F43" s="33"/>
      <c r="G43" s="33"/>
      <c r="H43" s="33"/>
      <c r="I43" s="33"/>
    </row>
    <row r="44" spans="1:9" ht="16.5" customHeight="1" x14ac:dyDescent="0.25">
      <c r="A44">
        <f>A43</f>
        <v>1</v>
      </c>
      <c r="B44" s="50">
        <f>B43</f>
        <v>43855</v>
      </c>
      <c r="C44" s="36" t="str">
        <f>C43&amp;2</f>
        <v>438552</v>
      </c>
      <c r="D44" s="34"/>
      <c r="E44" s="34"/>
      <c r="F44" s="34"/>
      <c r="G44" s="34"/>
      <c r="H44" s="34"/>
      <c r="I44" s="34"/>
    </row>
    <row r="45" spans="1:9" ht="16.5" customHeight="1" x14ac:dyDescent="0.25">
      <c r="A45">
        <f>MONTH(C45)</f>
        <v>1</v>
      </c>
      <c r="B45" s="49">
        <f>C45</f>
        <v>43856</v>
      </c>
      <c r="C45" s="35">
        <f>C43+1</f>
        <v>43856</v>
      </c>
      <c r="D45" s="33"/>
      <c r="E45" s="33"/>
      <c r="F45" s="33"/>
      <c r="G45" s="33"/>
      <c r="H45" s="33"/>
      <c r="I45" s="33"/>
    </row>
    <row r="46" spans="1:9" ht="16.5" customHeight="1" x14ac:dyDescent="0.25">
      <c r="A46">
        <f>A45</f>
        <v>1</v>
      </c>
      <c r="B46" s="50">
        <f>B45</f>
        <v>43856</v>
      </c>
      <c r="C46" s="36" t="str">
        <f>C45&amp;2</f>
        <v>438562</v>
      </c>
      <c r="D46" s="34"/>
      <c r="E46" s="34"/>
      <c r="F46" s="34"/>
      <c r="G46" s="34"/>
      <c r="H46" s="34"/>
      <c r="I46" s="34"/>
    </row>
    <row r="47" spans="1:9" ht="16.5" customHeight="1" x14ac:dyDescent="0.25">
      <c r="A47">
        <f>MONTH(C47)</f>
        <v>1</v>
      </c>
      <c r="B47" s="49">
        <f>C47</f>
        <v>43857</v>
      </c>
      <c r="C47" s="35">
        <f>C45+1</f>
        <v>43857</v>
      </c>
      <c r="D47" s="33"/>
      <c r="E47" s="33"/>
      <c r="F47" s="33"/>
      <c r="G47" s="33"/>
      <c r="H47" s="33"/>
      <c r="I47" s="33"/>
    </row>
    <row r="48" spans="1:9" ht="16.5" customHeight="1" x14ac:dyDescent="0.25">
      <c r="A48">
        <f>A47</f>
        <v>1</v>
      </c>
      <c r="B48" s="50">
        <f>B47</f>
        <v>43857</v>
      </c>
      <c r="C48" s="36" t="str">
        <f>C47&amp;2</f>
        <v>438572</v>
      </c>
      <c r="D48" s="34"/>
      <c r="E48" s="34"/>
      <c r="F48" s="34"/>
      <c r="G48" s="34"/>
      <c r="H48" s="34"/>
      <c r="I48" s="34"/>
    </row>
    <row r="49" spans="1:9" ht="16.5" customHeight="1" x14ac:dyDescent="0.25">
      <c r="A49">
        <f>MONTH(C49)</f>
        <v>1</v>
      </c>
      <c r="B49" s="49">
        <f>C49</f>
        <v>43858</v>
      </c>
      <c r="C49" s="35">
        <f>C47+1</f>
        <v>43858</v>
      </c>
      <c r="D49" s="33"/>
      <c r="E49" s="33"/>
      <c r="F49" s="33"/>
      <c r="G49" s="33"/>
      <c r="H49" s="33"/>
      <c r="I49" s="33"/>
    </row>
    <row r="50" spans="1:9" ht="16.5" customHeight="1" x14ac:dyDescent="0.25">
      <c r="A50">
        <f>A49</f>
        <v>1</v>
      </c>
      <c r="B50" s="50">
        <f>B49</f>
        <v>43858</v>
      </c>
      <c r="C50" s="36" t="str">
        <f>C49&amp;2</f>
        <v>438582</v>
      </c>
      <c r="D50" s="34"/>
      <c r="E50" s="34"/>
      <c r="F50" s="34"/>
      <c r="G50" s="34"/>
      <c r="H50" s="34"/>
      <c r="I50" s="34"/>
    </row>
    <row r="51" spans="1:9" ht="16.5" customHeight="1" x14ac:dyDescent="0.25">
      <c r="A51">
        <f>MONTH(C51)</f>
        <v>1</v>
      </c>
      <c r="B51" s="49">
        <f>C51</f>
        <v>43859</v>
      </c>
      <c r="C51" s="35">
        <f>C49+1</f>
        <v>43859</v>
      </c>
      <c r="D51" s="33"/>
      <c r="E51" s="33"/>
      <c r="F51" s="33"/>
      <c r="G51" s="33"/>
      <c r="H51" s="33"/>
      <c r="I51" s="33"/>
    </row>
    <row r="52" spans="1:9" ht="16.5" customHeight="1" x14ac:dyDescent="0.25">
      <c r="A52">
        <f>A51</f>
        <v>1</v>
      </c>
      <c r="B52" s="50">
        <f>B51</f>
        <v>43859</v>
      </c>
      <c r="C52" s="36" t="str">
        <f>C51&amp;2</f>
        <v>438592</v>
      </c>
      <c r="D52" s="34"/>
      <c r="E52" s="34"/>
      <c r="F52" s="34"/>
      <c r="G52" s="34"/>
      <c r="H52" s="34"/>
      <c r="I52" s="34"/>
    </row>
    <row r="53" spans="1:9" ht="16.5" customHeight="1" x14ac:dyDescent="0.25">
      <c r="A53">
        <f>MONTH(C53)</f>
        <v>1</v>
      </c>
      <c r="B53" s="49">
        <f>C53</f>
        <v>43860</v>
      </c>
      <c r="C53" s="35">
        <f>C51+1</f>
        <v>43860</v>
      </c>
      <c r="D53" s="33"/>
      <c r="E53" s="33"/>
      <c r="F53" s="33"/>
      <c r="G53" s="33"/>
      <c r="H53" s="33"/>
      <c r="I53" s="33"/>
    </row>
    <row r="54" spans="1:9" ht="16.5" customHeight="1" x14ac:dyDescent="0.25">
      <c r="A54">
        <f>A53</f>
        <v>1</v>
      </c>
      <c r="B54" s="50">
        <f>B53</f>
        <v>43860</v>
      </c>
      <c r="C54" s="32" t="str">
        <f>C53&amp;2</f>
        <v>438602</v>
      </c>
      <c r="D54" s="34"/>
      <c r="E54" s="34"/>
      <c r="F54" s="34"/>
      <c r="G54" s="34"/>
      <c r="H54" s="34"/>
      <c r="I54" s="34"/>
    </row>
    <row r="55" spans="1:9" ht="16.5" customHeight="1" x14ac:dyDescent="0.25">
      <c r="A55">
        <f>MONTH(C55)</f>
        <v>1</v>
      </c>
      <c r="B55" s="49">
        <f>C55</f>
        <v>43861</v>
      </c>
      <c r="C55" s="35">
        <f>C53+1</f>
        <v>43861</v>
      </c>
      <c r="D55" s="33"/>
      <c r="E55" s="33"/>
      <c r="F55" s="33"/>
      <c r="G55" s="33"/>
      <c r="H55" s="33"/>
      <c r="I55" s="33"/>
    </row>
    <row r="56" spans="1:9" ht="16.5" customHeight="1" x14ac:dyDescent="0.25">
      <c r="A56">
        <f>A55</f>
        <v>1</v>
      </c>
      <c r="B56" s="50">
        <f>B55</f>
        <v>43861</v>
      </c>
      <c r="C56" s="36" t="str">
        <f>C55&amp;2</f>
        <v>438612</v>
      </c>
      <c r="D56" s="34"/>
      <c r="E56" s="34"/>
      <c r="F56" s="34"/>
      <c r="G56" s="34"/>
      <c r="H56" s="34"/>
      <c r="I56" s="34"/>
    </row>
    <row r="57" spans="1:9" ht="16.5" customHeight="1" x14ac:dyDescent="0.25">
      <c r="A57">
        <f>MONTH(C57)</f>
        <v>2</v>
      </c>
      <c r="B57" s="49">
        <f>C57</f>
        <v>43862</v>
      </c>
      <c r="C57" s="35">
        <f>C55+1</f>
        <v>43862</v>
      </c>
      <c r="D57" s="33"/>
      <c r="E57" s="33"/>
      <c r="F57" s="33"/>
      <c r="G57" s="33"/>
      <c r="H57" s="33"/>
      <c r="I57" s="33"/>
    </row>
    <row r="58" spans="1:9" ht="16.5" customHeight="1" x14ac:dyDescent="0.25">
      <c r="A58">
        <f>A57</f>
        <v>2</v>
      </c>
      <c r="B58" s="50">
        <f>B57</f>
        <v>43862</v>
      </c>
      <c r="C58" s="36" t="str">
        <f>C57&amp;2</f>
        <v>438622</v>
      </c>
      <c r="D58" s="34"/>
      <c r="E58" s="34"/>
      <c r="F58" s="34"/>
      <c r="G58" s="34"/>
      <c r="H58" s="34"/>
      <c r="I58" s="34"/>
    </row>
    <row r="59" spans="1:9" ht="16.5" customHeight="1" x14ac:dyDescent="0.25">
      <c r="A59">
        <f>MONTH(C59)</f>
        <v>2</v>
      </c>
      <c r="B59" s="49">
        <f>C59</f>
        <v>43863</v>
      </c>
      <c r="C59" s="35">
        <f>C57+1</f>
        <v>43863</v>
      </c>
      <c r="D59" s="33"/>
      <c r="E59" s="33"/>
      <c r="F59" s="33"/>
      <c r="G59" s="33"/>
      <c r="H59" s="33"/>
      <c r="I59" s="33"/>
    </row>
    <row r="60" spans="1:9" ht="16.5" customHeight="1" x14ac:dyDescent="0.25">
      <c r="A60">
        <f>A59</f>
        <v>2</v>
      </c>
      <c r="B60" s="50">
        <f>B59</f>
        <v>43863</v>
      </c>
      <c r="C60" s="36" t="str">
        <f>C59&amp;2</f>
        <v>438632</v>
      </c>
      <c r="D60" s="34"/>
      <c r="E60" s="34"/>
      <c r="F60" s="34"/>
      <c r="G60" s="34"/>
      <c r="H60" s="34"/>
      <c r="I60" s="34"/>
    </row>
    <row r="61" spans="1:9" ht="16.5" customHeight="1" x14ac:dyDescent="0.25">
      <c r="A61">
        <f>MONTH(C61)</f>
        <v>2</v>
      </c>
      <c r="B61" s="49">
        <f>C61</f>
        <v>43864</v>
      </c>
      <c r="C61" s="35">
        <f>C59+1</f>
        <v>43864</v>
      </c>
      <c r="D61" s="33"/>
      <c r="E61" s="33"/>
      <c r="F61" s="33"/>
      <c r="G61" s="33"/>
      <c r="H61" s="33"/>
      <c r="I61" s="33"/>
    </row>
    <row r="62" spans="1:9" ht="16.5" customHeight="1" x14ac:dyDescent="0.25">
      <c r="A62">
        <f>A61</f>
        <v>2</v>
      </c>
      <c r="B62" s="50">
        <f>B61</f>
        <v>43864</v>
      </c>
      <c r="C62" s="36" t="str">
        <f>C61&amp;2</f>
        <v>438642</v>
      </c>
      <c r="D62" s="34"/>
      <c r="E62" s="34"/>
      <c r="F62" s="34"/>
      <c r="G62" s="34"/>
      <c r="H62" s="34"/>
      <c r="I62" s="34"/>
    </row>
    <row r="63" spans="1:9" ht="16.5" customHeight="1" x14ac:dyDescent="0.25">
      <c r="A63">
        <f>MONTH(C63)</f>
        <v>2</v>
      </c>
      <c r="B63" s="49">
        <f>C63</f>
        <v>43865</v>
      </c>
      <c r="C63" s="35">
        <f>C61+1</f>
        <v>43865</v>
      </c>
      <c r="D63" s="33"/>
      <c r="E63" s="33"/>
      <c r="F63" s="33"/>
      <c r="G63" s="33"/>
      <c r="H63" s="33"/>
      <c r="I63" s="33"/>
    </row>
    <row r="64" spans="1:9" ht="16.5" customHeight="1" x14ac:dyDescent="0.25">
      <c r="A64">
        <f>A63</f>
        <v>2</v>
      </c>
      <c r="B64" s="50">
        <f>B63</f>
        <v>43865</v>
      </c>
      <c r="C64" s="36" t="str">
        <f>C63&amp;2</f>
        <v>438652</v>
      </c>
      <c r="D64" s="34"/>
      <c r="E64" s="34"/>
      <c r="F64" s="34"/>
      <c r="G64" s="34"/>
      <c r="H64" s="34"/>
      <c r="I64" s="34"/>
    </row>
    <row r="65" spans="1:9" ht="16.5" customHeight="1" x14ac:dyDescent="0.25">
      <c r="A65">
        <f>MONTH(C65)</f>
        <v>2</v>
      </c>
      <c r="B65" s="49">
        <f>C65</f>
        <v>43866</v>
      </c>
      <c r="C65" s="35">
        <f>C63+1</f>
        <v>43866</v>
      </c>
      <c r="D65" s="33"/>
      <c r="E65" s="33"/>
      <c r="F65" s="33"/>
      <c r="G65" s="33"/>
      <c r="H65" s="33"/>
      <c r="I65" s="33"/>
    </row>
    <row r="66" spans="1:9" ht="16.5" customHeight="1" x14ac:dyDescent="0.25">
      <c r="A66">
        <f>A65</f>
        <v>2</v>
      </c>
      <c r="B66" s="50">
        <f>B65</f>
        <v>43866</v>
      </c>
      <c r="C66" s="36" t="str">
        <f>C65&amp;2</f>
        <v>438662</v>
      </c>
      <c r="D66" s="34"/>
      <c r="E66" s="34"/>
      <c r="F66" s="34"/>
      <c r="G66" s="34"/>
      <c r="H66" s="34"/>
      <c r="I66" s="34"/>
    </row>
    <row r="67" spans="1:9" ht="16.5" customHeight="1" x14ac:dyDescent="0.25">
      <c r="A67">
        <f>MONTH(C67)</f>
        <v>2</v>
      </c>
      <c r="B67" s="49">
        <f>C67</f>
        <v>43867</v>
      </c>
      <c r="C67" s="35">
        <f>C65+1</f>
        <v>43867</v>
      </c>
      <c r="D67" s="33"/>
      <c r="E67" s="33"/>
      <c r="F67" s="33"/>
      <c r="G67" s="33"/>
      <c r="H67" s="33"/>
      <c r="I67" s="33"/>
    </row>
    <row r="68" spans="1:9" ht="16.5" customHeight="1" x14ac:dyDescent="0.25">
      <c r="A68">
        <f>A67</f>
        <v>2</v>
      </c>
      <c r="B68" s="50">
        <f>B67</f>
        <v>43867</v>
      </c>
      <c r="C68" s="36" t="str">
        <f>C67&amp;2</f>
        <v>438672</v>
      </c>
      <c r="D68" s="34"/>
      <c r="E68" s="34"/>
      <c r="F68" s="34"/>
      <c r="G68" s="34"/>
      <c r="H68" s="34"/>
      <c r="I68" s="34"/>
    </row>
    <row r="69" spans="1:9" ht="16.5" customHeight="1" x14ac:dyDescent="0.25">
      <c r="A69">
        <f>MONTH(C69)</f>
        <v>2</v>
      </c>
      <c r="B69" s="49">
        <f>C69</f>
        <v>43868</v>
      </c>
      <c r="C69" s="35">
        <f>C67+1</f>
        <v>43868</v>
      </c>
      <c r="D69" s="33"/>
      <c r="E69" s="33"/>
      <c r="F69" s="33"/>
      <c r="G69" s="33"/>
      <c r="H69" s="33"/>
      <c r="I69" s="33"/>
    </row>
    <row r="70" spans="1:9" ht="16.5" customHeight="1" x14ac:dyDescent="0.25">
      <c r="A70">
        <f>A69</f>
        <v>2</v>
      </c>
      <c r="B70" s="50">
        <f>B69</f>
        <v>43868</v>
      </c>
      <c r="C70" s="36" t="str">
        <f>C69&amp;2</f>
        <v>438682</v>
      </c>
      <c r="D70" s="34"/>
      <c r="E70" s="34"/>
      <c r="F70" s="34"/>
      <c r="G70" s="34"/>
      <c r="H70" s="34"/>
      <c r="I70" s="34"/>
    </row>
    <row r="71" spans="1:9" ht="16.5" customHeight="1" x14ac:dyDescent="0.25">
      <c r="A71">
        <f>MONTH(C71)</f>
        <v>2</v>
      </c>
      <c r="B71" s="49">
        <f>C71</f>
        <v>43869</v>
      </c>
      <c r="C71" s="35">
        <f>C69+1</f>
        <v>43869</v>
      </c>
      <c r="D71" s="33"/>
      <c r="E71" s="33"/>
      <c r="F71" s="33"/>
      <c r="G71" s="33"/>
      <c r="H71" s="33"/>
      <c r="I71" s="33"/>
    </row>
    <row r="72" spans="1:9" ht="16.5" customHeight="1" x14ac:dyDescent="0.25">
      <c r="A72">
        <f>A71</f>
        <v>2</v>
      </c>
      <c r="B72" s="50">
        <f>B71</f>
        <v>43869</v>
      </c>
      <c r="C72" s="36" t="str">
        <f>C71&amp;2</f>
        <v>438692</v>
      </c>
      <c r="D72" s="34"/>
      <c r="E72" s="34"/>
      <c r="F72" s="34"/>
      <c r="G72" s="34"/>
      <c r="H72" s="34"/>
      <c r="I72" s="34"/>
    </row>
    <row r="73" spans="1:9" ht="16.5" customHeight="1" x14ac:dyDescent="0.25">
      <c r="A73">
        <f>MONTH(C73)</f>
        <v>2</v>
      </c>
      <c r="B73" s="49">
        <f>C73</f>
        <v>43870</v>
      </c>
      <c r="C73" s="35">
        <f>C71+1</f>
        <v>43870</v>
      </c>
      <c r="D73" s="33"/>
      <c r="E73" s="33"/>
      <c r="F73" s="33"/>
      <c r="G73" s="33"/>
      <c r="H73" s="33"/>
      <c r="I73" s="33"/>
    </row>
    <row r="74" spans="1:9" ht="16.5" customHeight="1" x14ac:dyDescent="0.25">
      <c r="A74">
        <f>A73</f>
        <v>2</v>
      </c>
      <c r="B74" s="50">
        <f>B73</f>
        <v>43870</v>
      </c>
      <c r="C74" s="36" t="str">
        <f>C73&amp;2</f>
        <v>438702</v>
      </c>
      <c r="D74" s="34"/>
      <c r="E74" s="34"/>
      <c r="F74" s="34"/>
      <c r="G74" s="34"/>
      <c r="H74" s="34"/>
      <c r="I74" s="34"/>
    </row>
    <row r="75" spans="1:9" ht="16.5" customHeight="1" x14ac:dyDescent="0.25">
      <c r="A75">
        <f>MONTH(C75)</f>
        <v>2</v>
      </c>
      <c r="B75" s="49">
        <f>C75</f>
        <v>43871</v>
      </c>
      <c r="C75" s="35">
        <f>C73+1</f>
        <v>43871</v>
      </c>
      <c r="D75" s="33"/>
      <c r="E75" s="33"/>
      <c r="F75" s="33"/>
      <c r="G75" s="33"/>
      <c r="H75" s="33"/>
      <c r="I75" s="33"/>
    </row>
    <row r="76" spans="1:9" ht="16.5" customHeight="1" x14ac:dyDescent="0.25">
      <c r="A76">
        <f>A75</f>
        <v>2</v>
      </c>
      <c r="B76" s="50">
        <f>B75</f>
        <v>43871</v>
      </c>
      <c r="C76" s="36" t="str">
        <f>C75&amp;2</f>
        <v>438712</v>
      </c>
      <c r="D76" s="34"/>
      <c r="E76" s="34"/>
      <c r="F76" s="34"/>
      <c r="G76" s="34"/>
      <c r="H76" s="34"/>
      <c r="I76" s="34"/>
    </row>
    <row r="77" spans="1:9" ht="16.5" customHeight="1" x14ac:dyDescent="0.25">
      <c r="A77">
        <f>MONTH(C77)</f>
        <v>2</v>
      </c>
      <c r="B77" s="49">
        <f>C77</f>
        <v>43872</v>
      </c>
      <c r="C77" s="35">
        <f>C75+1</f>
        <v>43872</v>
      </c>
      <c r="D77" s="33"/>
      <c r="E77" s="33"/>
      <c r="F77" s="33"/>
      <c r="G77" s="33"/>
      <c r="H77" s="33"/>
      <c r="I77" s="33"/>
    </row>
    <row r="78" spans="1:9" ht="16.5" customHeight="1" x14ac:dyDescent="0.25">
      <c r="A78">
        <f>A77</f>
        <v>2</v>
      </c>
      <c r="B78" s="50">
        <f>B77</f>
        <v>43872</v>
      </c>
      <c r="C78" s="36" t="str">
        <f>C77&amp;2</f>
        <v>438722</v>
      </c>
      <c r="D78" s="34"/>
      <c r="E78" s="34"/>
      <c r="F78" s="34"/>
      <c r="G78" s="34"/>
      <c r="H78" s="34"/>
      <c r="I78" s="34"/>
    </row>
    <row r="79" spans="1:9" ht="16.5" customHeight="1" x14ac:dyDescent="0.25">
      <c r="A79">
        <f>MONTH(C79)</f>
        <v>2</v>
      </c>
      <c r="B79" s="49">
        <f>C79</f>
        <v>43873</v>
      </c>
      <c r="C79" s="35">
        <f>C77+1</f>
        <v>43873</v>
      </c>
      <c r="D79" s="33"/>
      <c r="E79" s="33"/>
      <c r="F79" s="33"/>
      <c r="G79" s="33"/>
      <c r="H79" s="33"/>
      <c r="I79" s="33"/>
    </row>
    <row r="80" spans="1:9" ht="16.5" customHeight="1" x14ac:dyDescent="0.25">
      <c r="A80">
        <f>A79</f>
        <v>2</v>
      </c>
      <c r="B80" s="50">
        <f>B79</f>
        <v>43873</v>
      </c>
      <c r="C80" s="36" t="str">
        <f>C79&amp;2</f>
        <v>438732</v>
      </c>
      <c r="D80" s="34"/>
      <c r="E80" s="34"/>
      <c r="F80" s="34"/>
      <c r="G80" s="34"/>
      <c r="H80" s="34"/>
      <c r="I80" s="34"/>
    </row>
    <row r="81" spans="1:9" ht="16.5" customHeight="1" x14ac:dyDescent="0.25">
      <c r="A81">
        <f>MONTH(C81)</f>
        <v>2</v>
      </c>
      <c r="B81" s="49">
        <f>C81</f>
        <v>43874</v>
      </c>
      <c r="C81" s="35">
        <f>C79+1</f>
        <v>43874</v>
      </c>
      <c r="D81" s="33"/>
      <c r="E81" s="33"/>
      <c r="F81" s="33"/>
      <c r="G81" s="33"/>
      <c r="H81" s="33"/>
      <c r="I81" s="33"/>
    </row>
    <row r="82" spans="1:9" ht="16.5" customHeight="1" x14ac:dyDescent="0.25">
      <c r="A82">
        <f>A81</f>
        <v>2</v>
      </c>
      <c r="B82" s="50">
        <f>B81</f>
        <v>43874</v>
      </c>
      <c r="C82" s="36" t="str">
        <f>C81&amp;2</f>
        <v>438742</v>
      </c>
      <c r="D82" s="34"/>
      <c r="E82" s="34"/>
      <c r="F82" s="34"/>
      <c r="G82" s="34"/>
      <c r="H82" s="34"/>
      <c r="I82" s="34"/>
    </row>
    <row r="83" spans="1:9" ht="16.5" customHeight="1" x14ac:dyDescent="0.25">
      <c r="A83">
        <f>MONTH(C83)</f>
        <v>2</v>
      </c>
      <c r="B83" s="49">
        <f>C83</f>
        <v>43875</v>
      </c>
      <c r="C83" s="35">
        <f>C81+1</f>
        <v>43875</v>
      </c>
      <c r="D83" s="33"/>
      <c r="E83" s="33"/>
      <c r="F83" s="33"/>
      <c r="G83" s="33"/>
      <c r="H83" s="33"/>
      <c r="I83" s="33"/>
    </row>
    <row r="84" spans="1:9" ht="16.5" customHeight="1" x14ac:dyDescent="0.25">
      <c r="A84">
        <f>A83</f>
        <v>2</v>
      </c>
      <c r="B84" s="50">
        <f>B83</f>
        <v>43875</v>
      </c>
      <c r="C84" s="36" t="str">
        <f>C83&amp;2</f>
        <v>438752</v>
      </c>
      <c r="D84" s="34"/>
      <c r="E84" s="34"/>
      <c r="F84" s="34"/>
      <c r="G84" s="34"/>
      <c r="H84" s="34"/>
      <c r="I84" s="34"/>
    </row>
    <row r="85" spans="1:9" ht="16.5" customHeight="1" x14ac:dyDescent="0.25">
      <c r="A85">
        <f>MONTH(C85)</f>
        <v>2</v>
      </c>
      <c r="B85" s="49">
        <f>C85</f>
        <v>43876</v>
      </c>
      <c r="C85" s="35">
        <f>C83+1</f>
        <v>43876</v>
      </c>
      <c r="D85" s="33"/>
      <c r="E85" s="33"/>
      <c r="F85" s="33"/>
      <c r="G85" s="33"/>
      <c r="H85" s="33"/>
      <c r="I85" s="33"/>
    </row>
    <row r="86" spans="1:9" ht="16.5" customHeight="1" x14ac:dyDescent="0.25">
      <c r="A86">
        <f>A85</f>
        <v>2</v>
      </c>
      <c r="B86" s="50">
        <f>B85</f>
        <v>43876</v>
      </c>
      <c r="C86" s="36" t="str">
        <f>C85&amp;2</f>
        <v>438762</v>
      </c>
      <c r="D86" s="34"/>
      <c r="E86" s="34"/>
      <c r="F86" s="34"/>
      <c r="G86" s="34"/>
      <c r="H86" s="34"/>
      <c r="I86" s="34"/>
    </row>
    <row r="87" spans="1:9" ht="16.5" customHeight="1" x14ac:dyDescent="0.25">
      <c r="A87">
        <f>MONTH(C87)</f>
        <v>2</v>
      </c>
      <c r="B87" s="49">
        <f>C87</f>
        <v>43877</v>
      </c>
      <c r="C87" s="35">
        <f>C85+1</f>
        <v>43877</v>
      </c>
      <c r="D87" s="33"/>
      <c r="E87" s="33"/>
      <c r="F87" s="33"/>
      <c r="G87" s="33"/>
      <c r="H87" s="33"/>
      <c r="I87" s="33"/>
    </row>
    <row r="88" spans="1:9" ht="16.5" customHeight="1" x14ac:dyDescent="0.25">
      <c r="A88">
        <f>A87</f>
        <v>2</v>
      </c>
      <c r="B88" s="50">
        <f>B87</f>
        <v>43877</v>
      </c>
      <c r="C88" s="36" t="str">
        <f>C87&amp;2</f>
        <v>438772</v>
      </c>
      <c r="D88" s="34"/>
      <c r="E88" s="34"/>
      <c r="F88" s="34"/>
      <c r="G88" s="34"/>
      <c r="H88" s="34"/>
      <c r="I88" s="34"/>
    </row>
    <row r="89" spans="1:9" ht="16.5" customHeight="1" x14ac:dyDescent="0.25">
      <c r="A89">
        <f>MONTH(C89)</f>
        <v>2</v>
      </c>
      <c r="B89" s="49">
        <f>C89</f>
        <v>43878</v>
      </c>
      <c r="C89" s="35">
        <f>C87+1</f>
        <v>43878</v>
      </c>
      <c r="D89" s="33"/>
      <c r="E89" s="33"/>
      <c r="F89" s="33"/>
      <c r="G89" s="33"/>
      <c r="H89" s="33"/>
      <c r="I89" s="33"/>
    </row>
    <row r="90" spans="1:9" ht="16.5" customHeight="1" x14ac:dyDescent="0.25">
      <c r="A90">
        <f>A89</f>
        <v>2</v>
      </c>
      <c r="B90" s="50">
        <f>B89</f>
        <v>43878</v>
      </c>
      <c r="C90" s="36" t="str">
        <f>C89&amp;2</f>
        <v>438782</v>
      </c>
      <c r="D90" s="34"/>
      <c r="E90" s="34"/>
      <c r="F90" s="34"/>
      <c r="G90" s="34"/>
      <c r="H90" s="34"/>
      <c r="I90" s="34"/>
    </row>
    <row r="91" spans="1:9" ht="16.5" customHeight="1" x14ac:dyDescent="0.25">
      <c r="A91">
        <f>MONTH(C91)</f>
        <v>2</v>
      </c>
      <c r="B91" s="49">
        <f>C91</f>
        <v>43879</v>
      </c>
      <c r="C91" s="35">
        <f>C89+1</f>
        <v>43879</v>
      </c>
      <c r="D91" s="33"/>
      <c r="E91" s="33"/>
      <c r="F91" s="33"/>
      <c r="G91" s="33"/>
      <c r="H91" s="33"/>
      <c r="I91" s="33"/>
    </row>
    <row r="92" spans="1:9" ht="16.5" customHeight="1" x14ac:dyDescent="0.25">
      <c r="A92">
        <f>A91</f>
        <v>2</v>
      </c>
      <c r="B92" s="50">
        <f>B91</f>
        <v>43879</v>
      </c>
      <c r="C92" s="36" t="str">
        <f>C91&amp;2</f>
        <v>438792</v>
      </c>
      <c r="D92" s="34"/>
      <c r="E92" s="34"/>
      <c r="F92" s="34"/>
      <c r="G92" s="34"/>
      <c r="H92" s="34"/>
      <c r="I92" s="34"/>
    </row>
    <row r="93" spans="1:9" ht="16.5" customHeight="1" x14ac:dyDescent="0.25">
      <c r="A93">
        <f>MONTH(C93)</f>
        <v>2</v>
      </c>
      <c r="B93" s="49">
        <f>C93</f>
        <v>43880</v>
      </c>
      <c r="C93" s="35">
        <f>C91+1</f>
        <v>43880</v>
      </c>
      <c r="D93" s="33"/>
      <c r="E93" s="33"/>
      <c r="F93" s="33"/>
      <c r="G93" s="33"/>
      <c r="H93" s="33"/>
      <c r="I93" s="33"/>
    </row>
    <row r="94" spans="1:9" ht="16.5" customHeight="1" x14ac:dyDescent="0.25">
      <c r="A94">
        <f>A93</f>
        <v>2</v>
      </c>
      <c r="B94" s="50">
        <f>B93</f>
        <v>43880</v>
      </c>
      <c r="C94" s="36" t="str">
        <f>C93&amp;2</f>
        <v>438802</v>
      </c>
      <c r="D94" s="34"/>
      <c r="E94" s="34"/>
      <c r="F94" s="34"/>
      <c r="G94" s="34"/>
      <c r="H94" s="34"/>
      <c r="I94" s="34"/>
    </row>
    <row r="95" spans="1:9" ht="16.5" customHeight="1" x14ac:dyDescent="0.25">
      <c r="A95">
        <f>MONTH(C95)</f>
        <v>2</v>
      </c>
      <c r="B95" s="49">
        <f>C95</f>
        <v>43881</v>
      </c>
      <c r="C95" s="35">
        <f>C93+1</f>
        <v>43881</v>
      </c>
      <c r="D95" s="33"/>
      <c r="E95" s="33"/>
      <c r="F95" s="33"/>
      <c r="G95" s="33"/>
      <c r="H95" s="33"/>
      <c r="I95" s="33"/>
    </row>
    <row r="96" spans="1:9" ht="16.5" customHeight="1" x14ac:dyDescent="0.25">
      <c r="A96">
        <f>A95</f>
        <v>2</v>
      </c>
      <c r="B96" s="50">
        <f>B95</f>
        <v>43881</v>
      </c>
      <c r="C96" s="36" t="str">
        <f>C95&amp;2</f>
        <v>438812</v>
      </c>
      <c r="D96" s="34"/>
      <c r="E96" s="34"/>
      <c r="F96" s="34"/>
      <c r="G96" s="34"/>
      <c r="H96" s="34"/>
      <c r="I96" s="34"/>
    </row>
    <row r="97" spans="1:9" ht="16.5" customHeight="1" x14ac:dyDescent="0.25">
      <c r="A97">
        <f>MONTH(C97)</f>
        <v>2</v>
      </c>
      <c r="B97" s="49">
        <f>C97</f>
        <v>43882</v>
      </c>
      <c r="C97" s="35">
        <f>C95+1</f>
        <v>43882</v>
      </c>
      <c r="D97" s="33"/>
      <c r="E97" s="33"/>
      <c r="F97" s="33"/>
      <c r="G97" s="33"/>
      <c r="H97" s="33"/>
      <c r="I97" s="33"/>
    </row>
    <row r="98" spans="1:9" ht="16.5" customHeight="1" x14ac:dyDescent="0.25">
      <c r="A98">
        <f>A97</f>
        <v>2</v>
      </c>
      <c r="B98" s="50">
        <f>B97</f>
        <v>43882</v>
      </c>
      <c r="C98" s="36" t="str">
        <f>C97&amp;2</f>
        <v>438822</v>
      </c>
      <c r="D98" s="34"/>
      <c r="E98" s="34"/>
      <c r="F98" s="34"/>
      <c r="G98" s="34"/>
      <c r="H98" s="34"/>
      <c r="I98" s="34"/>
    </row>
    <row r="99" spans="1:9" ht="16.5" customHeight="1" x14ac:dyDescent="0.25">
      <c r="A99">
        <f>MONTH(C99)</f>
        <v>2</v>
      </c>
      <c r="B99" s="49">
        <f>C99</f>
        <v>43883</v>
      </c>
      <c r="C99" s="35">
        <f>C97+1</f>
        <v>43883</v>
      </c>
      <c r="D99" s="33"/>
      <c r="E99" s="33"/>
      <c r="F99" s="33"/>
      <c r="G99" s="33"/>
      <c r="H99" s="33"/>
      <c r="I99" s="33"/>
    </row>
    <row r="100" spans="1:9" ht="16.5" customHeight="1" x14ac:dyDescent="0.25">
      <c r="A100">
        <f>A99</f>
        <v>2</v>
      </c>
      <c r="B100" s="50">
        <f>B99</f>
        <v>43883</v>
      </c>
      <c r="C100" s="36" t="str">
        <f>C99&amp;2</f>
        <v>438832</v>
      </c>
      <c r="D100" s="34"/>
      <c r="E100" s="34"/>
      <c r="F100" s="34"/>
      <c r="G100" s="34"/>
      <c r="H100" s="34"/>
      <c r="I100" s="34"/>
    </row>
    <row r="101" spans="1:9" ht="16.5" customHeight="1" x14ac:dyDescent="0.25">
      <c r="A101">
        <f>MONTH(C101)</f>
        <v>2</v>
      </c>
      <c r="B101" s="49">
        <f>C101</f>
        <v>43884</v>
      </c>
      <c r="C101" s="35">
        <f>C99+1</f>
        <v>43884</v>
      </c>
      <c r="D101" s="33"/>
      <c r="E101" s="33"/>
      <c r="F101" s="33"/>
      <c r="G101" s="33"/>
      <c r="H101" s="33"/>
      <c r="I101" s="33"/>
    </row>
    <row r="102" spans="1:9" ht="16.5" customHeight="1" x14ac:dyDescent="0.25">
      <c r="A102">
        <f>A101</f>
        <v>2</v>
      </c>
      <c r="B102" s="50">
        <f>B101</f>
        <v>43884</v>
      </c>
      <c r="C102" s="32" t="str">
        <f>C101&amp;2</f>
        <v>438842</v>
      </c>
      <c r="D102" s="34"/>
      <c r="E102" s="34"/>
      <c r="F102" s="34"/>
      <c r="G102" s="34"/>
      <c r="H102" s="34"/>
      <c r="I102" s="34"/>
    </row>
    <row r="103" spans="1:9" ht="16.5" customHeight="1" x14ac:dyDescent="0.25">
      <c r="A103">
        <f>MONTH(C103)</f>
        <v>2</v>
      </c>
      <c r="B103" s="49">
        <f>C103</f>
        <v>43885</v>
      </c>
      <c r="C103" s="35">
        <f>C101+1</f>
        <v>43885</v>
      </c>
      <c r="D103" s="33"/>
      <c r="E103" s="33"/>
      <c r="F103" s="33"/>
      <c r="G103" s="33"/>
      <c r="H103" s="33"/>
      <c r="I103" s="33"/>
    </row>
    <row r="104" spans="1:9" ht="16.5" customHeight="1" x14ac:dyDescent="0.25">
      <c r="A104">
        <f>A103</f>
        <v>2</v>
      </c>
      <c r="B104" s="50">
        <f>B103</f>
        <v>43885</v>
      </c>
      <c r="C104" s="36" t="str">
        <f>C103&amp;2</f>
        <v>438852</v>
      </c>
      <c r="D104" s="34"/>
      <c r="E104" s="34"/>
      <c r="F104" s="34"/>
      <c r="G104" s="34"/>
      <c r="H104" s="34"/>
      <c r="I104" s="34"/>
    </row>
    <row r="105" spans="1:9" ht="16.5" customHeight="1" x14ac:dyDescent="0.25">
      <c r="A105">
        <f>MONTH(C105)</f>
        <v>2</v>
      </c>
      <c r="B105" s="49">
        <f>C105</f>
        <v>43886</v>
      </c>
      <c r="C105" s="35">
        <f>C103+1</f>
        <v>43886</v>
      </c>
      <c r="D105" s="33"/>
      <c r="E105" s="33"/>
      <c r="F105" s="33"/>
      <c r="G105" s="33"/>
      <c r="H105" s="33"/>
      <c r="I105" s="33"/>
    </row>
    <row r="106" spans="1:9" ht="16.5" customHeight="1" x14ac:dyDescent="0.25">
      <c r="A106">
        <f>A105</f>
        <v>2</v>
      </c>
      <c r="B106" s="50">
        <f>B105</f>
        <v>43886</v>
      </c>
      <c r="C106" s="36" t="str">
        <f>C105&amp;2</f>
        <v>438862</v>
      </c>
      <c r="D106" s="34"/>
      <c r="E106" s="34"/>
      <c r="F106" s="34"/>
      <c r="G106" s="34"/>
      <c r="H106" s="34"/>
      <c r="I106" s="34"/>
    </row>
    <row r="107" spans="1:9" ht="16.5" customHeight="1" x14ac:dyDescent="0.25">
      <c r="A107">
        <f>MONTH(C107)</f>
        <v>2</v>
      </c>
      <c r="B107" s="49">
        <f>C107</f>
        <v>43887</v>
      </c>
      <c r="C107" s="35">
        <f>C105+1</f>
        <v>43887</v>
      </c>
      <c r="D107" s="33"/>
      <c r="E107" s="33"/>
      <c r="F107" s="33"/>
      <c r="G107" s="33"/>
      <c r="H107" s="33"/>
      <c r="I107" s="33"/>
    </row>
    <row r="108" spans="1:9" ht="16.5" customHeight="1" x14ac:dyDescent="0.25">
      <c r="A108">
        <f>A107</f>
        <v>2</v>
      </c>
      <c r="B108" s="50">
        <f>B107</f>
        <v>43887</v>
      </c>
      <c r="C108" s="36" t="str">
        <f>C107&amp;2</f>
        <v>438872</v>
      </c>
      <c r="D108" s="34"/>
      <c r="E108" s="34"/>
      <c r="F108" s="34"/>
      <c r="G108" s="34"/>
      <c r="H108" s="34"/>
      <c r="I108" s="34"/>
    </row>
    <row r="109" spans="1:9" ht="16.5" customHeight="1" x14ac:dyDescent="0.25">
      <c r="A109">
        <f>MONTH(C109)</f>
        <v>2</v>
      </c>
      <c r="B109" s="49">
        <f>C109</f>
        <v>43888</v>
      </c>
      <c r="C109" s="35">
        <f>C107+1</f>
        <v>43888</v>
      </c>
      <c r="D109" s="33"/>
      <c r="E109" s="33"/>
      <c r="F109" s="33"/>
      <c r="G109" s="33"/>
      <c r="H109" s="33"/>
      <c r="I109" s="33"/>
    </row>
    <row r="110" spans="1:9" ht="16.5" customHeight="1" x14ac:dyDescent="0.25">
      <c r="A110">
        <f>A109</f>
        <v>2</v>
      </c>
      <c r="B110" s="50">
        <f>B109</f>
        <v>43888</v>
      </c>
      <c r="C110" s="36" t="str">
        <f>C109&amp;2</f>
        <v>438882</v>
      </c>
      <c r="D110" s="34"/>
      <c r="E110" s="34"/>
      <c r="F110" s="34"/>
      <c r="G110" s="34"/>
      <c r="H110" s="34"/>
      <c r="I110" s="34"/>
    </row>
    <row r="111" spans="1:9" ht="16.5" customHeight="1" x14ac:dyDescent="0.25">
      <c r="A111">
        <f>MONTH(C111)</f>
        <v>2</v>
      </c>
      <c r="B111" s="49">
        <f>C111</f>
        <v>43889</v>
      </c>
      <c r="C111" s="35">
        <f>C109+1</f>
        <v>43889</v>
      </c>
      <c r="D111" s="33"/>
      <c r="E111" s="33"/>
      <c r="F111" s="33"/>
      <c r="G111" s="33"/>
      <c r="H111" s="33"/>
      <c r="I111" s="33"/>
    </row>
    <row r="112" spans="1:9" ht="16.5" customHeight="1" x14ac:dyDescent="0.25">
      <c r="A112">
        <f>A111</f>
        <v>2</v>
      </c>
      <c r="B112" s="50">
        <f>B111</f>
        <v>43889</v>
      </c>
      <c r="C112" s="36" t="str">
        <f>C111&amp;2</f>
        <v>438892</v>
      </c>
      <c r="D112" s="34"/>
      <c r="E112" s="34"/>
      <c r="F112" s="34"/>
      <c r="G112" s="34"/>
      <c r="H112" s="34"/>
      <c r="I112" s="34"/>
    </row>
    <row r="113" spans="1:9" ht="16.5" customHeight="1" x14ac:dyDescent="0.25">
      <c r="A113">
        <f>MONTH(C113)</f>
        <v>2</v>
      </c>
      <c r="B113" s="49">
        <f>C113</f>
        <v>43890</v>
      </c>
      <c r="C113" s="35">
        <f>C111+1</f>
        <v>43890</v>
      </c>
      <c r="D113" s="33"/>
      <c r="E113" s="33"/>
      <c r="F113" s="33"/>
      <c r="G113" s="33"/>
      <c r="H113" s="33"/>
      <c r="I113" s="33"/>
    </row>
    <row r="114" spans="1:9" ht="16.5" customHeight="1" x14ac:dyDescent="0.25">
      <c r="A114">
        <f>A113</f>
        <v>2</v>
      </c>
      <c r="B114" s="50">
        <f>B113</f>
        <v>43890</v>
      </c>
      <c r="C114" s="36" t="str">
        <f>C113&amp;2</f>
        <v>438902</v>
      </c>
      <c r="D114" s="34"/>
      <c r="E114" s="34"/>
      <c r="F114" s="34"/>
      <c r="G114" s="34"/>
      <c r="H114" s="34"/>
      <c r="I114" s="34"/>
    </row>
    <row r="115" spans="1:9" ht="16.5" customHeight="1" x14ac:dyDescent="0.25">
      <c r="A115">
        <f>MONTH(C115)</f>
        <v>3</v>
      </c>
      <c r="B115" s="49">
        <f>C115</f>
        <v>43891</v>
      </c>
      <c r="C115" s="35">
        <f>C113+1</f>
        <v>43891</v>
      </c>
      <c r="D115" s="33"/>
      <c r="E115" s="33"/>
      <c r="F115" s="33"/>
      <c r="G115" s="33"/>
      <c r="H115" s="33"/>
      <c r="I115" s="33"/>
    </row>
    <row r="116" spans="1:9" ht="16.5" customHeight="1" x14ac:dyDescent="0.25">
      <c r="A116">
        <f>A115</f>
        <v>3</v>
      </c>
      <c r="B116" s="50">
        <f>B115</f>
        <v>43891</v>
      </c>
      <c r="C116" s="36" t="str">
        <f>C115&amp;2</f>
        <v>438912</v>
      </c>
      <c r="D116" s="34"/>
      <c r="E116" s="34"/>
      <c r="F116" s="34"/>
      <c r="G116" s="34"/>
      <c r="H116" s="34"/>
      <c r="I116" s="34"/>
    </row>
    <row r="117" spans="1:9" ht="16.5" customHeight="1" x14ac:dyDescent="0.25">
      <c r="A117">
        <f>MONTH(C117)</f>
        <v>3</v>
      </c>
      <c r="B117" s="49">
        <f>C117</f>
        <v>43892</v>
      </c>
      <c r="C117" s="35">
        <f>C115+1</f>
        <v>43892</v>
      </c>
      <c r="D117" s="33"/>
      <c r="E117" s="33"/>
      <c r="F117" s="33"/>
      <c r="G117" s="33"/>
      <c r="H117" s="33"/>
      <c r="I117" s="33"/>
    </row>
    <row r="118" spans="1:9" ht="16.5" customHeight="1" x14ac:dyDescent="0.25">
      <c r="A118">
        <f>A117</f>
        <v>3</v>
      </c>
      <c r="B118" s="50">
        <f>B117</f>
        <v>43892</v>
      </c>
      <c r="C118" s="36" t="str">
        <f>C117&amp;2</f>
        <v>438922</v>
      </c>
      <c r="D118" s="34"/>
      <c r="E118" s="34"/>
      <c r="F118" s="34"/>
      <c r="G118" s="34"/>
      <c r="H118" s="34"/>
      <c r="I118" s="34"/>
    </row>
    <row r="119" spans="1:9" ht="16.5" customHeight="1" x14ac:dyDescent="0.25">
      <c r="A119">
        <f>MONTH(C119)</f>
        <v>3</v>
      </c>
      <c r="B119" s="49">
        <f>C119</f>
        <v>43893</v>
      </c>
      <c r="C119" s="35">
        <f>C117+1</f>
        <v>43893</v>
      </c>
      <c r="D119" s="33"/>
      <c r="E119" s="33"/>
      <c r="F119" s="33"/>
      <c r="G119" s="33"/>
      <c r="H119" s="33"/>
      <c r="I119" s="33"/>
    </row>
    <row r="120" spans="1:9" ht="16.5" customHeight="1" x14ac:dyDescent="0.25">
      <c r="A120">
        <f>A119</f>
        <v>3</v>
      </c>
      <c r="B120" s="50">
        <f>B119</f>
        <v>43893</v>
      </c>
      <c r="C120" s="36" t="str">
        <f>C119&amp;2</f>
        <v>438932</v>
      </c>
      <c r="D120" s="34"/>
      <c r="E120" s="34"/>
      <c r="F120" s="34"/>
      <c r="G120" s="34"/>
      <c r="H120" s="34"/>
      <c r="I120" s="34"/>
    </row>
    <row r="121" spans="1:9" ht="16.5" customHeight="1" x14ac:dyDescent="0.25">
      <c r="A121">
        <f>MONTH(C121)</f>
        <v>3</v>
      </c>
      <c r="B121" s="49">
        <f>C121</f>
        <v>43894</v>
      </c>
      <c r="C121" s="35">
        <f>C119+1</f>
        <v>43894</v>
      </c>
      <c r="D121" s="33"/>
      <c r="E121" s="33"/>
      <c r="F121" s="33"/>
      <c r="G121" s="33"/>
      <c r="H121" s="33"/>
      <c r="I121" s="33"/>
    </row>
    <row r="122" spans="1:9" ht="16.5" customHeight="1" x14ac:dyDescent="0.25">
      <c r="A122">
        <f>A121</f>
        <v>3</v>
      </c>
      <c r="B122" s="50">
        <f>B121</f>
        <v>43894</v>
      </c>
      <c r="C122" s="36" t="str">
        <f>C121&amp;2</f>
        <v>438942</v>
      </c>
      <c r="D122" s="34"/>
      <c r="E122" s="34"/>
      <c r="F122" s="34"/>
      <c r="G122" s="34"/>
      <c r="H122" s="34"/>
      <c r="I122" s="34"/>
    </row>
    <row r="123" spans="1:9" ht="16.5" customHeight="1" x14ac:dyDescent="0.25">
      <c r="A123">
        <f>MONTH(C123)</f>
        <v>3</v>
      </c>
      <c r="B123" s="49">
        <f>C123</f>
        <v>43895</v>
      </c>
      <c r="C123" s="35">
        <f>C121+1</f>
        <v>43895</v>
      </c>
      <c r="D123" s="33"/>
      <c r="E123" s="33"/>
      <c r="F123" s="33"/>
      <c r="G123" s="33"/>
      <c r="H123" s="33"/>
      <c r="I123" s="33"/>
    </row>
    <row r="124" spans="1:9" ht="16.5" customHeight="1" x14ac:dyDescent="0.25">
      <c r="A124">
        <f>A123</f>
        <v>3</v>
      </c>
      <c r="B124" s="50">
        <f>B123</f>
        <v>43895</v>
      </c>
      <c r="C124" s="36" t="str">
        <f>C123&amp;2</f>
        <v>438952</v>
      </c>
      <c r="D124" s="34"/>
      <c r="E124" s="34"/>
      <c r="F124" s="34"/>
      <c r="G124" s="34"/>
      <c r="H124" s="34"/>
      <c r="I124" s="34"/>
    </row>
    <row r="125" spans="1:9" ht="16.5" customHeight="1" x14ac:dyDescent="0.25">
      <c r="A125">
        <f>MONTH(C125)</f>
        <v>3</v>
      </c>
      <c r="B125" s="49">
        <f>C125</f>
        <v>43896</v>
      </c>
      <c r="C125" s="35">
        <f>C123+1</f>
        <v>43896</v>
      </c>
      <c r="D125" s="33"/>
      <c r="E125" s="33"/>
      <c r="F125" s="33"/>
      <c r="G125" s="33"/>
      <c r="H125" s="33"/>
      <c r="I125" s="33"/>
    </row>
    <row r="126" spans="1:9" ht="16.5" customHeight="1" x14ac:dyDescent="0.25">
      <c r="A126">
        <f>A125</f>
        <v>3</v>
      </c>
      <c r="B126" s="50">
        <f>B125</f>
        <v>43896</v>
      </c>
      <c r="C126" s="36" t="str">
        <f>C125&amp;2</f>
        <v>438962</v>
      </c>
      <c r="D126" s="34"/>
      <c r="E126" s="34"/>
      <c r="F126" s="34"/>
      <c r="G126" s="34"/>
      <c r="H126" s="34"/>
      <c r="I126" s="34"/>
    </row>
    <row r="127" spans="1:9" ht="16.5" customHeight="1" x14ac:dyDescent="0.25">
      <c r="A127">
        <f>MONTH(C127)</f>
        <v>3</v>
      </c>
      <c r="B127" s="49">
        <f>C127</f>
        <v>43897</v>
      </c>
      <c r="C127" s="35">
        <f>C125+1</f>
        <v>43897</v>
      </c>
      <c r="D127" s="33"/>
      <c r="E127" s="33"/>
      <c r="F127" s="33"/>
      <c r="G127" s="33"/>
      <c r="H127" s="33"/>
      <c r="I127" s="33"/>
    </row>
    <row r="128" spans="1:9" ht="16.5" customHeight="1" x14ac:dyDescent="0.25">
      <c r="A128">
        <f>A127</f>
        <v>3</v>
      </c>
      <c r="B128" s="50">
        <f>B127</f>
        <v>43897</v>
      </c>
      <c r="C128" s="36" t="str">
        <f>C127&amp;2</f>
        <v>438972</v>
      </c>
      <c r="D128" s="34"/>
      <c r="E128" s="34"/>
      <c r="F128" s="34"/>
      <c r="G128" s="34"/>
      <c r="H128" s="34"/>
      <c r="I128" s="34"/>
    </row>
    <row r="129" spans="1:9" ht="16.5" customHeight="1" x14ac:dyDescent="0.25">
      <c r="A129">
        <f>MONTH(C129)</f>
        <v>3</v>
      </c>
      <c r="B129" s="49">
        <f>C129</f>
        <v>43898</v>
      </c>
      <c r="C129" s="35">
        <f>C127+1</f>
        <v>43898</v>
      </c>
      <c r="D129" s="33"/>
      <c r="E129" s="33"/>
      <c r="F129" s="33"/>
      <c r="G129" s="33"/>
      <c r="H129" s="33"/>
      <c r="I129" s="33"/>
    </row>
    <row r="130" spans="1:9" ht="16.5" customHeight="1" x14ac:dyDescent="0.25">
      <c r="A130">
        <f>A129</f>
        <v>3</v>
      </c>
      <c r="B130" s="50">
        <f>B129</f>
        <v>43898</v>
      </c>
      <c r="C130" s="36" t="str">
        <f>C129&amp;2</f>
        <v>438982</v>
      </c>
      <c r="D130" s="34"/>
      <c r="E130" s="34"/>
      <c r="F130" s="34"/>
      <c r="G130" s="34"/>
      <c r="H130" s="34"/>
      <c r="I130" s="34"/>
    </row>
    <row r="131" spans="1:9" ht="16.5" customHeight="1" x14ac:dyDescent="0.25">
      <c r="A131">
        <f>MONTH(C131)</f>
        <v>3</v>
      </c>
      <c r="B131" s="49">
        <f>C131</f>
        <v>43899</v>
      </c>
      <c r="C131" s="35">
        <f>C129+1</f>
        <v>43899</v>
      </c>
      <c r="D131" s="33"/>
      <c r="E131" s="33"/>
      <c r="F131" s="33"/>
      <c r="G131" s="33"/>
      <c r="H131" s="33"/>
      <c r="I131" s="33"/>
    </row>
    <row r="132" spans="1:9" ht="16.5" customHeight="1" x14ac:dyDescent="0.25">
      <c r="A132">
        <f>A131</f>
        <v>3</v>
      </c>
      <c r="B132" s="50">
        <f>B131</f>
        <v>43899</v>
      </c>
      <c r="C132" s="36" t="str">
        <f>C131&amp;2</f>
        <v>438992</v>
      </c>
      <c r="D132" s="34"/>
      <c r="E132" s="34"/>
      <c r="F132" s="34"/>
      <c r="G132" s="34"/>
      <c r="H132" s="34"/>
      <c r="I132" s="34"/>
    </row>
    <row r="133" spans="1:9" ht="16.5" customHeight="1" x14ac:dyDescent="0.25">
      <c r="A133">
        <f>MONTH(C133)</f>
        <v>3</v>
      </c>
      <c r="B133" s="49">
        <f>C133</f>
        <v>43900</v>
      </c>
      <c r="C133" s="35">
        <f>C131+1</f>
        <v>43900</v>
      </c>
      <c r="D133" s="33"/>
      <c r="E133" s="33"/>
      <c r="F133" s="33"/>
      <c r="G133" s="33"/>
      <c r="H133" s="33"/>
      <c r="I133" s="33"/>
    </row>
    <row r="134" spans="1:9" ht="16.5" customHeight="1" x14ac:dyDescent="0.25">
      <c r="A134">
        <f>A133</f>
        <v>3</v>
      </c>
      <c r="B134" s="50">
        <f>B133</f>
        <v>43900</v>
      </c>
      <c r="C134" s="36" t="str">
        <f>C133&amp;2</f>
        <v>439002</v>
      </c>
      <c r="D134" s="34"/>
      <c r="E134" s="34"/>
      <c r="F134" s="34"/>
      <c r="G134" s="34"/>
      <c r="H134" s="34"/>
      <c r="I134" s="34"/>
    </row>
    <row r="135" spans="1:9" ht="16.5" customHeight="1" x14ac:dyDescent="0.25">
      <c r="A135">
        <f>MONTH(C135)</f>
        <v>3</v>
      </c>
      <c r="B135" s="49">
        <f>C135</f>
        <v>43901</v>
      </c>
      <c r="C135" s="35">
        <f>C133+1</f>
        <v>43901</v>
      </c>
      <c r="D135" s="33"/>
      <c r="E135" s="33"/>
      <c r="F135" s="33"/>
      <c r="G135" s="33"/>
      <c r="H135" s="33"/>
      <c r="I135" s="33"/>
    </row>
    <row r="136" spans="1:9" ht="16.5" customHeight="1" x14ac:dyDescent="0.25">
      <c r="A136">
        <f>A135</f>
        <v>3</v>
      </c>
      <c r="B136" s="50">
        <f>B135</f>
        <v>43901</v>
      </c>
      <c r="C136" s="36" t="str">
        <f>C135&amp;2</f>
        <v>439012</v>
      </c>
      <c r="D136" s="34"/>
      <c r="E136" s="34"/>
      <c r="F136" s="34"/>
      <c r="G136" s="34"/>
      <c r="H136" s="34"/>
      <c r="I136" s="34"/>
    </row>
    <row r="137" spans="1:9" ht="16.5" customHeight="1" x14ac:dyDescent="0.25">
      <c r="A137">
        <f>MONTH(C137)</f>
        <v>3</v>
      </c>
      <c r="B137" s="49">
        <f>C137</f>
        <v>43902</v>
      </c>
      <c r="C137" s="35">
        <f>C135+1</f>
        <v>43902</v>
      </c>
      <c r="D137" s="33"/>
      <c r="E137" s="33"/>
      <c r="F137" s="33"/>
      <c r="G137" s="33"/>
      <c r="H137" s="33"/>
      <c r="I137" s="33"/>
    </row>
    <row r="138" spans="1:9" ht="16.5" customHeight="1" x14ac:dyDescent="0.25">
      <c r="A138">
        <f>A137</f>
        <v>3</v>
      </c>
      <c r="B138" s="50">
        <f>B137</f>
        <v>43902</v>
      </c>
      <c r="C138" s="36" t="str">
        <f>C137&amp;2</f>
        <v>439022</v>
      </c>
      <c r="D138" s="34"/>
      <c r="E138" s="34"/>
      <c r="F138" s="34"/>
      <c r="G138" s="34"/>
      <c r="H138" s="34"/>
      <c r="I138" s="34"/>
    </row>
    <row r="139" spans="1:9" ht="16.5" customHeight="1" x14ac:dyDescent="0.25">
      <c r="A139">
        <f>MONTH(C139)</f>
        <v>3</v>
      </c>
      <c r="B139" s="49">
        <f>C139</f>
        <v>43903</v>
      </c>
      <c r="C139" s="35">
        <f>C137+1</f>
        <v>43903</v>
      </c>
      <c r="D139" s="33"/>
      <c r="E139" s="33"/>
      <c r="F139" s="33"/>
      <c r="G139" s="33"/>
      <c r="H139" s="33"/>
      <c r="I139" s="33"/>
    </row>
    <row r="140" spans="1:9" ht="16.5" customHeight="1" x14ac:dyDescent="0.25">
      <c r="A140">
        <f>A139</f>
        <v>3</v>
      </c>
      <c r="B140" s="50">
        <f>B139</f>
        <v>43903</v>
      </c>
      <c r="C140" s="36" t="str">
        <f>C139&amp;2</f>
        <v>439032</v>
      </c>
      <c r="D140" s="34"/>
      <c r="E140" s="34"/>
      <c r="F140" s="34"/>
      <c r="G140" s="34"/>
      <c r="H140" s="34"/>
      <c r="I140" s="34"/>
    </row>
    <row r="141" spans="1:9" ht="16.5" customHeight="1" x14ac:dyDescent="0.25">
      <c r="A141">
        <f>MONTH(C141)</f>
        <v>3</v>
      </c>
      <c r="B141" s="49">
        <f>C141</f>
        <v>43904</v>
      </c>
      <c r="C141" s="35">
        <f>C139+1</f>
        <v>43904</v>
      </c>
      <c r="D141" s="33"/>
      <c r="E141" s="33"/>
      <c r="F141" s="33"/>
      <c r="G141" s="33"/>
      <c r="H141" s="33"/>
      <c r="I141" s="33"/>
    </row>
    <row r="142" spans="1:9" ht="16.5" customHeight="1" x14ac:dyDescent="0.25">
      <c r="A142">
        <f>A141</f>
        <v>3</v>
      </c>
      <c r="B142" s="50">
        <f>B141</f>
        <v>43904</v>
      </c>
      <c r="C142" s="36" t="str">
        <f>C141&amp;2</f>
        <v>439042</v>
      </c>
      <c r="D142" s="34"/>
      <c r="E142" s="34"/>
      <c r="F142" s="34"/>
      <c r="G142" s="34"/>
      <c r="H142" s="34"/>
      <c r="I142" s="34"/>
    </row>
    <row r="143" spans="1:9" ht="16.5" customHeight="1" x14ac:dyDescent="0.25">
      <c r="A143">
        <f>MONTH(C143)</f>
        <v>3</v>
      </c>
      <c r="B143" s="49">
        <f>C143</f>
        <v>43905</v>
      </c>
      <c r="C143" s="35">
        <f>C141+1</f>
        <v>43905</v>
      </c>
      <c r="D143" s="33"/>
      <c r="E143" s="33"/>
      <c r="F143" s="33"/>
      <c r="G143" s="33"/>
      <c r="H143" s="33"/>
      <c r="I143" s="33"/>
    </row>
    <row r="144" spans="1:9" ht="16.5" customHeight="1" x14ac:dyDescent="0.25">
      <c r="A144">
        <f>A143</f>
        <v>3</v>
      </c>
      <c r="B144" s="50">
        <f>B143</f>
        <v>43905</v>
      </c>
      <c r="C144" s="36" t="str">
        <f>C143&amp;2</f>
        <v>439052</v>
      </c>
      <c r="D144" s="34"/>
      <c r="E144" s="34"/>
      <c r="F144" s="34"/>
      <c r="G144" s="34"/>
      <c r="H144" s="34"/>
      <c r="I144" s="34"/>
    </row>
    <row r="145" spans="1:9" ht="16.5" customHeight="1" x14ac:dyDescent="0.25">
      <c r="A145">
        <f>MONTH(C145)</f>
        <v>3</v>
      </c>
      <c r="B145" s="49">
        <f>C145</f>
        <v>43906</v>
      </c>
      <c r="C145" s="35">
        <f>C143+1</f>
        <v>43906</v>
      </c>
      <c r="D145" s="33"/>
      <c r="E145" s="33"/>
      <c r="F145" s="33"/>
      <c r="G145" s="33"/>
      <c r="H145" s="33"/>
      <c r="I145" s="33"/>
    </row>
    <row r="146" spans="1:9" ht="16.5" customHeight="1" x14ac:dyDescent="0.25">
      <c r="A146">
        <f>A145</f>
        <v>3</v>
      </c>
      <c r="B146" s="50">
        <f>B145</f>
        <v>43906</v>
      </c>
      <c r="C146" s="36" t="str">
        <f>C145&amp;2</f>
        <v>439062</v>
      </c>
      <c r="D146" s="34"/>
      <c r="E146" s="34"/>
      <c r="F146" s="34"/>
      <c r="G146" s="34"/>
      <c r="H146" s="34"/>
      <c r="I146" s="34"/>
    </row>
    <row r="147" spans="1:9" ht="16.5" customHeight="1" x14ac:dyDescent="0.25">
      <c r="A147">
        <f>MONTH(C147)</f>
        <v>3</v>
      </c>
      <c r="B147" s="49">
        <f>C147</f>
        <v>43907</v>
      </c>
      <c r="C147" s="35">
        <f>C145+1</f>
        <v>43907</v>
      </c>
      <c r="D147" s="33"/>
      <c r="E147" s="33"/>
      <c r="F147" s="33"/>
      <c r="G147" s="33"/>
      <c r="H147" s="33"/>
      <c r="I147" s="33"/>
    </row>
    <row r="148" spans="1:9" ht="16.5" customHeight="1" x14ac:dyDescent="0.25">
      <c r="A148">
        <f>A147</f>
        <v>3</v>
      </c>
      <c r="B148" s="50">
        <f>B147</f>
        <v>43907</v>
      </c>
      <c r="C148" s="36" t="str">
        <f>C147&amp;2</f>
        <v>439072</v>
      </c>
      <c r="D148" s="34"/>
      <c r="E148" s="34"/>
      <c r="F148" s="34"/>
      <c r="G148" s="34"/>
      <c r="H148" s="34"/>
      <c r="I148" s="34"/>
    </row>
    <row r="149" spans="1:9" ht="16.5" customHeight="1" x14ac:dyDescent="0.25">
      <c r="A149">
        <f>MONTH(C149)</f>
        <v>3</v>
      </c>
      <c r="B149" s="49">
        <f>C149</f>
        <v>43908</v>
      </c>
      <c r="C149" s="35">
        <f>C147+1</f>
        <v>43908</v>
      </c>
      <c r="D149" s="33"/>
      <c r="E149" s="33"/>
      <c r="F149" s="33"/>
      <c r="G149" s="33"/>
      <c r="H149" s="33"/>
      <c r="I149" s="33"/>
    </row>
    <row r="150" spans="1:9" ht="16.5" customHeight="1" x14ac:dyDescent="0.25">
      <c r="A150">
        <f>A149</f>
        <v>3</v>
      </c>
      <c r="B150" s="50">
        <f>B149</f>
        <v>43908</v>
      </c>
      <c r="C150" s="32" t="str">
        <f>C149&amp;2</f>
        <v>439082</v>
      </c>
      <c r="D150" s="34"/>
      <c r="E150" s="34"/>
      <c r="F150" s="34"/>
      <c r="G150" s="34"/>
      <c r="H150" s="34"/>
      <c r="I150" s="34"/>
    </row>
    <row r="151" spans="1:9" ht="16.5" customHeight="1" x14ac:dyDescent="0.25">
      <c r="A151">
        <f>MONTH(C151)</f>
        <v>3</v>
      </c>
      <c r="B151" s="49">
        <f>C151</f>
        <v>43909</v>
      </c>
      <c r="C151" s="35">
        <f>C149+1</f>
        <v>43909</v>
      </c>
      <c r="D151" s="33"/>
      <c r="E151" s="33"/>
      <c r="F151" s="33"/>
      <c r="G151" s="33"/>
      <c r="H151" s="33"/>
      <c r="I151" s="33"/>
    </row>
    <row r="152" spans="1:9" ht="16.5" customHeight="1" x14ac:dyDescent="0.25">
      <c r="A152">
        <f>A151</f>
        <v>3</v>
      </c>
      <c r="B152" s="50">
        <f>B151</f>
        <v>43909</v>
      </c>
      <c r="C152" s="36" t="str">
        <f>C151&amp;2</f>
        <v>439092</v>
      </c>
      <c r="D152" s="34"/>
      <c r="E152" s="34"/>
      <c r="F152" s="34"/>
      <c r="G152" s="34"/>
      <c r="H152" s="34"/>
      <c r="I152" s="34"/>
    </row>
    <row r="153" spans="1:9" ht="16.5" customHeight="1" x14ac:dyDescent="0.25">
      <c r="A153">
        <f>MONTH(C153)</f>
        <v>3</v>
      </c>
      <c r="B153" s="49">
        <f>C153</f>
        <v>43910</v>
      </c>
      <c r="C153" s="35">
        <f>C151+1</f>
        <v>43910</v>
      </c>
      <c r="D153" s="33"/>
      <c r="E153" s="33"/>
      <c r="F153" s="33"/>
      <c r="G153" s="33"/>
      <c r="H153" s="33"/>
      <c r="I153" s="33"/>
    </row>
    <row r="154" spans="1:9" ht="16.5" customHeight="1" x14ac:dyDescent="0.25">
      <c r="A154">
        <f>A153</f>
        <v>3</v>
      </c>
      <c r="B154" s="50">
        <f>B153</f>
        <v>43910</v>
      </c>
      <c r="C154" s="36" t="str">
        <f>C153&amp;2</f>
        <v>439102</v>
      </c>
      <c r="D154" s="34"/>
      <c r="E154" s="34"/>
      <c r="F154" s="34"/>
      <c r="G154" s="34"/>
      <c r="H154" s="34"/>
      <c r="I154" s="34"/>
    </row>
    <row r="155" spans="1:9" ht="16.5" customHeight="1" x14ac:dyDescent="0.25">
      <c r="A155">
        <f>MONTH(C155)</f>
        <v>3</v>
      </c>
      <c r="B155" s="49">
        <f>C155</f>
        <v>43911</v>
      </c>
      <c r="C155" s="35">
        <f>C153+1</f>
        <v>43911</v>
      </c>
      <c r="D155" s="33"/>
      <c r="E155" s="33"/>
      <c r="F155" s="33"/>
      <c r="G155" s="33"/>
      <c r="H155" s="33"/>
      <c r="I155" s="33"/>
    </row>
    <row r="156" spans="1:9" ht="16.5" customHeight="1" x14ac:dyDescent="0.25">
      <c r="A156">
        <f>A155</f>
        <v>3</v>
      </c>
      <c r="B156" s="50">
        <f>B155</f>
        <v>43911</v>
      </c>
      <c r="C156" s="36" t="str">
        <f>C155&amp;2</f>
        <v>439112</v>
      </c>
      <c r="D156" s="34"/>
      <c r="E156" s="34"/>
      <c r="F156" s="34"/>
      <c r="G156" s="34"/>
      <c r="H156" s="34"/>
      <c r="I156" s="34"/>
    </row>
    <row r="157" spans="1:9" ht="16.5" customHeight="1" x14ac:dyDescent="0.25">
      <c r="A157">
        <f>MONTH(C157)</f>
        <v>3</v>
      </c>
      <c r="B157" s="49">
        <f>C157</f>
        <v>43912</v>
      </c>
      <c r="C157" s="35">
        <f>C155+1</f>
        <v>43912</v>
      </c>
      <c r="D157" s="33"/>
      <c r="E157" s="33"/>
      <c r="F157" s="33"/>
      <c r="G157" s="33"/>
      <c r="H157" s="33"/>
      <c r="I157" s="33"/>
    </row>
    <row r="158" spans="1:9" ht="16.5" customHeight="1" x14ac:dyDescent="0.25">
      <c r="A158">
        <f>A157</f>
        <v>3</v>
      </c>
      <c r="B158" s="50">
        <f>B157</f>
        <v>43912</v>
      </c>
      <c r="C158" s="36" t="str">
        <f>C157&amp;2</f>
        <v>439122</v>
      </c>
      <c r="D158" s="34"/>
      <c r="E158" s="34"/>
      <c r="F158" s="34"/>
      <c r="G158" s="34"/>
      <c r="H158" s="34"/>
      <c r="I158" s="34"/>
    </row>
    <row r="159" spans="1:9" ht="16.5" customHeight="1" x14ac:dyDescent="0.25">
      <c r="A159">
        <f>MONTH(C159)</f>
        <v>3</v>
      </c>
      <c r="B159" s="49">
        <f>C159</f>
        <v>43913</v>
      </c>
      <c r="C159" s="35">
        <f>C157+1</f>
        <v>43913</v>
      </c>
      <c r="D159" s="33"/>
      <c r="E159" s="33"/>
      <c r="F159" s="33"/>
      <c r="G159" s="33"/>
      <c r="H159" s="33"/>
      <c r="I159" s="33"/>
    </row>
    <row r="160" spans="1:9" ht="16.5" customHeight="1" x14ac:dyDescent="0.25">
      <c r="A160">
        <f>A159</f>
        <v>3</v>
      </c>
      <c r="B160" s="50">
        <f>B159</f>
        <v>43913</v>
      </c>
      <c r="C160" s="36" t="str">
        <f>C159&amp;2</f>
        <v>439132</v>
      </c>
      <c r="D160" s="34"/>
      <c r="E160" s="34"/>
      <c r="F160" s="34"/>
      <c r="G160" s="34"/>
      <c r="H160" s="34"/>
      <c r="I160" s="34"/>
    </row>
    <row r="161" spans="1:9" ht="16.5" customHeight="1" x14ac:dyDescent="0.25">
      <c r="A161">
        <f>MONTH(C161)</f>
        <v>3</v>
      </c>
      <c r="B161" s="49">
        <f>C161</f>
        <v>43914</v>
      </c>
      <c r="C161" s="35">
        <f>C159+1</f>
        <v>43914</v>
      </c>
      <c r="D161" s="33"/>
      <c r="E161" s="33"/>
      <c r="F161" s="33"/>
      <c r="G161" s="33"/>
      <c r="H161" s="33"/>
      <c r="I161" s="33"/>
    </row>
    <row r="162" spans="1:9" ht="16.5" customHeight="1" x14ac:dyDescent="0.25">
      <c r="A162">
        <f>A161</f>
        <v>3</v>
      </c>
      <c r="B162" s="50">
        <f>B161</f>
        <v>43914</v>
      </c>
      <c r="C162" s="36" t="str">
        <f>C161&amp;2</f>
        <v>439142</v>
      </c>
      <c r="D162" s="34"/>
      <c r="E162" s="34"/>
      <c r="F162" s="34"/>
      <c r="G162" s="34"/>
      <c r="H162" s="34"/>
      <c r="I162" s="34"/>
    </row>
    <row r="163" spans="1:9" ht="16.5" customHeight="1" x14ac:dyDescent="0.25">
      <c r="A163">
        <f>MONTH(C163)</f>
        <v>3</v>
      </c>
      <c r="B163" s="49">
        <f>C163</f>
        <v>43915</v>
      </c>
      <c r="C163" s="35">
        <f>C161+1</f>
        <v>43915</v>
      </c>
      <c r="D163" s="33"/>
      <c r="E163" s="33"/>
      <c r="F163" s="33"/>
      <c r="G163" s="33"/>
      <c r="H163" s="33"/>
      <c r="I163" s="33"/>
    </row>
    <row r="164" spans="1:9" ht="16.5" customHeight="1" x14ac:dyDescent="0.25">
      <c r="A164">
        <f>A163</f>
        <v>3</v>
      </c>
      <c r="B164" s="50">
        <f>B163</f>
        <v>43915</v>
      </c>
      <c r="C164" s="36" t="str">
        <f>C163&amp;2</f>
        <v>439152</v>
      </c>
      <c r="D164" s="34"/>
      <c r="E164" s="34"/>
      <c r="F164" s="34"/>
      <c r="G164" s="34"/>
      <c r="H164" s="34"/>
      <c r="I164" s="34"/>
    </row>
    <row r="165" spans="1:9" ht="16.5" customHeight="1" x14ac:dyDescent="0.25">
      <c r="A165">
        <f>MONTH(C165)</f>
        <v>3</v>
      </c>
      <c r="B165" s="49">
        <f>C165</f>
        <v>43916</v>
      </c>
      <c r="C165" s="35">
        <f>C163+1</f>
        <v>43916</v>
      </c>
      <c r="D165" s="33"/>
      <c r="E165" s="33"/>
      <c r="F165" s="33"/>
      <c r="G165" s="33"/>
      <c r="H165" s="33"/>
      <c r="I165" s="33"/>
    </row>
    <row r="166" spans="1:9" ht="16.5" customHeight="1" x14ac:dyDescent="0.25">
      <c r="A166">
        <f>A165</f>
        <v>3</v>
      </c>
      <c r="B166" s="50">
        <f>B165</f>
        <v>43916</v>
      </c>
      <c r="C166" s="36" t="str">
        <f>C165&amp;2</f>
        <v>439162</v>
      </c>
      <c r="D166" s="34"/>
      <c r="E166" s="34"/>
      <c r="F166" s="34"/>
      <c r="G166" s="34"/>
      <c r="H166" s="34"/>
      <c r="I166" s="34"/>
    </row>
    <row r="167" spans="1:9" ht="16.5" customHeight="1" x14ac:dyDescent="0.25">
      <c r="A167">
        <f>MONTH(C167)</f>
        <v>3</v>
      </c>
      <c r="B167" s="49">
        <f>C167</f>
        <v>43917</v>
      </c>
      <c r="C167" s="35">
        <f>C165+1</f>
        <v>43917</v>
      </c>
      <c r="D167" s="33"/>
      <c r="E167" s="33"/>
      <c r="F167" s="33"/>
      <c r="G167" s="33"/>
      <c r="H167" s="33"/>
      <c r="I167" s="33"/>
    </row>
    <row r="168" spans="1:9" ht="16.5" customHeight="1" x14ac:dyDescent="0.25">
      <c r="A168">
        <f>A167</f>
        <v>3</v>
      </c>
      <c r="B168" s="50">
        <f>B167</f>
        <v>43917</v>
      </c>
      <c r="C168" s="36" t="str">
        <f>C167&amp;2</f>
        <v>439172</v>
      </c>
      <c r="D168" s="34"/>
      <c r="E168" s="34"/>
      <c r="F168" s="34"/>
      <c r="G168" s="34"/>
      <c r="H168" s="34"/>
      <c r="I168" s="34"/>
    </row>
    <row r="169" spans="1:9" ht="16.5" customHeight="1" x14ac:dyDescent="0.25">
      <c r="A169">
        <f>MONTH(C169)</f>
        <v>3</v>
      </c>
      <c r="B169" s="49">
        <f>C169</f>
        <v>43918</v>
      </c>
      <c r="C169" s="35">
        <f>C167+1</f>
        <v>43918</v>
      </c>
      <c r="D169" s="33"/>
      <c r="E169" s="33"/>
      <c r="F169" s="33"/>
      <c r="G169" s="33"/>
      <c r="H169" s="33"/>
      <c r="I169" s="33"/>
    </row>
    <row r="170" spans="1:9" ht="16.5" customHeight="1" x14ac:dyDescent="0.25">
      <c r="A170">
        <f>A169</f>
        <v>3</v>
      </c>
      <c r="B170" s="50">
        <f>B169</f>
        <v>43918</v>
      </c>
      <c r="C170" s="36" t="str">
        <f>C169&amp;2</f>
        <v>439182</v>
      </c>
      <c r="D170" s="34"/>
      <c r="E170" s="34"/>
      <c r="F170" s="34"/>
      <c r="G170" s="34"/>
      <c r="H170" s="34"/>
      <c r="I170" s="34"/>
    </row>
    <row r="171" spans="1:9" ht="16.5" customHeight="1" x14ac:dyDescent="0.25">
      <c r="A171">
        <f>MONTH(C171)</f>
        <v>3</v>
      </c>
      <c r="B171" s="49">
        <f>C171</f>
        <v>43919</v>
      </c>
      <c r="C171" s="35">
        <f>C169+1</f>
        <v>43919</v>
      </c>
      <c r="D171" s="33"/>
      <c r="E171" s="33"/>
      <c r="F171" s="33"/>
      <c r="G171" s="33"/>
      <c r="H171" s="33"/>
      <c r="I171" s="33"/>
    </row>
    <row r="172" spans="1:9" ht="16.5" customHeight="1" x14ac:dyDescent="0.25">
      <c r="A172">
        <f>A171</f>
        <v>3</v>
      </c>
      <c r="B172" s="50">
        <f>B171</f>
        <v>43919</v>
      </c>
      <c r="C172" s="36" t="str">
        <f>C171&amp;2</f>
        <v>439192</v>
      </c>
      <c r="D172" s="34"/>
      <c r="E172" s="34"/>
      <c r="F172" s="34"/>
      <c r="G172" s="34"/>
      <c r="H172" s="34"/>
      <c r="I172" s="34"/>
    </row>
    <row r="173" spans="1:9" ht="16.5" customHeight="1" x14ac:dyDescent="0.25">
      <c r="A173">
        <f>MONTH(C173)</f>
        <v>3</v>
      </c>
      <c r="B173" s="49">
        <f>C173</f>
        <v>43920</v>
      </c>
      <c r="C173" s="35">
        <f>C171+1</f>
        <v>43920</v>
      </c>
      <c r="D173" s="33"/>
      <c r="E173" s="33"/>
      <c r="F173" s="33"/>
      <c r="G173" s="33"/>
      <c r="H173" s="33"/>
      <c r="I173" s="33"/>
    </row>
    <row r="174" spans="1:9" ht="16.5" customHeight="1" x14ac:dyDescent="0.25">
      <c r="A174">
        <f>A173</f>
        <v>3</v>
      </c>
      <c r="B174" s="50">
        <f>B173</f>
        <v>43920</v>
      </c>
      <c r="C174" s="36" t="str">
        <f>C173&amp;2</f>
        <v>439202</v>
      </c>
      <c r="D174" s="34"/>
      <c r="E174" s="34"/>
      <c r="F174" s="34"/>
      <c r="G174" s="34"/>
      <c r="H174" s="34"/>
      <c r="I174" s="34"/>
    </row>
    <row r="175" spans="1:9" ht="16.5" customHeight="1" x14ac:dyDescent="0.25">
      <c r="A175">
        <f>MONTH(C175)</f>
        <v>3</v>
      </c>
      <c r="B175" s="49">
        <f>C175</f>
        <v>43921</v>
      </c>
      <c r="C175" s="35">
        <f>C173+1</f>
        <v>43921</v>
      </c>
      <c r="D175" s="33"/>
      <c r="E175" s="33"/>
      <c r="F175" s="33"/>
      <c r="G175" s="33"/>
      <c r="H175" s="33"/>
      <c r="I175" s="33"/>
    </row>
    <row r="176" spans="1:9" ht="16.5" customHeight="1" x14ac:dyDescent="0.25">
      <c r="A176">
        <f>A175</f>
        <v>3</v>
      </c>
      <c r="B176" s="50">
        <f>B175</f>
        <v>43921</v>
      </c>
      <c r="C176" s="36" t="str">
        <f>C175&amp;2</f>
        <v>439212</v>
      </c>
      <c r="D176" s="34"/>
      <c r="E176" s="34"/>
      <c r="F176" s="34"/>
      <c r="G176" s="34"/>
      <c r="H176" s="34"/>
      <c r="I176" s="34"/>
    </row>
    <row r="177" spans="1:9" ht="16.5" customHeight="1" x14ac:dyDescent="0.25">
      <c r="A177">
        <f>MONTH(C177)</f>
        <v>4</v>
      </c>
      <c r="B177" s="49">
        <f>C177</f>
        <v>43922</v>
      </c>
      <c r="C177" s="35">
        <f>C175+1</f>
        <v>43922</v>
      </c>
      <c r="D177" s="33"/>
      <c r="E177" s="33"/>
      <c r="F177" s="33"/>
      <c r="G177" s="33"/>
      <c r="H177" s="33"/>
      <c r="I177" s="33"/>
    </row>
    <row r="178" spans="1:9" ht="16.5" customHeight="1" x14ac:dyDescent="0.25">
      <c r="A178">
        <f>A177</f>
        <v>4</v>
      </c>
      <c r="B178" s="50">
        <f>B177</f>
        <v>43922</v>
      </c>
      <c r="C178" s="36" t="str">
        <f>C177&amp;2</f>
        <v>439222</v>
      </c>
      <c r="D178" s="34"/>
      <c r="E178" s="34"/>
      <c r="F178" s="34"/>
      <c r="G178" s="34"/>
      <c r="H178" s="34"/>
      <c r="I178" s="34"/>
    </row>
    <row r="179" spans="1:9" ht="16.5" customHeight="1" x14ac:dyDescent="0.25">
      <c r="A179">
        <f>MONTH(C179)</f>
        <v>4</v>
      </c>
      <c r="B179" s="49">
        <f>C179</f>
        <v>43923</v>
      </c>
      <c r="C179" s="35">
        <f>C177+1</f>
        <v>43923</v>
      </c>
      <c r="D179" s="33"/>
      <c r="E179" s="33"/>
      <c r="F179" s="33"/>
      <c r="G179" s="33"/>
      <c r="H179" s="33"/>
      <c r="I179" s="33"/>
    </row>
    <row r="180" spans="1:9" ht="16.5" customHeight="1" x14ac:dyDescent="0.25">
      <c r="A180">
        <f>A179</f>
        <v>4</v>
      </c>
      <c r="B180" s="50">
        <f>B179</f>
        <v>43923</v>
      </c>
      <c r="C180" s="36" t="str">
        <f>C179&amp;2</f>
        <v>439232</v>
      </c>
      <c r="D180" s="34"/>
      <c r="E180" s="34"/>
      <c r="F180" s="34"/>
      <c r="G180" s="34"/>
      <c r="H180" s="34"/>
      <c r="I180" s="34"/>
    </row>
    <row r="181" spans="1:9" ht="16.5" customHeight="1" x14ac:dyDescent="0.25">
      <c r="A181">
        <f>MONTH(C181)</f>
        <v>4</v>
      </c>
      <c r="B181" s="49">
        <f>C181</f>
        <v>43924</v>
      </c>
      <c r="C181" s="35">
        <f>C179+1</f>
        <v>43924</v>
      </c>
      <c r="D181" s="33"/>
      <c r="E181" s="33"/>
      <c r="F181" s="33"/>
      <c r="G181" s="33"/>
      <c r="H181" s="33"/>
      <c r="I181" s="33"/>
    </row>
    <row r="182" spans="1:9" ht="16.5" customHeight="1" x14ac:dyDescent="0.25">
      <c r="A182">
        <f>A181</f>
        <v>4</v>
      </c>
      <c r="B182" s="50">
        <f>B181</f>
        <v>43924</v>
      </c>
      <c r="C182" s="36" t="str">
        <f>C181&amp;2</f>
        <v>439242</v>
      </c>
      <c r="D182" s="34"/>
      <c r="E182" s="34"/>
      <c r="F182" s="34"/>
      <c r="G182" s="34"/>
      <c r="H182" s="34"/>
      <c r="I182" s="34"/>
    </row>
    <row r="183" spans="1:9" ht="16.5" customHeight="1" x14ac:dyDescent="0.25">
      <c r="A183">
        <f>MONTH(C183)</f>
        <v>4</v>
      </c>
      <c r="B183" s="49">
        <f>C183</f>
        <v>43925</v>
      </c>
      <c r="C183" s="35">
        <f>C181+1</f>
        <v>43925</v>
      </c>
      <c r="D183" s="33"/>
      <c r="E183" s="33"/>
      <c r="F183" s="33"/>
      <c r="G183" s="33"/>
      <c r="H183" s="33"/>
      <c r="I183" s="33"/>
    </row>
    <row r="184" spans="1:9" ht="16.5" customHeight="1" x14ac:dyDescent="0.25">
      <c r="A184">
        <f>A183</f>
        <v>4</v>
      </c>
      <c r="B184" s="50">
        <f>B183</f>
        <v>43925</v>
      </c>
      <c r="C184" s="36" t="str">
        <f>C183&amp;2</f>
        <v>439252</v>
      </c>
      <c r="D184" s="34"/>
      <c r="E184" s="34"/>
      <c r="F184" s="34"/>
      <c r="G184" s="34"/>
      <c r="H184" s="34"/>
      <c r="I184" s="34"/>
    </row>
    <row r="185" spans="1:9" ht="16.5" customHeight="1" x14ac:dyDescent="0.25">
      <c r="A185">
        <f>MONTH(C185)</f>
        <v>4</v>
      </c>
      <c r="B185" s="49">
        <f>C185</f>
        <v>43926</v>
      </c>
      <c r="C185" s="35">
        <f>C183+1</f>
        <v>43926</v>
      </c>
      <c r="D185" s="33"/>
      <c r="E185" s="33"/>
      <c r="F185" s="33"/>
      <c r="G185" s="33"/>
      <c r="H185" s="33"/>
      <c r="I185" s="33"/>
    </row>
    <row r="186" spans="1:9" ht="16.5" customHeight="1" x14ac:dyDescent="0.25">
      <c r="A186">
        <f>A185</f>
        <v>4</v>
      </c>
      <c r="B186" s="50">
        <f>B185</f>
        <v>43926</v>
      </c>
      <c r="C186" s="36" t="str">
        <f>C185&amp;2</f>
        <v>439262</v>
      </c>
      <c r="D186" s="34"/>
      <c r="E186" s="34"/>
      <c r="F186" s="34"/>
      <c r="G186" s="34"/>
      <c r="H186" s="34"/>
      <c r="I186" s="34"/>
    </row>
    <row r="187" spans="1:9" ht="16.5" customHeight="1" x14ac:dyDescent="0.25">
      <c r="A187">
        <f>MONTH(C187)</f>
        <v>4</v>
      </c>
      <c r="B187" s="49">
        <f>C187</f>
        <v>43927</v>
      </c>
      <c r="C187" s="35">
        <f>C185+1</f>
        <v>43927</v>
      </c>
      <c r="D187" s="33"/>
      <c r="E187" s="33"/>
      <c r="F187" s="33"/>
      <c r="G187" s="33"/>
      <c r="H187" s="33"/>
      <c r="I187" s="33"/>
    </row>
    <row r="188" spans="1:9" ht="16.5" customHeight="1" x14ac:dyDescent="0.25">
      <c r="A188">
        <f>A187</f>
        <v>4</v>
      </c>
      <c r="B188" s="50">
        <f>B187</f>
        <v>43927</v>
      </c>
      <c r="C188" s="36" t="str">
        <f>C187&amp;2</f>
        <v>439272</v>
      </c>
      <c r="D188" s="34"/>
      <c r="E188" s="34"/>
      <c r="F188" s="34"/>
      <c r="G188" s="34"/>
      <c r="H188" s="34"/>
      <c r="I188" s="34"/>
    </row>
    <row r="189" spans="1:9" ht="16.5" customHeight="1" x14ac:dyDescent="0.25">
      <c r="A189">
        <f>MONTH(C189)</f>
        <v>4</v>
      </c>
      <c r="B189" s="49">
        <f>C189</f>
        <v>43928</v>
      </c>
      <c r="C189" s="35">
        <f>C187+1</f>
        <v>43928</v>
      </c>
      <c r="D189" s="33"/>
      <c r="E189" s="33"/>
      <c r="F189" s="33"/>
      <c r="G189" s="33"/>
      <c r="H189" s="33"/>
      <c r="I189" s="33"/>
    </row>
    <row r="190" spans="1:9" ht="16.5" customHeight="1" x14ac:dyDescent="0.25">
      <c r="A190">
        <f>A189</f>
        <v>4</v>
      </c>
      <c r="B190" s="50">
        <f>B189</f>
        <v>43928</v>
      </c>
      <c r="C190" s="36" t="str">
        <f>C189&amp;2</f>
        <v>439282</v>
      </c>
      <c r="D190" s="34"/>
      <c r="E190" s="34"/>
      <c r="F190" s="34"/>
      <c r="G190" s="34"/>
      <c r="H190" s="34"/>
      <c r="I190" s="34"/>
    </row>
    <row r="191" spans="1:9" ht="16.5" customHeight="1" x14ac:dyDescent="0.25">
      <c r="A191">
        <f>MONTH(C191)</f>
        <v>4</v>
      </c>
      <c r="B191" s="49">
        <f>C191</f>
        <v>43929</v>
      </c>
      <c r="C191" s="35">
        <f>C189+1</f>
        <v>43929</v>
      </c>
      <c r="D191" s="33"/>
      <c r="E191" s="33"/>
      <c r="F191" s="33"/>
      <c r="G191" s="33"/>
      <c r="H191" s="33"/>
      <c r="I191" s="33"/>
    </row>
    <row r="192" spans="1:9" ht="16.5" customHeight="1" x14ac:dyDescent="0.25">
      <c r="A192">
        <f>A191</f>
        <v>4</v>
      </c>
      <c r="B192" s="50">
        <f>B191</f>
        <v>43929</v>
      </c>
      <c r="C192" s="36" t="str">
        <f>C191&amp;2</f>
        <v>439292</v>
      </c>
      <c r="D192" s="34"/>
      <c r="E192" s="34"/>
      <c r="F192" s="34"/>
      <c r="G192" s="34"/>
      <c r="H192" s="34"/>
      <c r="I192" s="34"/>
    </row>
    <row r="193" spans="1:9" ht="16.5" customHeight="1" x14ac:dyDescent="0.25">
      <c r="A193">
        <f>MONTH(C193)</f>
        <v>4</v>
      </c>
      <c r="B193" s="49">
        <f>C193</f>
        <v>43930</v>
      </c>
      <c r="C193" s="35">
        <f>C191+1</f>
        <v>43930</v>
      </c>
      <c r="D193" s="33"/>
      <c r="E193" s="33"/>
      <c r="F193" s="33"/>
      <c r="G193" s="33"/>
      <c r="H193" s="33"/>
      <c r="I193" s="33"/>
    </row>
    <row r="194" spans="1:9" ht="16.5" customHeight="1" x14ac:dyDescent="0.25">
      <c r="A194">
        <f>A193</f>
        <v>4</v>
      </c>
      <c r="B194" s="50">
        <f>B193</f>
        <v>43930</v>
      </c>
      <c r="C194" s="36" t="str">
        <f>C193&amp;2</f>
        <v>439302</v>
      </c>
      <c r="D194" s="34"/>
      <c r="E194" s="34"/>
      <c r="F194" s="34"/>
      <c r="G194" s="34"/>
      <c r="H194" s="34"/>
      <c r="I194" s="34"/>
    </row>
    <row r="195" spans="1:9" ht="16.5" customHeight="1" x14ac:dyDescent="0.25">
      <c r="A195">
        <f>MONTH(C195)</f>
        <v>4</v>
      </c>
      <c r="B195" s="49">
        <f>C195</f>
        <v>43931</v>
      </c>
      <c r="C195" s="35">
        <f>C193+1</f>
        <v>43931</v>
      </c>
      <c r="D195" s="33"/>
      <c r="E195" s="33"/>
      <c r="F195" s="33"/>
      <c r="G195" s="33"/>
      <c r="H195" s="33"/>
      <c r="I195" s="33"/>
    </row>
    <row r="196" spans="1:9" ht="16.5" customHeight="1" x14ac:dyDescent="0.25">
      <c r="A196">
        <f>A195</f>
        <v>4</v>
      </c>
      <c r="B196" s="50">
        <f>B195</f>
        <v>43931</v>
      </c>
      <c r="C196" s="36" t="str">
        <f>C195&amp;2</f>
        <v>439312</v>
      </c>
      <c r="D196" s="34"/>
      <c r="E196" s="34"/>
      <c r="F196" s="34"/>
      <c r="G196" s="34"/>
      <c r="H196" s="34"/>
      <c r="I196" s="34"/>
    </row>
    <row r="197" spans="1:9" ht="16.5" customHeight="1" x14ac:dyDescent="0.25">
      <c r="A197">
        <f>MONTH(C197)</f>
        <v>4</v>
      </c>
      <c r="B197" s="49">
        <f>C197</f>
        <v>43932</v>
      </c>
      <c r="C197" s="35">
        <f>C195+1</f>
        <v>43932</v>
      </c>
      <c r="D197" s="33"/>
      <c r="E197" s="33"/>
      <c r="F197" s="33"/>
      <c r="G197" s="33"/>
      <c r="H197" s="33"/>
      <c r="I197" s="33"/>
    </row>
    <row r="198" spans="1:9" ht="16.5" customHeight="1" x14ac:dyDescent="0.25">
      <c r="A198">
        <f>A197</f>
        <v>4</v>
      </c>
      <c r="B198" s="50">
        <f>B197</f>
        <v>43932</v>
      </c>
      <c r="C198" s="32" t="str">
        <f>C197&amp;2</f>
        <v>439322</v>
      </c>
      <c r="D198" s="34"/>
      <c r="E198" s="34"/>
      <c r="F198" s="34"/>
      <c r="G198" s="34"/>
      <c r="H198" s="34"/>
      <c r="I198" s="34"/>
    </row>
    <row r="199" spans="1:9" ht="16.5" customHeight="1" x14ac:dyDescent="0.25">
      <c r="A199">
        <f>MONTH(C199)</f>
        <v>4</v>
      </c>
      <c r="B199" s="49">
        <f>C199</f>
        <v>43933</v>
      </c>
      <c r="C199" s="35">
        <f>C197+1</f>
        <v>43933</v>
      </c>
      <c r="D199" s="33"/>
      <c r="E199" s="33"/>
      <c r="F199" s="33"/>
      <c r="G199" s="33"/>
      <c r="H199" s="33"/>
      <c r="I199" s="33"/>
    </row>
    <row r="200" spans="1:9" ht="16.5" customHeight="1" x14ac:dyDescent="0.25">
      <c r="A200">
        <f>A199</f>
        <v>4</v>
      </c>
      <c r="B200" s="50">
        <f>B199</f>
        <v>43933</v>
      </c>
      <c r="C200" s="36" t="str">
        <f>C199&amp;2</f>
        <v>439332</v>
      </c>
      <c r="D200" s="34"/>
      <c r="E200" s="34"/>
      <c r="F200" s="34"/>
      <c r="G200" s="34"/>
      <c r="H200" s="34"/>
      <c r="I200" s="34"/>
    </row>
    <row r="201" spans="1:9" ht="16.5" customHeight="1" x14ac:dyDescent="0.25">
      <c r="A201">
        <f>MONTH(C201)</f>
        <v>4</v>
      </c>
      <c r="B201" s="49">
        <f>C201</f>
        <v>43934</v>
      </c>
      <c r="C201" s="35">
        <f>C199+1</f>
        <v>43934</v>
      </c>
      <c r="D201" s="33"/>
      <c r="E201" s="33"/>
      <c r="F201" s="33"/>
      <c r="G201" s="33"/>
      <c r="H201" s="33"/>
      <c r="I201" s="33"/>
    </row>
    <row r="202" spans="1:9" ht="16.5" customHeight="1" x14ac:dyDescent="0.25">
      <c r="A202">
        <f>A201</f>
        <v>4</v>
      </c>
      <c r="B202" s="50">
        <f>B201</f>
        <v>43934</v>
      </c>
      <c r="C202" s="36" t="str">
        <f>C201&amp;2</f>
        <v>439342</v>
      </c>
      <c r="D202" s="34"/>
      <c r="E202" s="34"/>
      <c r="F202" s="34"/>
      <c r="G202" s="34"/>
      <c r="H202" s="34"/>
      <c r="I202" s="34"/>
    </row>
    <row r="203" spans="1:9" ht="16.5" customHeight="1" x14ac:dyDescent="0.25">
      <c r="A203">
        <f>MONTH(C203)</f>
        <v>4</v>
      </c>
      <c r="B203" s="49">
        <f>C203</f>
        <v>43935</v>
      </c>
      <c r="C203" s="35">
        <f>C201+1</f>
        <v>43935</v>
      </c>
      <c r="D203" s="33"/>
      <c r="E203" s="33"/>
      <c r="F203" s="33"/>
      <c r="G203" s="33"/>
      <c r="H203" s="33"/>
      <c r="I203" s="33"/>
    </row>
    <row r="204" spans="1:9" ht="16.5" customHeight="1" x14ac:dyDescent="0.25">
      <c r="A204">
        <f>A203</f>
        <v>4</v>
      </c>
      <c r="B204" s="50">
        <f>B203</f>
        <v>43935</v>
      </c>
      <c r="C204" s="36" t="str">
        <f>C203&amp;2</f>
        <v>439352</v>
      </c>
      <c r="D204" s="34"/>
      <c r="E204" s="34"/>
      <c r="F204" s="34"/>
      <c r="G204" s="34"/>
      <c r="H204" s="34"/>
      <c r="I204" s="34"/>
    </row>
    <row r="205" spans="1:9" ht="16.5" customHeight="1" x14ac:dyDescent="0.25">
      <c r="A205">
        <f>MONTH(C205)</f>
        <v>4</v>
      </c>
      <c r="B205" s="49">
        <f>C205</f>
        <v>43936</v>
      </c>
      <c r="C205" s="35">
        <f>C203+1</f>
        <v>43936</v>
      </c>
      <c r="D205" s="33"/>
      <c r="E205" s="33"/>
      <c r="F205" s="33"/>
      <c r="G205" s="33"/>
      <c r="H205" s="33"/>
      <c r="I205" s="33"/>
    </row>
    <row r="206" spans="1:9" ht="16.5" customHeight="1" x14ac:dyDescent="0.25">
      <c r="A206">
        <f>A205</f>
        <v>4</v>
      </c>
      <c r="B206" s="50">
        <f>B205</f>
        <v>43936</v>
      </c>
      <c r="C206" s="36" t="str">
        <f>C205&amp;2</f>
        <v>439362</v>
      </c>
      <c r="D206" s="34"/>
      <c r="E206" s="34"/>
      <c r="F206" s="34"/>
      <c r="G206" s="34"/>
      <c r="H206" s="34"/>
      <c r="I206" s="34"/>
    </row>
    <row r="207" spans="1:9" ht="16.5" customHeight="1" x14ac:dyDescent="0.25">
      <c r="A207">
        <f>MONTH(C207)</f>
        <v>4</v>
      </c>
      <c r="B207" s="49">
        <f>C207</f>
        <v>43937</v>
      </c>
      <c r="C207" s="35">
        <f>C205+1</f>
        <v>43937</v>
      </c>
      <c r="D207" s="33"/>
      <c r="E207" s="33"/>
      <c r="F207" s="33"/>
      <c r="G207" s="33"/>
      <c r="H207" s="33"/>
      <c r="I207" s="33"/>
    </row>
    <row r="208" spans="1:9" ht="16.5" customHeight="1" x14ac:dyDescent="0.25">
      <c r="A208">
        <f>A207</f>
        <v>4</v>
      </c>
      <c r="B208" s="50">
        <f>B207</f>
        <v>43937</v>
      </c>
      <c r="C208" s="36" t="str">
        <f>C207&amp;2</f>
        <v>439372</v>
      </c>
      <c r="D208" s="34"/>
      <c r="E208" s="34"/>
      <c r="F208" s="34"/>
      <c r="G208" s="34"/>
      <c r="H208" s="34"/>
      <c r="I208" s="34"/>
    </row>
    <row r="209" spans="1:9" ht="16.5" customHeight="1" x14ac:dyDescent="0.25">
      <c r="A209">
        <f>MONTH(C209)</f>
        <v>4</v>
      </c>
      <c r="B209" s="49">
        <f>C209</f>
        <v>43938</v>
      </c>
      <c r="C209" s="35">
        <f>C207+1</f>
        <v>43938</v>
      </c>
      <c r="D209" s="33"/>
      <c r="E209" s="33"/>
      <c r="F209" s="33"/>
      <c r="G209" s="33"/>
      <c r="H209" s="33"/>
      <c r="I209" s="33"/>
    </row>
    <row r="210" spans="1:9" ht="16.5" customHeight="1" x14ac:dyDescent="0.25">
      <c r="A210">
        <f>A209</f>
        <v>4</v>
      </c>
      <c r="B210" s="50">
        <f>B209</f>
        <v>43938</v>
      </c>
      <c r="C210" s="36" t="str">
        <f>C209&amp;2</f>
        <v>439382</v>
      </c>
      <c r="D210" s="34"/>
      <c r="E210" s="34"/>
      <c r="F210" s="34"/>
      <c r="G210" s="34"/>
      <c r="H210" s="34"/>
      <c r="I210" s="34"/>
    </row>
    <row r="211" spans="1:9" ht="16.5" customHeight="1" x14ac:dyDescent="0.25">
      <c r="A211">
        <f>MONTH(C211)</f>
        <v>4</v>
      </c>
      <c r="B211" s="49">
        <f>C211</f>
        <v>43939</v>
      </c>
      <c r="C211" s="35">
        <f>C209+1</f>
        <v>43939</v>
      </c>
      <c r="D211" s="33"/>
      <c r="E211" s="33"/>
      <c r="F211" s="33"/>
      <c r="G211" s="33"/>
      <c r="H211" s="33"/>
      <c r="I211" s="33"/>
    </row>
    <row r="212" spans="1:9" ht="16.5" customHeight="1" x14ac:dyDescent="0.25">
      <c r="A212">
        <f>A211</f>
        <v>4</v>
      </c>
      <c r="B212" s="50">
        <f>B211</f>
        <v>43939</v>
      </c>
      <c r="C212" s="36" t="str">
        <f>C211&amp;2</f>
        <v>439392</v>
      </c>
      <c r="D212" s="34"/>
      <c r="E212" s="34"/>
      <c r="F212" s="34"/>
      <c r="G212" s="34"/>
      <c r="H212" s="34"/>
      <c r="I212" s="34"/>
    </row>
    <row r="213" spans="1:9" ht="16.5" customHeight="1" x14ac:dyDescent="0.25">
      <c r="A213">
        <f>MONTH(C213)</f>
        <v>4</v>
      </c>
      <c r="B213" s="49">
        <f>C213</f>
        <v>43940</v>
      </c>
      <c r="C213" s="35">
        <f>C211+1</f>
        <v>43940</v>
      </c>
      <c r="D213" s="33"/>
      <c r="E213" s="33"/>
      <c r="F213" s="33"/>
      <c r="G213" s="33"/>
      <c r="H213" s="33"/>
      <c r="I213" s="33"/>
    </row>
    <row r="214" spans="1:9" ht="16.5" customHeight="1" x14ac:dyDescent="0.25">
      <c r="A214">
        <f>A213</f>
        <v>4</v>
      </c>
      <c r="B214" s="50">
        <f>B213</f>
        <v>43940</v>
      </c>
      <c r="C214" s="36" t="str">
        <f>C213&amp;2</f>
        <v>439402</v>
      </c>
      <c r="D214" s="34"/>
      <c r="E214" s="34"/>
      <c r="F214" s="34"/>
      <c r="G214" s="34"/>
      <c r="H214" s="34"/>
      <c r="I214" s="34"/>
    </row>
    <row r="215" spans="1:9" ht="16.5" customHeight="1" x14ac:dyDescent="0.25">
      <c r="A215">
        <f>MONTH(C215)</f>
        <v>4</v>
      </c>
      <c r="B215" s="49">
        <f>C215</f>
        <v>43941</v>
      </c>
      <c r="C215" s="35">
        <f>C213+1</f>
        <v>43941</v>
      </c>
      <c r="D215" s="33"/>
      <c r="E215" s="33"/>
      <c r="F215" s="33"/>
      <c r="G215" s="33"/>
      <c r="H215" s="33"/>
      <c r="I215" s="33"/>
    </row>
    <row r="216" spans="1:9" ht="16.5" customHeight="1" x14ac:dyDescent="0.25">
      <c r="A216">
        <f>A215</f>
        <v>4</v>
      </c>
      <c r="B216" s="50">
        <f>B215</f>
        <v>43941</v>
      </c>
      <c r="C216" s="36" t="str">
        <f>C215&amp;2</f>
        <v>439412</v>
      </c>
      <c r="D216" s="34"/>
      <c r="E216" s="34"/>
      <c r="F216" s="34"/>
      <c r="G216" s="34"/>
      <c r="H216" s="34"/>
      <c r="I216" s="34"/>
    </row>
    <row r="217" spans="1:9" ht="16.5" customHeight="1" x14ac:dyDescent="0.25">
      <c r="A217">
        <f>MONTH(C217)</f>
        <v>4</v>
      </c>
      <c r="B217" s="49">
        <f>C217</f>
        <v>43942</v>
      </c>
      <c r="C217" s="35">
        <f>C215+1</f>
        <v>43942</v>
      </c>
      <c r="D217" s="33"/>
      <c r="E217" s="33"/>
      <c r="F217" s="33"/>
      <c r="G217" s="33"/>
      <c r="H217" s="33"/>
      <c r="I217" s="33"/>
    </row>
    <row r="218" spans="1:9" ht="16.5" customHeight="1" x14ac:dyDescent="0.25">
      <c r="A218">
        <f>A217</f>
        <v>4</v>
      </c>
      <c r="B218" s="50">
        <f>B217</f>
        <v>43942</v>
      </c>
      <c r="C218" s="36" t="str">
        <f>C217&amp;2</f>
        <v>439422</v>
      </c>
      <c r="D218" s="34"/>
      <c r="E218" s="34"/>
      <c r="F218" s="34"/>
      <c r="G218" s="34"/>
      <c r="H218" s="34"/>
      <c r="I218" s="34"/>
    </row>
    <row r="219" spans="1:9" ht="16.5" customHeight="1" x14ac:dyDescent="0.25">
      <c r="A219">
        <f>MONTH(C219)</f>
        <v>4</v>
      </c>
      <c r="B219" s="49">
        <f>C219</f>
        <v>43943</v>
      </c>
      <c r="C219" s="35">
        <f>C217+1</f>
        <v>43943</v>
      </c>
      <c r="D219" s="33"/>
      <c r="E219" s="33"/>
      <c r="F219" s="33"/>
      <c r="G219" s="33"/>
      <c r="H219" s="33"/>
      <c r="I219" s="33"/>
    </row>
    <row r="220" spans="1:9" ht="16.5" customHeight="1" x14ac:dyDescent="0.25">
      <c r="A220">
        <f>A219</f>
        <v>4</v>
      </c>
      <c r="B220" s="50">
        <f>B219</f>
        <v>43943</v>
      </c>
      <c r="C220" s="36" t="str">
        <f>C219&amp;2</f>
        <v>439432</v>
      </c>
      <c r="D220" s="34"/>
      <c r="E220" s="34"/>
      <c r="F220" s="34"/>
      <c r="G220" s="34"/>
      <c r="H220" s="34"/>
      <c r="I220" s="34"/>
    </row>
    <row r="221" spans="1:9" ht="16.5" customHeight="1" x14ac:dyDescent="0.25">
      <c r="A221">
        <f>MONTH(C221)</f>
        <v>4</v>
      </c>
      <c r="B221" s="49">
        <f>C221</f>
        <v>43944</v>
      </c>
      <c r="C221" s="35">
        <f>C219+1</f>
        <v>43944</v>
      </c>
      <c r="D221" s="33"/>
      <c r="E221" s="33"/>
      <c r="F221" s="33"/>
      <c r="G221" s="33"/>
      <c r="H221" s="33"/>
      <c r="I221" s="33"/>
    </row>
    <row r="222" spans="1:9" ht="16.5" customHeight="1" x14ac:dyDescent="0.25">
      <c r="A222">
        <f>A221</f>
        <v>4</v>
      </c>
      <c r="B222" s="50">
        <f>B221</f>
        <v>43944</v>
      </c>
      <c r="C222" s="36" t="str">
        <f>C221&amp;2</f>
        <v>439442</v>
      </c>
      <c r="D222" s="34"/>
      <c r="E222" s="34"/>
      <c r="F222" s="34"/>
      <c r="G222" s="34"/>
      <c r="H222" s="34"/>
      <c r="I222" s="34"/>
    </row>
    <row r="223" spans="1:9" ht="16.5" customHeight="1" x14ac:dyDescent="0.25">
      <c r="A223">
        <f>MONTH(C223)</f>
        <v>4</v>
      </c>
      <c r="B223" s="49">
        <f>C223</f>
        <v>43945</v>
      </c>
      <c r="C223" s="35">
        <f>C221+1</f>
        <v>43945</v>
      </c>
      <c r="D223" s="33"/>
      <c r="E223" s="33"/>
      <c r="F223" s="33"/>
      <c r="G223" s="33"/>
      <c r="H223" s="33"/>
      <c r="I223" s="33"/>
    </row>
    <row r="224" spans="1:9" ht="16.5" customHeight="1" x14ac:dyDescent="0.25">
      <c r="A224">
        <f>A223</f>
        <v>4</v>
      </c>
      <c r="B224" s="50">
        <f>B223</f>
        <v>43945</v>
      </c>
      <c r="C224" s="36" t="str">
        <f>C223&amp;2</f>
        <v>439452</v>
      </c>
      <c r="D224" s="34"/>
      <c r="E224" s="34"/>
      <c r="F224" s="34"/>
      <c r="G224" s="34"/>
      <c r="H224" s="34"/>
      <c r="I224" s="34"/>
    </row>
    <row r="225" spans="1:9" ht="16.5" customHeight="1" x14ac:dyDescent="0.25">
      <c r="A225">
        <f>MONTH(C225)</f>
        <v>4</v>
      </c>
      <c r="B225" s="49">
        <f>C225</f>
        <v>43946</v>
      </c>
      <c r="C225" s="35">
        <f>C223+1</f>
        <v>43946</v>
      </c>
      <c r="D225" s="33"/>
      <c r="E225" s="33"/>
      <c r="F225" s="33"/>
      <c r="G225" s="33"/>
      <c r="H225" s="33"/>
      <c r="I225" s="33"/>
    </row>
    <row r="226" spans="1:9" ht="16.5" customHeight="1" x14ac:dyDescent="0.25">
      <c r="A226">
        <f>A225</f>
        <v>4</v>
      </c>
      <c r="B226" s="50">
        <f>B225</f>
        <v>43946</v>
      </c>
      <c r="C226" s="36" t="str">
        <f>C225&amp;2</f>
        <v>439462</v>
      </c>
      <c r="D226" s="34"/>
      <c r="E226" s="34"/>
      <c r="F226" s="34"/>
      <c r="G226" s="34"/>
      <c r="H226" s="34"/>
      <c r="I226" s="34"/>
    </row>
    <row r="227" spans="1:9" ht="16.5" customHeight="1" x14ac:dyDescent="0.25">
      <c r="A227">
        <f>MONTH(C227)</f>
        <v>4</v>
      </c>
      <c r="B227" s="49">
        <f>C227</f>
        <v>43947</v>
      </c>
      <c r="C227" s="35">
        <f>C225+1</f>
        <v>43947</v>
      </c>
      <c r="D227" s="33"/>
      <c r="E227" s="33"/>
      <c r="F227" s="33"/>
      <c r="G227" s="33"/>
      <c r="H227" s="33"/>
      <c r="I227" s="33"/>
    </row>
    <row r="228" spans="1:9" ht="16.5" customHeight="1" x14ac:dyDescent="0.25">
      <c r="A228">
        <f>A227</f>
        <v>4</v>
      </c>
      <c r="B228" s="50">
        <f>B227</f>
        <v>43947</v>
      </c>
      <c r="C228" s="36" t="str">
        <f>C227&amp;2</f>
        <v>439472</v>
      </c>
      <c r="D228" s="34"/>
      <c r="E228" s="34"/>
      <c r="F228" s="34"/>
      <c r="G228" s="34"/>
      <c r="H228" s="34"/>
      <c r="I228" s="34"/>
    </row>
    <row r="229" spans="1:9" ht="16.5" customHeight="1" x14ac:dyDescent="0.25">
      <c r="A229">
        <f>MONTH(C229)</f>
        <v>4</v>
      </c>
      <c r="B229" s="49">
        <f>C229</f>
        <v>43948</v>
      </c>
      <c r="C229" s="35">
        <f>C227+1</f>
        <v>43948</v>
      </c>
      <c r="D229" s="33"/>
      <c r="E229" s="33"/>
      <c r="F229" s="33"/>
      <c r="G229" s="33"/>
      <c r="H229" s="33"/>
      <c r="I229" s="33"/>
    </row>
    <row r="230" spans="1:9" ht="16.5" customHeight="1" x14ac:dyDescent="0.25">
      <c r="A230">
        <f>A229</f>
        <v>4</v>
      </c>
      <c r="B230" s="50">
        <f>B229</f>
        <v>43948</v>
      </c>
      <c r="C230" s="36" t="str">
        <f>C229&amp;2</f>
        <v>439482</v>
      </c>
      <c r="D230" s="34"/>
      <c r="E230" s="34"/>
      <c r="F230" s="34"/>
      <c r="G230" s="34"/>
      <c r="H230" s="34"/>
      <c r="I230" s="34"/>
    </row>
    <row r="231" spans="1:9" ht="16.5" customHeight="1" x14ac:dyDescent="0.25">
      <c r="A231">
        <f>MONTH(C231)</f>
        <v>4</v>
      </c>
      <c r="B231" s="49">
        <f>C231</f>
        <v>43949</v>
      </c>
      <c r="C231" s="35">
        <f>C229+1</f>
        <v>43949</v>
      </c>
      <c r="D231" s="33"/>
      <c r="E231" s="33"/>
      <c r="F231" s="33"/>
      <c r="G231" s="33"/>
      <c r="H231" s="33"/>
      <c r="I231" s="33"/>
    </row>
    <row r="232" spans="1:9" ht="16.5" customHeight="1" x14ac:dyDescent="0.25">
      <c r="A232">
        <f>A231</f>
        <v>4</v>
      </c>
      <c r="B232" s="50">
        <f>B231</f>
        <v>43949</v>
      </c>
      <c r="C232" s="36" t="str">
        <f>C231&amp;2</f>
        <v>439492</v>
      </c>
      <c r="D232" s="34"/>
      <c r="E232" s="34"/>
      <c r="F232" s="34"/>
      <c r="G232" s="34"/>
      <c r="H232" s="34"/>
      <c r="I232" s="34"/>
    </row>
    <row r="233" spans="1:9" ht="16.5" customHeight="1" x14ac:dyDescent="0.25">
      <c r="A233">
        <f>MONTH(C233)</f>
        <v>4</v>
      </c>
      <c r="B233" s="49">
        <f>C233</f>
        <v>43950</v>
      </c>
      <c r="C233" s="35">
        <f>C231+1</f>
        <v>43950</v>
      </c>
      <c r="D233" s="33"/>
      <c r="E233" s="33"/>
      <c r="F233" s="33"/>
      <c r="G233" s="33"/>
      <c r="H233" s="33"/>
      <c r="I233" s="33"/>
    </row>
    <row r="234" spans="1:9" ht="16.5" customHeight="1" x14ac:dyDescent="0.25">
      <c r="A234">
        <f>A233</f>
        <v>4</v>
      </c>
      <c r="B234" s="50">
        <f>B233</f>
        <v>43950</v>
      </c>
      <c r="C234" s="36" t="str">
        <f>C233&amp;2</f>
        <v>439502</v>
      </c>
      <c r="D234" s="34"/>
      <c r="E234" s="34"/>
      <c r="F234" s="34"/>
      <c r="G234" s="34"/>
      <c r="H234" s="34"/>
      <c r="I234" s="34"/>
    </row>
    <row r="235" spans="1:9" ht="16.5" customHeight="1" x14ac:dyDescent="0.25">
      <c r="A235">
        <f>MONTH(C235)</f>
        <v>4</v>
      </c>
      <c r="B235" s="49">
        <f>C235</f>
        <v>43951</v>
      </c>
      <c r="C235" s="35">
        <f>C233+1</f>
        <v>43951</v>
      </c>
      <c r="D235" s="33"/>
      <c r="E235" s="33"/>
      <c r="F235" s="33"/>
      <c r="G235" s="33"/>
      <c r="H235" s="33"/>
      <c r="I235" s="33"/>
    </row>
    <row r="236" spans="1:9" ht="16.5" customHeight="1" x14ac:dyDescent="0.25">
      <c r="A236">
        <f>A235</f>
        <v>4</v>
      </c>
      <c r="B236" s="50">
        <f>B235</f>
        <v>43951</v>
      </c>
      <c r="C236" s="36" t="str">
        <f>C235&amp;2</f>
        <v>439512</v>
      </c>
      <c r="D236" s="34"/>
      <c r="E236" s="34"/>
      <c r="F236" s="34"/>
      <c r="G236" s="34"/>
      <c r="H236" s="34"/>
      <c r="I236" s="34"/>
    </row>
    <row r="237" spans="1:9" ht="16.5" customHeight="1" x14ac:dyDescent="0.25">
      <c r="A237">
        <f>MONTH(C237)</f>
        <v>5</v>
      </c>
      <c r="B237" s="49">
        <f>C237</f>
        <v>43952</v>
      </c>
      <c r="C237" s="35">
        <f>C235+1</f>
        <v>43952</v>
      </c>
      <c r="D237" s="33"/>
      <c r="E237" s="33"/>
      <c r="F237" s="33"/>
      <c r="G237" s="33"/>
      <c r="H237" s="33"/>
      <c r="I237" s="33"/>
    </row>
    <row r="238" spans="1:9" ht="16.5" customHeight="1" x14ac:dyDescent="0.25">
      <c r="A238">
        <f>A237</f>
        <v>5</v>
      </c>
      <c r="B238" s="50">
        <f>B237</f>
        <v>43952</v>
      </c>
      <c r="C238" s="36" t="str">
        <f>C237&amp;2</f>
        <v>439522</v>
      </c>
      <c r="D238" s="34"/>
      <c r="E238" s="34"/>
      <c r="F238" s="34"/>
      <c r="G238" s="34"/>
      <c r="H238" s="34"/>
      <c r="I238" s="34"/>
    </row>
    <row r="239" spans="1:9" ht="16.5" customHeight="1" x14ac:dyDescent="0.25">
      <c r="A239">
        <f>MONTH(C239)</f>
        <v>5</v>
      </c>
      <c r="B239" s="49">
        <f>C239</f>
        <v>43953</v>
      </c>
      <c r="C239" s="35">
        <f>C237+1</f>
        <v>43953</v>
      </c>
      <c r="D239" s="33"/>
      <c r="E239" s="33"/>
      <c r="F239" s="33"/>
      <c r="G239" s="33"/>
      <c r="H239" s="33"/>
      <c r="I239" s="33"/>
    </row>
    <row r="240" spans="1:9" ht="16.5" customHeight="1" x14ac:dyDescent="0.25">
      <c r="A240">
        <f>A239</f>
        <v>5</v>
      </c>
      <c r="B240" s="50">
        <f>B239</f>
        <v>43953</v>
      </c>
      <c r="C240" s="36" t="str">
        <f>C239&amp;2</f>
        <v>439532</v>
      </c>
      <c r="D240" s="34"/>
      <c r="E240" s="34"/>
      <c r="F240" s="34"/>
      <c r="G240" s="34"/>
      <c r="H240" s="34"/>
      <c r="I240" s="34"/>
    </row>
    <row r="241" spans="1:9" ht="16.5" customHeight="1" x14ac:dyDescent="0.25">
      <c r="A241">
        <f>MONTH(C241)</f>
        <v>5</v>
      </c>
      <c r="B241" s="49">
        <f>C241</f>
        <v>43954</v>
      </c>
      <c r="C241" s="35">
        <f>C239+1</f>
        <v>43954</v>
      </c>
      <c r="D241" s="33"/>
      <c r="E241" s="33"/>
      <c r="F241" s="33"/>
      <c r="G241" s="33"/>
      <c r="H241" s="33"/>
      <c r="I241" s="33"/>
    </row>
    <row r="242" spans="1:9" ht="16.5" customHeight="1" x14ac:dyDescent="0.25">
      <c r="A242">
        <f>A241</f>
        <v>5</v>
      </c>
      <c r="B242" s="50">
        <f>B241</f>
        <v>43954</v>
      </c>
      <c r="C242" s="36" t="str">
        <f>C241&amp;2</f>
        <v>439542</v>
      </c>
      <c r="D242" s="34"/>
      <c r="E242" s="34"/>
      <c r="F242" s="34"/>
      <c r="G242" s="34"/>
      <c r="H242" s="34"/>
      <c r="I242" s="34"/>
    </row>
    <row r="243" spans="1:9" ht="16.5" customHeight="1" x14ac:dyDescent="0.25">
      <c r="A243">
        <f>MONTH(C243)</f>
        <v>5</v>
      </c>
      <c r="B243" s="49">
        <f>C243</f>
        <v>43955</v>
      </c>
      <c r="C243" s="35">
        <f>C241+1</f>
        <v>43955</v>
      </c>
      <c r="D243" s="33"/>
      <c r="E243" s="33"/>
      <c r="F243" s="33"/>
      <c r="G243" s="33"/>
      <c r="H243" s="33"/>
      <c r="I243" s="33"/>
    </row>
    <row r="244" spans="1:9" ht="16.5" customHeight="1" x14ac:dyDescent="0.25">
      <c r="A244">
        <f>A243</f>
        <v>5</v>
      </c>
      <c r="B244" s="50">
        <f>B243</f>
        <v>43955</v>
      </c>
      <c r="C244" s="36" t="str">
        <f>C243&amp;2</f>
        <v>439552</v>
      </c>
      <c r="D244" s="34"/>
      <c r="E244" s="34"/>
      <c r="F244" s="34"/>
      <c r="G244" s="34"/>
      <c r="H244" s="34"/>
      <c r="I244" s="34"/>
    </row>
    <row r="245" spans="1:9" ht="16.5" customHeight="1" x14ac:dyDescent="0.25">
      <c r="A245">
        <f>MONTH(C245)</f>
        <v>5</v>
      </c>
      <c r="B245" s="49">
        <f>C245</f>
        <v>43956</v>
      </c>
      <c r="C245" s="35">
        <f>C243+1</f>
        <v>43956</v>
      </c>
      <c r="D245" s="33"/>
      <c r="E245" s="33"/>
      <c r="F245" s="33"/>
      <c r="G245" s="33"/>
      <c r="H245" s="33"/>
      <c r="I245" s="33"/>
    </row>
    <row r="246" spans="1:9" ht="16.5" customHeight="1" x14ac:dyDescent="0.25">
      <c r="A246">
        <f>A245</f>
        <v>5</v>
      </c>
      <c r="B246" s="50">
        <f>B245</f>
        <v>43956</v>
      </c>
      <c r="C246" s="32" t="str">
        <f>C245&amp;2</f>
        <v>439562</v>
      </c>
      <c r="D246" s="34"/>
      <c r="E246" s="34"/>
      <c r="F246" s="34"/>
      <c r="G246" s="34"/>
      <c r="H246" s="34"/>
      <c r="I246" s="34"/>
    </row>
    <row r="247" spans="1:9" ht="16.5" customHeight="1" x14ac:dyDescent="0.25">
      <c r="A247">
        <f>MONTH(C247)</f>
        <v>5</v>
      </c>
      <c r="B247" s="49">
        <f>C247</f>
        <v>43957</v>
      </c>
      <c r="C247" s="35">
        <f>C245+1</f>
        <v>43957</v>
      </c>
      <c r="D247" s="33"/>
      <c r="E247" s="33"/>
      <c r="F247" s="33"/>
      <c r="G247" s="33"/>
      <c r="H247" s="33"/>
      <c r="I247" s="33"/>
    </row>
    <row r="248" spans="1:9" ht="16.5" customHeight="1" x14ac:dyDescent="0.25">
      <c r="A248">
        <f>A247</f>
        <v>5</v>
      </c>
      <c r="B248" s="50">
        <f>B247</f>
        <v>43957</v>
      </c>
      <c r="C248" s="36" t="str">
        <f>C247&amp;2</f>
        <v>439572</v>
      </c>
      <c r="D248" s="34"/>
      <c r="E248" s="34"/>
      <c r="F248" s="34"/>
      <c r="G248" s="34"/>
      <c r="H248" s="34"/>
      <c r="I248" s="34"/>
    </row>
    <row r="249" spans="1:9" ht="16.5" customHeight="1" x14ac:dyDescent="0.25">
      <c r="A249">
        <f>MONTH(C249)</f>
        <v>5</v>
      </c>
      <c r="B249" s="49">
        <f>C249</f>
        <v>43958</v>
      </c>
      <c r="C249" s="35">
        <f>C247+1</f>
        <v>43958</v>
      </c>
      <c r="D249" s="33"/>
      <c r="E249" s="33"/>
      <c r="F249" s="33"/>
      <c r="G249" s="33"/>
      <c r="H249" s="33"/>
      <c r="I249" s="33"/>
    </row>
    <row r="250" spans="1:9" ht="16.5" customHeight="1" x14ac:dyDescent="0.25">
      <c r="A250">
        <f>A249</f>
        <v>5</v>
      </c>
      <c r="B250" s="50">
        <f>B249</f>
        <v>43958</v>
      </c>
      <c r="C250" s="36" t="str">
        <f>C249&amp;2</f>
        <v>439582</v>
      </c>
      <c r="D250" s="34"/>
      <c r="E250" s="34"/>
      <c r="F250" s="34"/>
      <c r="G250" s="34"/>
      <c r="H250" s="34"/>
      <c r="I250" s="34"/>
    </row>
    <row r="251" spans="1:9" ht="16.5" customHeight="1" x14ac:dyDescent="0.25">
      <c r="A251">
        <f>MONTH(C251)</f>
        <v>5</v>
      </c>
      <c r="B251" s="49">
        <f>C251</f>
        <v>43959</v>
      </c>
      <c r="C251" s="35">
        <f>C249+1</f>
        <v>43959</v>
      </c>
      <c r="D251" s="33"/>
      <c r="E251" s="33"/>
      <c r="F251" s="33"/>
      <c r="G251" s="33"/>
      <c r="H251" s="33"/>
      <c r="I251" s="33"/>
    </row>
    <row r="252" spans="1:9" ht="16.5" customHeight="1" x14ac:dyDescent="0.25">
      <c r="A252">
        <f>A251</f>
        <v>5</v>
      </c>
      <c r="B252" s="50">
        <f>B251</f>
        <v>43959</v>
      </c>
      <c r="C252" s="36" t="str">
        <f>C251&amp;2</f>
        <v>439592</v>
      </c>
      <c r="D252" s="34"/>
      <c r="E252" s="34"/>
      <c r="F252" s="34"/>
      <c r="G252" s="34"/>
      <c r="H252" s="34"/>
      <c r="I252" s="34"/>
    </row>
    <row r="253" spans="1:9" ht="16.5" customHeight="1" x14ac:dyDescent="0.25">
      <c r="A253">
        <f>MONTH(C253)</f>
        <v>5</v>
      </c>
      <c r="B253" s="49">
        <f>C253</f>
        <v>43960</v>
      </c>
      <c r="C253" s="35">
        <f>C251+1</f>
        <v>43960</v>
      </c>
      <c r="D253" s="33"/>
      <c r="E253" s="33"/>
      <c r="F253" s="33"/>
      <c r="G253" s="33"/>
      <c r="H253" s="33"/>
      <c r="I253" s="33"/>
    </row>
    <row r="254" spans="1:9" ht="16.5" customHeight="1" x14ac:dyDescent="0.25">
      <c r="A254">
        <f>A253</f>
        <v>5</v>
      </c>
      <c r="B254" s="50">
        <f>B253</f>
        <v>43960</v>
      </c>
      <c r="C254" s="36" t="str">
        <f>C253&amp;2</f>
        <v>439602</v>
      </c>
      <c r="D254" s="34"/>
      <c r="E254" s="34"/>
      <c r="F254" s="34"/>
      <c r="G254" s="34"/>
      <c r="H254" s="34"/>
      <c r="I254" s="34"/>
    </row>
    <row r="255" spans="1:9" ht="16.5" customHeight="1" x14ac:dyDescent="0.25">
      <c r="A255">
        <f>MONTH(C255)</f>
        <v>5</v>
      </c>
      <c r="B255" s="49">
        <f>C255</f>
        <v>43961</v>
      </c>
      <c r="C255" s="35">
        <f>C253+1</f>
        <v>43961</v>
      </c>
      <c r="D255" s="33"/>
      <c r="E255" s="33"/>
      <c r="F255" s="33"/>
      <c r="G255" s="33"/>
      <c r="H255" s="33"/>
      <c r="I255" s="33"/>
    </row>
    <row r="256" spans="1:9" ht="16.5" customHeight="1" x14ac:dyDescent="0.25">
      <c r="A256">
        <f>A255</f>
        <v>5</v>
      </c>
      <c r="B256" s="50">
        <f>B255</f>
        <v>43961</v>
      </c>
      <c r="C256" s="36" t="str">
        <f>C255&amp;2</f>
        <v>439612</v>
      </c>
      <c r="D256" s="34"/>
      <c r="E256" s="34"/>
      <c r="F256" s="34"/>
      <c r="G256" s="34"/>
      <c r="H256" s="34"/>
      <c r="I256" s="34"/>
    </row>
    <row r="257" spans="1:9" ht="16.5" customHeight="1" x14ac:dyDescent="0.25">
      <c r="A257">
        <f>MONTH(C257)</f>
        <v>5</v>
      </c>
      <c r="B257" s="49">
        <f>C257</f>
        <v>43962</v>
      </c>
      <c r="C257" s="35">
        <f>C255+1</f>
        <v>43962</v>
      </c>
      <c r="D257" s="33"/>
      <c r="E257" s="33"/>
      <c r="F257" s="33"/>
      <c r="G257" s="33"/>
      <c r="H257" s="33"/>
      <c r="I257" s="33"/>
    </row>
    <row r="258" spans="1:9" ht="16.5" customHeight="1" x14ac:dyDescent="0.25">
      <c r="A258">
        <f>A257</f>
        <v>5</v>
      </c>
      <c r="B258" s="50">
        <f>B257</f>
        <v>43962</v>
      </c>
      <c r="C258" s="36" t="str">
        <f>C257&amp;2</f>
        <v>439622</v>
      </c>
      <c r="D258" s="34"/>
      <c r="E258" s="34"/>
      <c r="F258" s="34"/>
      <c r="G258" s="34"/>
      <c r="H258" s="34"/>
      <c r="I258" s="34"/>
    </row>
    <row r="259" spans="1:9" ht="16.5" customHeight="1" x14ac:dyDescent="0.25">
      <c r="A259">
        <f>MONTH(C259)</f>
        <v>5</v>
      </c>
      <c r="B259" s="49">
        <f>C259</f>
        <v>43963</v>
      </c>
      <c r="C259" s="35">
        <f>C257+1</f>
        <v>43963</v>
      </c>
      <c r="D259" s="33"/>
      <c r="E259" s="33"/>
      <c r="F259" s="33"/>
      <c r="G259" s="33"/>
      <c r="H259" s="33"/>
      <c r="I259" s="33"/>
    </row>
    <row r="260" spans="1:9" ht="16.5" customHeight="1" x14ac:dyDescent="0.25">
      <c r="A260">
        <f>A259</f>
        <v>5</v>
      </c>
      <c r="B260" s="50">
        <f>B259</f>
        <v>43963</v>
      </c>
      <c r="C260" s="36" t="str">
        <f>C259&amp;2</f>
        <v>439632</v>
      </c>
      <c r="D260" s="34"/>
      <c r="E260" s="34"/>
      <c r="F260" s="34"/>
      <c r="G260" s="34"/>
      <c r="H260" s="34"/>
      <c r="I260" s="34"/>
    </row>
    <row r="261" spans="1:9" ht="16.5" customHeight="1" x14ac:dyDescent="0.25">
      <c r="A261">
        <f>MONTH(C261)</f>
        <v>5</v>
      </c>
      <c r="B261" s="49">
        <f>C261</f>
        <v>43964</v>
      </c>
      <c r="C261" s="35">
        <f>C259+1</f>
        <v>43964</v>
      </c>
      <c r="D261" s="33"/>
      <c r="E261" s="33"/>
      <c r="F261" s="33"/>
      <c r="G261" s="33"/>
      <c r="H261" s="33"/>
      <c r="I261" s="33"/>
    </row>
    <row r="262" spans="1:9" ht="16.5" customHeight="1" x14ac:dyDescent="0.25">
      <c r="A262">
        <f>A261</f>
        <v>5</v>
      </c>
      <c r="B262" s="50">
        <f>B261</f>
        <v>43964</v>
      </c>
      <c r="C262" s="36" t="str">
        <f>C261&amp;2</f>
        <v>439642</v>
      </c>
      <c r="D262" s="34"/>
      <c r="E262" s="34"/>
      <c r="F262" s="34"/>
      <c r="G262" s="34"/>
      <c r="H262" s="34"/>
      <c r="I262" s="34"/>
    </row>
    <row r="263" spans="1:9" ht="16.5" customHeight="1" x14ac:dyDescent="0.25">
      <c r="A263">
        <f>MONTH(C263)</f>
        <v>5</v>
      </c>
      <c r="B263" s="49">
        <f>C263</f>
        <v>43965</v>
      </c>
      <c r="C263" s="35">
        <f>C261+1</f>
        <v>43965</v>
      </c>
      <c r="D263" s="33"/>
      <c r="E263" s="33"/>
      <c r="F263" s="33"/>
      <c r="G263" s="33"/>
      <c r="H263" s="33"/>
      <c r="I263" s="33"/>
    </row>
    <row r="264" spans="1:9" ht="16.5" customHeight="1" x14ac:dyDescent="0.25">
      <c r="A264">
        <f>A263</f>
        <v>5</v>
      </c>
      <c r="B264" s="50">
        <f>B263</f>
        <v>43965</v>
      </c>
      <c r="C264" s="36" t="str">
        <f>C263&amp;2</f>
        <v>439652</v>
      </c>
      <c r="D264" s="34"/>
      <c r="E264" s="34"/>
      <c r="F264" s="34"/>
      <c r="G264" s="34"/>
      <c r="H264" s="34"/>
      <c r="I264" s="34"/>
    </row>
    <row r="265" spans="1:9" ht="16.5" customHeight="1" x14ac:dyDescent="0.25">
      <c r="A265">
        <f>MONTH(C265)</f>
        <v>5</v>
      </c>
      <c r="B265" s="49">
        <f>C265</f>
        <v>43966</v>
      </c>
      <c r="C265" s="35">
        <f>C263+1</f>
        <v>43966</v>
      </c>
      <c r="D265" s="33"/>
      <c r="E265" s="33"/>
      <c r="F265" s="33"/>
      <c r="G265" s="33"/>
      <c r="H265" s="33"/>
      <c r="I265" s="33"/>
    </row>
    <row r="266" spans="1:9" ht="16.5" customHeight="1" x14ac:dyDescent="0.25">
      <c r="A266">
        <f>A265</f>
        <v>5</v>
      </c>
      <c r="B266" s="50">
        <f>B265</f>
        <v>43966</v>
      </c>
      <c r="C266" s="36" t="str">
        <f>C265&amp;2</f>
        <v>439662</v>
      </c>
      <c r="D266" s="34"/>
      <c r="E266" s="34"/>
      <c r="F266" s="34"/>
      <c r="G266" s="34"/>
      <c r="H266" s="34"/>
      <c r="I266" s="34"/>
    </row>
    <row r="267" spans="1:9" ht="16.5" customHeight="1" x14ac:dyDescent="0.25">
      <c r="A267">
        <f>MONTH(C267)</f>
        <v>5</v>
      </c>
      <c r="B267" s="49">
        <f>C267</f>
        <v>43967</v>
      </c>
      <c r="C267" s="35">
        <f>C265+1</f>
        <v>43967</v>
      </c>
      <c r="D267" s="33"/>
      <c r="E267" s="33"/>
      <c r="F267" s="33"/>
      <c r="G267" s="33"/>
      <c r="H267" s="33"/>
      <c r="I267" s="33"/>
    </row>
    <row r="268" spans="1:9" ht="16.5" customHeight="1" x14ac:dyDescent="0.25">
      <c r="A268">
        <f>A267</f>
        <v>5</v>
      </c>
      <c r="B268" s="50">
        <f>B267</f>
        <v>43967</v>
      </c>
      <c r="C268" s="36" t="str">
        <f>C267&amp;2</f>
        <v>439672</v>
      </c>
      <c r="D268" s="34"/>
      <c r="E268" s="34"/>
      <c r="F268" s="34"/>
      <c r="G268" s="34"/>
      <c r="H268" s="34"/>
      <c r="I268" s="34"/>
    </row>
    <row r="269" spans="1:9" ht="16.5" customHeight="1" x14ac:dyDescent="0.25">
      <c r="A269">
        <f>MONTH(C269)</f>
        <v>5</v>
      </c>
      <c r="B269" s="49">
        <f>C269</f>
        <v>43968</v>
      </c>
      <c r="C269" s="35">
        <f>C267+1</f>
        <v>43968</v>
      </c>
      <c r="D269" s="33"/>
      <c r="E269" s="33"/>
      <c r="F269" s="33"/>
      <c r="G269" s="33"/>
      <c r="H269" s="33"/>
      <c r="I269" s="33"/>
    </row>
    <row r="270" spans="1:9" ht="16.5" customHeight="1" x14ac:dyDescent="0.25">
      <c r="A270">
        <f>A269</f>
        <v>5</v>
      </c>
      <c r="B270" s="50">
        <f>B269</f>
        <v>43968</v>
      </c>
      <c r="C270" s="36" t="str">
        <f>C269&amp;2</f>
        <v>439682</v>
      </c>
      <c r="D270" s="34"/>
      <c r="E270" s="34"/>
      <c r="F270" s="34"/>
      <c r="G270" s="34"/>
      <c r="H270" s="34"/>
      <c r="I270" s="34"/>
    </row>
    <row r="271" spans="1:9" ht="16.5" customHeight="1" x14ac:dyDescent="0.25">
      <c r="A271">
        <f>MONTH(C271)</f>
        <v>5</v>
      </c>
      <c r="B271" s="49">
        <f>C271</f>
        <v>43969</v>
      </c>
      <c r="C271" s="35">
        <f>C269+1</f>
        <v>43969</v>
      </c>
      <c r="D271" s="33"/>
      <c r="E271" s="33"/>
      <c r="F271" s="33"/>
      <c r="G271" s="33"/>
      <c r="H271" s="33"/>
      <c r="I271" s="33"/>
    </row>
    <row r="272" spans="1:9" ht="16.5" customHeight="1" x14ac:dyDescent="0.25">
      <c r="A272">
        <f>A271</f>
        <v>5</v>
      </c>
      <c r="B272" s="50">
        <f>B271</f>
        <v>43969</v>
      </c>
      <c r="C272" s="36" t="str">
        <f>C271&amp;2</f>
        <v>439692</v>
      </c>
      <c r="D272" s="34"/>
      <c r="E272" s="34"/>
      <c r="F272" s="34"/>
      <c r="G272" s="34"/>
      <c r="H272" s="34"/>
      <c r="I272" s="34"/>
    </row>
    <row r="273" spans="1:9" ht="16.5" customHeight="1" x14ac:dyDescent="0.25">
      <c r="A273">
        <f>MONTH(C273)</f>
        <v>5</v>
      </c>
      <c r="B273" s="49">
        <f>C273</f>
        <v>43970</v>
      </c>
      <c r="C273" s="35">
        <f>C271+1</f>
        <v>43970</v>
      </c>
      <c r="D273" s="33"/>
      <c r="E273" s="33"/>
      <c r="F273" s="33"/>
      <c r="G273" s="33"/>
      <c r="H273" s="33"/>
      <c r="I273" s="33"/>
    </row>
    <row r="274" spans="1:9" ht="16.5" customHeight="1" x14ac:dyDescent="0.25">
      <c r="A274">
        <f>A273</f>
        <v>5</v>
      </c>
      <c r="B274" s="50">
        <f>B273</f>
        <v>43970</v>
      </c>
      <c r="C274" s="36" t="str">
        <f>C273&amp;2</f>
        <v>439702</v>
      </c>
      <c r="D274" s="34"/>
      <c r="E274" s="34"/>
      <c r="F274" s="34"/>
      <c r="G274" s="34"/>
      <c r="H274" s="34"/>
      <c r="I274" s="34"/>
    </row>
    <row r="275" spans="1:9" ht="16.5" customHeight="1" x14ac:dyDescent="0.25">
      <c r="A275">
        <f>MONTH(C275)</f>
        <v>5</v>
      </c>
      <c r="B275" s="49">
        <f>C275</f>
        <v>43971</v>
      </c>
      <c r="C275" s="35">
        <f>C273+1</f>
        <v>43971</v>
      </c>
      <c r="D275" s="33"/>
      <c r="E275" s="33"/>
      <c r="F275" s="33"/>
      <c r="G275" s="33"/>
      <c r="H275" s="33"/>
      <c r="I275" s="33"/>
    </row>
    <row r="276" spans="1:9" ht="16.5" customHeight="1" x14ac:dyDescent="0.25">
      <c r="A276">
        <f>A275</f>
        <v>5</v>
      </c>
      <c r="B276" s="50">
        <f>B275</f>
        <v>43971</v>
      </c>
      <c r="C276" s="36" t="str">
        <f>C275&amp;2</f>
        <v>439712</v>
      </c>
      <c r="D276" s="34"/>
      <c r="E276" s="34"/>
      <c r="F276" s="34"/>
      <c r="G276" s="34"/>
      <c r="H276" s="34"/>
      <c r="I276" s="34"/>
    </row>
    <row r="277" spans="1:9" ht="16.5" customHeight="1" x14ac:dyDescent="0.25">
      <c r="A277">
        <f>MONTH(C277)</f>
        <v>5</v>
      </c>
      <c r="B277" s="49">
        <f>C277</f>
        <v>43972</v>
      </c>
      <c r="C277" s="35">
        <f>C275+1</f>
        <v>43972</v>
      </c>
      <c r="D277" s="33"/>
      <c r="E277" s="33"/>
      <c r="F277" s="33"/>
      <c r="G277" s="33"/>
      <c r="H277" s="33"/>
      <c r="I277" s="33"/>
    </row>
    <row r="278" spans="1:9" ht="16.5" customHeight="1" x14ac:dyDescent="0.25">
      <c r="A278">
        <f>A277</f>
        <v>5</v>
      </c>
      <c r="B278" s="50">
        <f>B277</f>
        <v>43972</v>
      </c>
      <c r="C278" s="36" t="str">
        <f>C277&amp;2</f>
        <v>439722</v>
      </c>
      <c r="D278" s="34"/>
      <c r="E278" s="34"/>
      <c r="F278" s="34"/>
      <c r="G278" s="34"/>
      <c r="H278" s="34"/>
      <c r="I278" s="34"/>
    </row>
    <row r="279" spans="1:9" ht="16.5" customHeight="1" x14ac:dyDescent="0.25">
      <c r="A279">
        <f>MONTH(C279)</f>
        <v>5</v>
      </c>
      <c r="B279" s="49">
        <f>C279</f>
        <v>43973</v>
      </c>
      <c r="C279" s="35">
        <f>C277+1</f>
        <v>43973</v>
      </c>
      <c r="D279" s="33"/>
      <c r="E279" s="33"/>
      <c r="F279" s="33"/>
      <c r="G279" s="33"/>
      <c r="H279" s="33"/>
      <c r="I279" s="33"/>
    </row>
    <row r="280" spans="1:9" ht="16.5" customHeight="1" x14ac:dyDescent="0.25">
      <c r="A280">
        <f>A279</f>
        <v>5</v>
      </c>
      <c r="B280" s="50">
        <f>B279</f>
        <v>43973</v>
      </c>
      <c r="C280" s="36" t="str">
        <f>C279&amp;2</f>
        <v>439732</v>
      </c>
      <c r="D280" s="34"/>
      <c r="E280" s="34"/>
      <c r="F280" s="34"/>
      <c r="G280" s="34"/>
      <c r="H280" s="34"/>
      <c r="I280" s="34"/>
    </row>
    <row r="281" spans="1:9" ht="16.5" customHeight="1" x14ac:dyDescent="0.25">
      <c r="A281">
        <f>MONTH(C281)</f>
        <v>5</v>
      </c>
      <c r="B281" s="49">
        <f>C281</f>
        <v>43974</v>
      </c>
      <c r="C281" s="35">
        <f>C279+1</f>
        <v>43974</v>
      </c>
      <c r="D281" s="33"/>
      <c r="E281" s="33"/>
      <c r="F281" s="33"/>
      <c r="G281" s="33"/>
      <c r="H281" s="33"/>
      <c r="I281" s="33"/>
    </row>
    <row r="282" spans="1:9" ht="16.5" customHeight="1" x14ac:dyDescent="0.25">
      <c r="A282">
        <f>A281</f>
        <v>5</v>
      </c>
      <c r="B282" s="50">
        <f>B281</f>
        <v>43974</v>
      </c>
      <c r="C282" s="36" t="str">
        <f>C281&amp;2</f>
        <v>439742</v>
      </c>
      <c r="D282" s="34"/>
      <c r="E282" s="34"/>
      <c r="F282" s="34"/>
      <c r="G282" s="34"/>
      <c r="H282" s="34"/>
      <c r="I282" s="34"/>
    </row>
    <row r="283" spans="1:9" ht="16.5" customHeight="1" x14ac:dyDescent="0.25">
      <c r="A283">
        <f>MONTH(C283)</f>
        <v>5</v>
      </c>
      <c r="B283" s="49">
        <f>C283</f>
        <v>43975</v>
      </c>
      <c r="C283" s="35">
        <f>C281+1</f>
        <v>43975</v>
      </c>
      <c r="D283" s="33"/>
      <c r="E283" s="33"/>
      <c r="F283" s="33"/>
      <c r="G283" s="33"/>
      <c r="H283" s="33"/>
      <c r="I283" s="33"/>
    </row>
    <row r="284" spans="1:9" ht="16.5" customHeight="1" x14ac:dyDescent="0.25">
      <c r="A284">
        <f>A283</f>
        <v>5</v>
      </c>
      <c r="B284" s="50">
        <f>B283</f>
        <v>43975</v>
      </c>
      <c r="C284" s="36" t="str">
        <f>C283&amp;2</f>
        <v>439752</v>
      </c>
      <c r="D284" s="34"/>
      <c r="E284" s="34"/>
      <c r="F284" s="34"/>
      <c r="G284" s="34"/>
      <c r="H284" s="34"/>
      <c r="I284" s="34"/>
    </row>
    <row r="285" spans="1:9" ht="16.5" customHeight="1" x14ac:dyDescent="0.25">
      <c r="A285">
        <f>MONTH(C285)</f>
        <v>5</v>
      </c>
      <c r="B285" s="49">
        <f>C285</f>
        <v>43976</v>
      </c>
      <c r="C285" s="35">
        <f>C283+1</f>
        <v>43976</v>
      </c>
      <c r="D285" s="33"/>
      <c r="E285" s="33"/>
      <c r="F285" s="33"/>
      <c r="G285" s="33"/>
      <c r="H285" s="33"/>
      <c r="I285" s="33"/>
    </row>
    <row r="286" spans="1:9" ht="16.5" customHeight="1" x14ac:dyDescent="0.25">
      <c r="A286">
        <f>A285</f>
        <v>5</v>
      </c>
      <c r="B286" s="50">
        <f>B285</f>
        <v>43976</v>
      </c>
      <c r="C286" s="36" t="str">
        <f>C285&amp;2</f>
        <v>439762</v>
      </c>
      <c r="D286" s="34"/>
      <c r="E286" s="34"/>
      <c r="F286" s="34"/>
      <c r="G286" s="34"/>
      <c r="H286" s="34"/>
      <c r="I286" s="34"/>
    </row>
    <row r="287" spans="1:9" ht="16.5" customHeight="1" x14ac:dyDescent="0.25">
      <c r="A287">
        <f>MONTH(C287)</f>
        <v>5</v>
      </c>
      <c r="B287" s="49">
        <f>C287</f>
        <v>43977</v>
      </c>
      <c r="C287" s="35">
        <f>C285+1</f>
        <v>43977</v>
      </c>
      <c r="D287" s="33"/>
      <c r="E287" s="33"/>
      <c r="F287" s="33"/>
      <c r="G287" s="33"/>
      <c r="H287" s="33"/>
      <c r="I287" s="33"/>
    </row>
    <row r="288" spans="1:9" ht="16.5" customHeight="1" x14ac:dyDescent="0.25">
      <c r="A288">
        <f>A287</f>
        <v>5</v>
      </c>
      <c r="B288" s="50">
        <f>B287</f>
        <v>43977</v>
      </c>
      <c r="C288" s="36" t="str">
        <f>C287&amp;2</f>
        <v>439772</v>
      </c>
      <c r="D288" s="34"/>
      <c r="E288" s="34"/>
      <c r="F288" s="34"/>
      <c r="G288" s="34"/>
      <c r="H288" s="34"/>
      <c r="I288" s="34"/>
    </row>
    <row r="289" spans="1:9" ht="16.5" customHeight="1" x14ac:dyDescent="0.25">
      <c r="A289">
        <f>MONTH(C289)</f>
        <v>5</v>
      </c>
      <c r="B289" s="49">
        <f>C289</f>
        <v>43978</v>
      </c>
      <c r="C289" s="35">
        <f>C287+1</f>
        <v>43978</v>
      </c>
      <c r="D289" s="33"/>
      <c r="E289" s="33"/>
      <c r="F289" s="33"/>
      <c r="G289" s="33"/>
      <c r="H289" s="33"/>
      <c r="I289" s="33"/>
    </row>
    <row r="290" spans="1:9" ht="16.5" customHeight="1" x14ac:dyDescent="0.25">
      <c r="A290">
        <f>A289</f>
        <v>5</v>
      </c>
      <c r="B290" s="50">
        <f>B289</f>
        <v>43978</v>
      </c>
      <c r="C290" s="36" t="str">
        <f>C289&amp;2</f>
        <v>439782</v>
      </c>
      <c r="D290" s="34"/>
      <c r="E290" s="34"/>
      <c r="F290" s="34"/>
      <c r="G290" s="34"/>
      <c r="H290" s="34"/>
      <c r="I290" s="34"/>
    </row>
    <row r="291" spans="1:9" ht="16.5" customHeight="1" x14ac:dyDescent="0.25">
      <c r="A291">
        <f>MONTH(C291)</f>
        <v>5</v>
      </c>
      <c r="B291" s="49">
        <f>C291</f>
        <v>43979</v>
      </c>
      <c r="C291" s="35">
        <f>C289+1</f>
        <v>43979</v>
      </c>
      <c r="D291" s="33"/>
      <c r="E291" s="33"/>
      <c r="F291" s="33"/>
      <c r="G291" s="33"/>
      <c r="H291" s="33"/>
      <c r="I291" s="33"/>
    </row>
    <row r="292" spans="1:9" ht="16.5" customHeight="1" x14ac:dyDescent="0.25">
      <c r="A292">
        <f>A291</f>
        <v>5</v>
      </c>
      <c r="B292" s="50">
        <f>B291</f>
        <v>43979</v>
      </c>
      <c r="C292" s="36" t="str">
        <f>C291&amp;2</f>
        <v>439792</v>
      </c>
      <c r="D292" s="34"/>
      <c r="E292" s="34"/>
      <c r="F292" s="34"/>
      <c r="G292" s="34"/>
      <c r="H292" s="34"/>
      <c r="I292" s="34"/>
    </row>
    <row r="293" spans="1:9" ht="16.5" customHeight="1" x14ac:dyDescent="0.25">
      <c r="A293">
        <f>MONTH(C293)</f>
        <v>5</v>
      </c>
      <c r="B293" s="49">
        <f>C293</f>
        <v>43980</v>
      </c>
      <c r="C293" s="35">
        <f>C291+1</f>
        <v>43980</v>
      </c>
      <c r="D293" s="33"/>
      <c r="E293" s="33"/>
      <c r="F293" s="33"/>
      <c r="G293" s="33"/>
      <c r="H293" s="33"/>
      <c r="I293" s="33"/>
    </row>
    <row r="294" spans="1:9" ht="16.5" customHeight="1" x14ac:dyDescent="0.25">
      <c r="A294">
        <f>A293</f>
        <v>5</v>
      </c>
      <c r="B294" s="50">
        <f>B293</f>
        <v>43980</v>
      </c>
      <c r="C294" s="32" t="str">
        <f>C293&amp;2</f>
        <v>439802</v>
      </c>
      <c r="D294" s="34"/>
      <c r="E294" s="34"/>
      <c r="F294" s="34"/>
      <c r="G294" s="34"/>
      <c r="H294" s="34"/>
      <c r="I294" s="34"/>
    </row>
    <row r="295" spans="1:9" ht="16.5" customHeight="1" x14ac:dyDescent="0.25">
      <c r="A295">
        <f>MONTH(C295)</f>
        <v>5</v>
      </c>
      <c r="B295" s="49">
        <f>C295</f>
        <v>43981</v>
      </c>
      <c r="C295" s="35">
        <f>C293+1</f>
        <v>43981</v>
      </c>
      <c r="D295" s="33"/>
      <c r="E295" s="33"/>
      <c r="F295" s="33"/>
      <c r="G295" s="33"/>
      <c r="H295" s="33"/>
      <c r="I295" s="33"/>
    </row>
    <row r="296" spans="1:9" ht="16.5" customHeight="1" x14ac:dyDescent="0.25">
      <c r="A296">
        <f>A295</f>
        <v>5</v>
      </c>
      <c r="B296" s="50">
        <f>B295</f>
        <v>43981</v>
      </c>
      <c r="C296" s="36" t="str">
        <f>C295&amp;2</f>
        <v>439812</v>
      </c>
      <c r="D296" s="34"/>
      <c r="E296" s="34"/>
      <c r="F296" s="34"/>
      <c r="G296" s="34"/>
      <c r="H296" s="34"/>
      <c r="I296" s="34"/>
    </row>
    <row r="297" spans="1:9" ht="16.5" customHeight="1" x14ac:dyDescent="0.25">
      <c r="A297">
        <f>MONTH(C297)</f>
        <v>5</v>
      </c>
      <c r="B297" s="49">
        <f>C297</f>
        <v>43982</v>
      </c>
      <c r="C297" s="35">
        <f>C295+1</f>
        <v>43982</v>
      </c>
      <c r="D297" s="33"/>
      <c r="E297" s="33"/>
      <c r="F297" s="33"/>
      <c r="G297" s="33"/>
      <c r="H297" s="33"/>
      <c r="I297" s="33"/>
    </row>
    <row r="298" spans="1:9" ht="16.5" customHeight="1" x14ac:dyDescent="0.25">
      <c r="A298">
        <f>A297</f>
        <v>5</v>
      </c>
      <c r="B298" s="50">
        <f>B297</f>
        <v>43982</v>
      </c>
      <c r="C298" s="36" t="str">
        <f>C297&amp;2</f>
        <v>439822</v>
      </c>
      <c r="D298" s="34"/>
      <c r="E298" s="34"/>
      <c r="F298" s="34"/>
      <c r="G298" s="34"/>
      <c r="H298" s="34"/>
      <c r="I298" s="34"/>
    </row>
    <row r="299" spans="1:9" ht="16.5" customHeight="1" x14ac:dyDescent="0.25">
      <c r="A299">
        <f>MONTH(C299)</f>
        <v>6</v>
      </c>
      <c r="B299" s="49">
        <f>C299</f>
        <v>43983</v>
      </c>
      <c r="C299" s="35">
        <f>C297+1</f>
        <v>43983</v>
      </c>
      <c r="D299" s="33"/>
      <c r="E299" s="33"/>
      <c r="F299" s="33"/>
      <c r="G299" s="33"/>
      <c r="H299" s="33"/>
      <c r="I299" s="33"/>
    </row>
    <row r="300" spans="1:9" ht="16.5" customHeight="1" x14ac:dyDescent="0.25">
      <c r="A300">
        <f>A299</f>
        <v>6</v>
      </c>
      <c r="B300" s="50">
        <f>B299</f>
        <v>43983</v>
      </c>
      <c r="C300" s="36" t="str">
        <f>C299&amp;2</f>
        <v>439832</v>
      </c>
      <c r="D300" s="34"/>
      <c r="E300" s="34"/>
      <c r="F300" s="34"/>
      <c r="G300" s="34"/>
      <c r="H300" s="34"/>
      <c r="I300" s="34"/>
    </row>
    <row r="301" spans="1:9" ht="16.5" customHeight="1" x14ac:dyDescent="0.25">
      <c r="A301">
        <f>MONTH(C301)</f>
        <v>6</v>
      </c>
      <c r="B301" s="49">
        <f>C301</f>
        <v>43984</v>
      </c>
      <c r="C301" s="35">
        <f>C299+1</f>
        <v>43984</v>
      </c>
      <c r="D301" s="33"/>
      <c r="E301" s="33"/>
      <c r="F301" s="33"/>
      <c r="G301" s="33"/>
      <c r="H301" s="33"/>
      <c r="I301" s="33"/>
    </row>
    <row r="302" spans="1:9" ht="16.5" customHeight="1" x14ac:dyDescent="0.25">
      <c r="A302">
        <f>A301</f>
        <v>6</v>
      </c>
      <c r="B302" s="50">
        <f>B301</f>
        <v>43984</v>
      </c>
      <c r="C302" s="36" t="str">
        <f>C301&amp;2</f>
        <v>439842</v>
      </c>
      <c r="D302" s="34"/>
      <c r="E302" s="34"/>
      <c r="F302" s="34"/>
      <c r="G302" s="34"/>
      <c r="H302" s="34"/>
      <c r="I302" s="34"/>
    </row>
    <row r="303" spans="1:9" ht="16.5" customHeight="1" x14ac:dyDescent="0.25">
      <c r="A303">
        <f>MONTH(C303)</f>
        <v>6</v>
      </c>
      <c r="B303" s="49">
        <f>C303</f>
        <v>43985</v>
      </c>
      <c r="C303" s="35">
        <f>C301+1</f>
        <v>43985</v>
      </c>
      <c r="D303" s="33"/>
      <c r="E303" s="33"/>
      <c r="F303" s="33"/>
      <c r="G303" s="33"/>
      <c r="H303" s="33"/>
      <c r="I303" s="33"/>
    </row>
    <row r="304" spans="1:9" ht="16.5" customHeight="1" x14ac:dyDescent="0.25">
      <c r="A304">
        <f>A303</f>
        <v>6</v>
      </c>
      <c r="B304" s="50">
        <f>B303</f>
        <v>43985</v>
      </c>
      <c r="C304" s="36" t="str">
        <f>C303&amp;2</f>
        <v>439852</v>
      </c>
      <c r="D304" s="34"/>
      <c r="E304" s="34"/>
      <c r="F304" s="34"/>
      <c r="G304" s="34"/>
      <c r="H304" s="34"/>
      <c r="I304" s="34"/>
    </row>
    <row r="305" spans="1:9" ht="16.5" customHeight="1" x14ac:dyDescent="0.25">
      <c r="A305">
        <f>MONTH(C305)</f>
        <v>6</v>
      </c>
      <c r="B305" s="49">
        <f>C305</f>
        <v>43986</v>
      </c>
      <c r="C305" s="35">
        <f>C303+1</f>
        <v>43986</v>
      </c>
      <c r="D305" s="33"/>
      <c r="E305" s="33"/>
      <c r="F305" s="33"/>
      <c r="G305" s="33"/>
      <c r="H305" s="33"/>
      <c r="I305" s="33"/>
    </row>
    <row r="306" spans="1:9" ht="16.5" customHeight="1" x14ac:dyDescent="0.25">
      <c r="A306">
        <f>A305</f>
        <v>6</v>
      </c>
      <c r="B306" s="50">
        <f>B305</f>
        <v>43986</v>
      </c>
      <c r="C306" s="36" t="str">
        <f>C305&amp;2</f>
        <v>439862</v>
      </c>
      <c r="D306" s="34"/>
      <c r="E306" s="34"/>
      <c r="F306" s="34"/>
      <c r="G306" s="34"/>
      <c r="H306" s="34"/>
      <c r="I306" s="34"/>
    </row>
    <row r="307" spans="1:9" ht="16.5" customHeight="1" x14ac:dyDescent="0.25">
      <c r="A307">
        <f>MONTH(C307)</f>
        <v>6</v>
      </c>
      <c r="B307" s="49">
        <f>C307</f>
        <v>43987</v>
      </c>
      <c r="C307" s="35">
        <f>C305+1</f>
        <v>43987</v>
      </c>
      <c r="D307" s="33"/>
      <c r="E307" s="33"/>
      <c r="F307" s="33"/>
      <c r="G307" s="33"/>
      <c r="H307" s="33"/>
      <c r="I307" s="33"/>
    </row>
    <row r="308" spans="1:9" ht="16.5" customHeight="1" x14ac:dyDescent="0.25">
      <c r="A308">
        <f>A307</f>
        <v>6</v>
      </c>
      <c r="B308" s="50">
        <f>B307</f>
        <v>43987</v>
      </c>
      <c r="C308" s="36" t="str">
        <f>C307&amp;2</f>
        <v>439872</v>
      </c>
      <c r="D308" s="34"/>
      <c r="E308" s="34"/>
      <c r="F308" s="34"/>
      <c r="G308" s="34"/>
      <c r="H308" s="34"/>
      <c r="I308" s="34"/>
    </row>
    <row r="309" spans="1:9" ht="16.5" customHeight="1" x14ac:dyDescent="0.25">
      <c r="A309">
        <f>MONTH(C309)</f>
        <v>6</v>
      </c>
      <c r="B309" s="49">
        <f>C309</f>
        <v>43988</v>
      </c>
      <c r="C309" s="35">
        <f>C307+1</f>
        <v>43988</v>
      </c>
      <c r="D309" s="33"/>
      <c r="E309" s="33"/>
      <c r="F309" s="33"/>
      <c r="G309" s="33"/>
      <c r="H309" s="33"/>
      <c r="I309" s="33"/>
    </row>
    <row r="310" spans="1:9" ht="16.5" customHeight="1" x14ac:dyDescent="0.25">
      <c r="A310">
        <f>A309</f>
        <v>6</v>
      </c>
      <c r="B310" s="50">
        <f>B309</f>
        <v>43988</v>
      </c>
      <c r="C310" s="36" t="str">
        <f>C309&amp;2</f>
        <v>439882</v>
      </c>
      <c r="D310" s="34"/>
      <c r="E310" s="34"/>
      <c r="F310" s="34"/>
      <c r="G310" s="34"/>
      <c r="H310" s="34"/>
      <c r="I310" s="34"/>
    </row>
    <row r="311" spans="1:9" ht="16.5" customHeight="1" x14ac:dyDescent="0.25">
      <c r="A311">
        <f>MONTH(C311)</f>
        <v>6</v>
      </c>
      <c r="B311" s="49">
        <f>C311</f>
        <v>43989</v>
      </c>
      <c r="C311" s="35">
        <f>C309+1</f>
        <v>43989</v>
      </c>
      <c r="D311" s="33"/>
      <c r="E311" s="33"/>
      <c r="F311" s="33"/>
      <c r="G311" s="33"/>
      <c r="H311" s="33"/>
      <c r="I311" s="33"/>
    </row>
    <row r="312" spans="1:9" ht="16.5" customHeight="1" x14ac:dyDescent="0.25">
      <c r="A312">
        <f>A311</f>
        <v>6</v>
      </c>
      <c r="B312" s="50">
        <f>B311</f>
        <v>43989</v>
      </c>
      <c r="C312" s="36" t="str">
        <f>C311&amp;2</f>
        <v>439892</v>
      </c>
      <c r="D312" s="34"/>
      <c r="E312" s="34"/>
      <c r="F312" s="34"/>
      <c r="G312" s="34"/>
      <c r="H312" s="34"/>
      <c r="I312" s="34"/>
    </row>
    <row r="313" spans="1:9" ht="16.5" customHeight="1" x14ac:dyDescent="0.25">
      <c r="A313">
        <f>MONTH(C313)</f>
        <v>6</v>
      </c>
      <c r="B313" s="49">
        <f>C313</f>
        <v>43990</v>
      </c>
      <c r="C313" s="35">
        <f>C311+1</f>
        <v>43990</v>
      </c>
      <c r="D313" s="33"/>
      <c r="E313" s="33"/>
      <c r="F313" s="33"/>
      <c r="G313" s="33"/>
      <c r="H313" s="33"/>
      <c r="I313" s="33"/>
    </row>
    <row r="314" spans="1:9" ht="16.5" customHeight="1" x14ac:dyDescent="0.25">
      <c r="A314">
        <f>A313</f>
        <v>6</v>
      </c>
      <c r="B314" s="50">
        <f>B313</f>
        <v>43990</v>
      </c>
      <c r="C314" s="36" t="str">
        <f>C313&amp;2</f>
        <v>439902</v>
      </c>
      <c r="D314" s="34"/>
      <c r="E314" s="34"/>
      <c r="F314" s="34"/>
      <c r="G314" s="34"/>
      <c r="H314" s="34"/>
      <c r="I314" s="34"/>
    </row>
    <row r="315" spans="1:9" ht="16.5" customHeight="1" x14ac:dyDescent="0.25">
      <c r="A315">
        <f>MONTH(C315)</f>
        <v>6</v>
      </c>
      <c r="B315" s="49">
        <f>C315</f>
        <v>43991</v>
      </c>
      <c r="C315" s="35">
        <f>C313+1</f>
        <v>43991</v>
      </c>
      <c r="D315" s="33"/>
      <c r="E315" s="33"/>
      <c r="F315" s="33"/>
      <c r="G315" s="33"/>
      <c r="H315" s="33"/>
      <c r="I315" s="33"/>
    </row>
    <row r="316" spans="1:9" ht="16.5" customHeight="1" x14ac:dyDescent="0.25">
      <c r="A316">
        <f>A315</f>
        <v>6</v>
      </c>
      <c r="B316" s="50">
        <f>B315</f>
        <v>43991</v>
      </c>
      <c r="C316" s="36" t="str">
        <f>C315&amp;2</f>
        <v>439912</v>
      </c>
      <c r="D316" s="34"/>
      <c r="E316" s="34"/>
      <c r="F316" s="34"/>
      <c r="G316" s="34"/>
      <c r="H316" s="34"/>
      <c r="I316" s="34"/>
    </row>
    <row r="317" spans="1:9" ht="16.5" customHeight="1" x14ac:dyDescent="0.25">
      <c r="A317">
        <f>MONTH(C317)</f>
        <v>6</v>
      </c>
      <c r="B317" s="49">
        <f>C317</f>
        <v>43992</v>
      </c>
      <c r="C317" s="35">
        <f>C315+1</f>
        <v>43992</v>
      </c>
      <c r="D317" s="33"/>
      <c r="E317" s="33"/>
      <c r="F317" s="33"/>
      <c r="G317" s="33"/>
      <c r="H317" s="33"/>
      <c r="I317" s="33"/>
    </row>
    <row r="318" spans="1:9" ht="16.5" customHeight="1" x14ac:dyDescent="0.25">
      <c r="A318">
        <f>A317</f>
        <v>6</v>
      </c>
      <c r="B318" s="50">
        <f>B317</f>
        <v>43992</v>
      </c>
      <c r="C318" s="36" t="str">
        <f>C317&amp;2</f>
        <v>439922</v>
      </c>
      <c r="D318" s="34"/>
      <c r="E318" s="34"/>
      <c r="F318" s="34"/>
      <c r="G318" s="34"/>
      <c r="H318" s="34"/>
      <c r="I318" s="34"/>
    </row>
    <row r="319" spans="1:9" ht="16.5" customHeight="1" x14ac:dyDescent="0.25">
      <c r="A319">
        <f>MONTH(C319)</f>
        <v>6</v>
      </c>
      <c r="B319" s="49">
        <f>C319</f>
        <v>43993</v>
      </c>
      <c r="C319" s="35">
        <f>C317+1</f>
        <v>43993</v>
      </c>
      <c r="D319" s="33"/>
      <c r="E319" s="33"/>
      <c r="F319" s="33"/>
      <c r="G319" s="33"/>
      <c r="H319" s="33"/>
      <c r="I319" s="33"/>
    </row>
    <row r="320" spans="1:9" ht="16.5" customHeight="1" x14ac:dyDescent="0.25">
      <c r="A320">
        <f>A319</f>
        <v>6</v>
      </c>
      <c r="B320" s="50">
        <f>B319</f>
        <v>43993</v>
      </c>
      <c r="C320" s="36" t="str">
        <f>C319&amp;2</f>
        <v>439932</v>
      </c>
      <c r="D320" s="34"/>
      <c r="E320" s="34"/>
      <c r="F320" s="34"/>
      <c r="G320" s="34"/>
      <c r="H320" s="34"/>
      <c r="I320" s="34"/>
    </row>
    <row r="321" spans="1:9" ht="16.5" customHeight="1" x14ac:dyDescent="0.25">
      <c r="A321">
        <f>MONTH(C321)</f>
        <v>6</v>
      </c>
      <c r="B321" s="49">
        <f>C321</f>
        <v>43994</v>
      </c>
      <c r="C321" s="35">
        <f>C319+1</f>
        <v>43994</v>
      </c>
      <c r="D321" s="33"/>
      <c r="E321" s="33"/>
      <c r="F321" s="33"/>
      <c r="G321" s="33"/>
      <c r="H321" s="33"/>
      <c r="I321" s="33"/>
    </row>
    <row r="322" spans="1:9" ht="16.5" customHeight="1" x14ac:dyDescent="0.25">
      <c r="A322">
        <f>A321</f>
        <v>6</v>
      </c>
      <c r="B322" s="50">
        <f>B321</f>
        <v>43994</v>
      </c>
      <c r="C322" s="36" t="str">
        <f>C321&amp;2</f>
        <v>439942</v>
      </c>
      <c r="D322" s="34"/>
      <c r="E322" s="34"/>
      <c r="F322" s="34"/>
      <c r="G322" s="34"/>
      <c r="H322" s="34"/>
      <c r="I322" s="34"/>
    </row>
    <row r="323" spans="1:9" ht="16.5" customHeight="1" x14ac:dyDescent="0.25">
      <c r="A323">
        <f>MONTH(C323)</f>
        <v>6</v>
      </c>
      <c r="B323" s="49">
        <f>C323</f>
        <v>43995</v>
      </c>
      <c r="C323" s="35">
        <f>C321+1</f>
        <v>43995</v>
      </c>
      <c r="D323" s="33"/>
      <c r="E323" s="33"/>
      <c r="F323" s="33"/>
      <c r="G323" s="33"/>
      <c r="H323" s="33"/>
      <c r="I323" s="33"/>
    </row>
    <row r="324" spans="1:9" ht="16.5" customHeight="1" x14ac:dyDescent="0.25">
      <c r="A324">
        <f>A323</f>
        <v>6</v>
      </c>
      <c r="B324" s="50">
        <f>B323</f>
        <v>43995</v>
      </c>
      <c r="C324" s="36" t="str">
        <f>C323&amp;2</f>
        <v>439952</v>
      </c>
      <c r="D324" s="34"/>
      <c r="E324" s="34"/>
      <c r="F324" s="34"/>
      <c r="G324" s="34"/>
      <c r="H324" s="34"/>
      <c r="I324" s="34"/>
    </row>
    <row r="325" spans="1:9" ht="16.5" customHeight="1" x14ac:dyDescent="0.25">
      <c r="A325">
        <f>MONTH(C325)</f>
        <v>6</v>
      </c>
      <c r="B325" s="49">
        <f>C325</f>
        <v>43996</v>
      </c>
      <c r="C325" s="35">
        <f>C323+1</f>
        <v>43996</v>
      </c>
      <c r="D325" s="33"/>
      <c r="E325" s="33"/>
      <c r="F325" s="33"/>
      <c r="G325" s="33"/>
      <c r="H325" s="33"/>
      <c r="I325" s="33"/>
    </row>
    <row r="326" spans="1:9" ht="16.5" customHeight="1" x14ac:dyDescent="0.25">
      <c r="A326">
        <f>A325</f>
        <v>6</v>
      </c>
      <c r="B326" s="50">
        <f>B325</f>
        <v>43996</v>
      </c>
      <c r="C326" s="36" t="str">
        <f>C325&amp;2</f>
        <v>439962</v>
      </c>
      <c r="D326" s="34"/>
      <c r="E326" s="34"/>
      <c r="F326" s="34"/>
      <c r="G326" s="34"/>
      <c r="H326" s="34"/>
      <c r="I326" s="34"/>
    </row>
    <row r="327" spans="1:9" ht="16.5" customHeight="1" x14ac:dyDescent="0.25">
      <c r="A327">
        <f>MONTH(C327)</f>
        <v>6</v>
      </c>
      <c r="B327" s="49">
        <f>C327</f>
        <v>43997</v>
      </c>
      <c r="C327" s="35">
        <f>C325+1</f>
        <v>43997</v>
      </c>
      <c r="D327" s="33"/>
      <c r="E327" s="33"/>
      <c r="F327" s="33"/>
      <c r="G327" s="33"/>
      <c r="H327" s="33"/>
      <c r="I327" s="33"/>
    </row>
    <row r="328" spans="1:9" ht="16.5" customHeight="1" x14ac:dyDescent="0.25">
      <c r="A328">
        <f>A327</f>
        <v>6</v>
      </c>
      <c r="B328" s="50">
        <f>B327</f>
        <v>43997</v>
      </c>
      <c r="C328" s="36" t="str">
        <f>C327&amp;2</f>
        <v>439972</v>
      </c>
      <c r="D328" s="34"/>
      <c r="E328" s="34"/>
      <c r="F328" s="34"/>
      <c r="G328" s="34"/>
      <c r="H328" s="34"/>
      <c r="I328" s="34"/>
    </row>
    <row r="329" spans="1:9" ht="16.5" customHeight="1" x14ac:dyDescent="0.25">
      <c r="A329">
        <f>MONTH(C329)</f>
        <v>6</v>
      </c>
      <c r="B329" s="49">
        <f>C329</f>
        <v>43998</v>
      </c>
      <c r="C329" s="35">
        <f>C327+1</f>
        <v>43998</v>
      </c>
      <c r="D329" s="33"/>
      <c r="E329" s="33"/>
      <c r="F329" s="33"/>
      <c r="G329" s="33"/>
      <c r="H329" s="33"/>
      <c r="I329" s="33"/>
    </row>
    <row r="330" spans="1:9" ht="16.5" customHeight="1" x14ac:dyDescent="0.25">
      <c r="A330">
        <f>A329</f>
        <v>6</v>
      </c>
      <c r="B330" s="50">
        <f>B329</f>
        <v>43998</v>
      </c>
      <c r="C330" s="36" t="str">
        <f>C329&amp;2</f>
        <v>439982</v>
      </c>
      <c r="D330" s="34"/>
      <c r="E330" s="34"/>
      <c r="F330" s="34"/>
      <c r="G330" s="34"/>
      <c r="H330" s="34"/>
      <c r="I330" s="34"/>
    </row>
    <row r="331" spans="1:9" ht="16.5" customHeight="1" x14ac:dyDescent="0.25">
      <c r="A331">
        <f>MONTH(C331)</f>
        <v>6</v>
      </c>
      <c r="B331" s="49">
        <f>C331</f>
        <v>43999</v>
      </c>
      <c r="C331" s="35">
        <f>C329+1</f>
        <v>43999</v>
      </c>
      <c r="D331" s="33"/>
      <c r="E331" s="33"/>
      <c r="F331" s="33"/>
      <c r="G331" s="33"/>
      <c r="H331" s="33"/>
      <c r="I331" s="33"/>
    </row>
    <row r="332" spans="1:9" ht="16.5" customHeight="1" x14ac:dyDescent="0.25">
      <c r="A332">
        <f>A331</f>
        <v>6</v>
      </c>
      <c r="B332" s="50">
        <f>B331</f>
        <v>43999</v>
      </c>
      <c r="C332" s="36" t="str">
        <f>C331&amp;2</f>
        <v>439992</v>
      </c>
      <c r="D332" s="34"/>
      <c r="E332" s="34"/>
      <c r="F332" s="34"/>
      <c r="G332" s="34"/>
      <c r="H332" s="34"/>
      <c r="I332" s="34"/>
    </row>
    <row r="333" spans="1:9" ht="16.5" customHeight="1" x14ac:dyDescent="0.25">
      <c r="A333">
        <f>MONTH(C333)</f>
        <v>6</v>
      </c>
      <c r="B333" s="49">
        <f>C333</f>
        <v>44000</v>
      </c>
      <c r="C333" s="35">
        <f>C331+1</f>
        <v>44000</v>
      </c>
      <c r="D333" s="33"/>
      <c r="E333" s="33"/>
      <c r="F333" s="33"/>
      <c r="G333" s="33"/>
      <c r="H333" s="33"/>
      <c r="I333" s="33"/>
    </row>
    <row r="334" spans="1:9" ht="16.5" customHeight="1" x14ac:dyDescent="0.25">
      <c r="A334">
        <f>A333</f>
        <v>6</v>
      </c>
      <c r="B334" s="50">
        <f>B333</f>
        <v>44000</v>
      </c>
      <c r="C334" s="36" t="str">
        <f>C333&amp;2</f>
        <v>440002</v>
      </c>
      <c r="D334" s="34"/>
      <c r="E334" s="34"/>
      <c r="F334" s="34"/>
      <c r="G334" s="34"/>
      <c r="H334" s="34"/>
      <c r="I334" s="34"/>
    </row>
    <row r="335" spans="1:9" ht="16.5" customHeight="1" x14ac:dyDescent="0.25">
      <c r="A335">
        <f>MONTH(C335)</f>
        <v>6</v>
      </c>
      <c r="B335" s="49">
        <f>C335</f>
        <v>44001</v>
      </c>
      <c r="C335" s="35">
        <f>C333+1</f>
        <v>44001</v>
      </c>
      <c r="D335" s="33"/>
      <c r="E335" s="33"/>
      <c r="F335" s="33"/>
      <c r="G335" s="33"/>
      <c r="H335" s="33"/>
      <c r="I335" s="33"/>
    </row>
    <row r="336" spans="1:9" ht="16.5" customHeight="1" x14ac:dyDescent="0.25">
      <c r="A336">
        <f>A335</f>
        <v>6</v>
      </c>
      <c r="B336" s="50">
        <f>B335</f>
        <v>44001</v>
      </c>
      <c r="C336" s="36" t="str">
        <f>C335&amp;2</f>
        <v>440012</v>
      </c>
      <c r="D336" s="34"/>
      <c r="E336" s="34"/>
      <c r="F336" s="34"/>
      <c r="G336" s="34"/>
      <c r="H336" s="34"/>
      <c r="I336" s="34"/>
    </row>
    <row r="337" spans="1:9" ht="16.5" customHeight="1" x14ac:dyDescent="0.25">
      <c r="A337">
        <f>MONTH(C337)</f>
        <v>6</v>
      </c>
      <c r="B337" s="49">
        <f>C337</f>
        <v>44002</v>
      </c>
      <c r="C337" s="35">
        <f>C335+1</f>
        <v>44002</v>
      </c>
      <c r="D337" s="33"/>
      <c r="E337" s="33"/>
      <c r="F337" s="33"/>
      <c r="G337" s="33"/>
      <c r="H337" s="33"/>
      <c r="I337" s="33"/>
    </row>
    <row r="338" spans="1:9" ht="16.5" customHeight="1" x14ac:dyDescent="0.25">
      <c r="A338">
        <f>A337</f>
        <v>6</v>
      </c>
      <c r="B338" s="50">
        <f>B337</f>
        <v>44002</v>
      </c>
      <c r="C338" s="36" t="str">
        <f>C337&amp;2</f>
        <v>440022</v>
      </c>
      <c r="D338" s="34"/>
      <c r="E338" s="34"/>
      <c r="F338" s="34"/>
      <c r="G338" s="34"/>
      <c r="H338" s="34"/>
      <c r="I338" s="34"/>
    </row>
    <row r="339" spans="1:9" ht="16.5" customHeight="1" x14ac:dyDescent="0.25">
      <c r="A339">
        <f>MONTH(C339)</f>
        <v>6</v>
      </c>
      <c r="B339" s="49">
        <f>C339</f>
        <v>44003</v>
      </c>
      <c r="C339" s="35">
        <f>C337+1</f>
        <v>44003</v>
      </c>
      <c r="D339" s="33"/>
      <c r="E339" s="33"/>
      <c r="F339" s="33"/>
      <c r="G339" s="33"/>
      <c r="H339" s="33"/>
      <c r="I339" s="33"/>
    </row>
    <row r="340" spans="1:9" ht="16.5" customHeight="1" x14ac:dyDescent="0.25">
      <c r="A340">
        <f>A339</f>
        <v>6</v>
      </c>
      <c r="B340" s="50">
        <f>B339</f>
        <v>44003</v>
      </c>
      <c r="C340" s="36" t="str">
        <f>C339&amp;2</f>
        <v>440032</v>
      </c>
      <c r="D340" s="34"/>
      <c r="E340" s="34"/>
      <c r="F340" s="34"/>
      <c r="G340" s="34"/>
      <c r="H340" s="34"/>
      <c r="I340" s="34"/>
    </row>
    <row r="341" spans="1:9" ht="16.5" customHeight="1" x14ac:dyDescent="0.25">
      <c r="A341">
        <f>MONTH(C341)</f>
        <v>6</v>
      </c>
      <c r="B341" s="49">
        <f>C341</f>
        <v>44004</v>
      </c>
      <c r="C341" s="35">
        <f>C339+1</f>
        <v>44004</v>
      </c>
      <c r="D341" s="33"/>
      <c r="E341" s="33"/>
      <c r="F341" s="33"/>
      <c r="G341" s="33"/>
      <c r="H341" s="33"/>
      <c r="I341" s="33"/>
    </row>
    <row r="342" spans="1:9" ht="16.5" customHeight="1" x14ac:dyDescent="0.25">
      <c r="A342">
        <f>A341</f>
        <v>6</v>
      </c>
      <c r="B342" s="50">
        <f>B341</f>
        <v>44004</v>
      </c>
      <c r="C342" s="32" t="str">
        <f>C341&amp;2</f>
        <v>440042</v>
      </c>
      <c r="D342" s="34"/>
      <c r="E342" s="34"/>
      <c r="F342" s="34"/>
      <c r="G342" s="34"/>
      <c r="H342" s="34"/>
      <c r="I342" s="34"/>
    </row>
    <row r="343" spans="1:9" ht="16.5" customHeight="1" x14ac:dyDescent="0.25">
      <c r="A343">
        <f>MONTH(C343)</f>
        <v>6</v>
      </c>
      <c r="B343" s="49">
        <f>C343</f>
        <v>44005</v>
      </c>
      <c r="C343" s="35">
        <f>C341+1</f>
        <v>44005</v>
      </c>
      <c r="D343" s="33"/>
      <c r="E343" s="33"/>
      <c r="F343" s="33"/>
      <c r="G343" s="33"/>
      <c r="H343" s="33"/>
      <c r="I343" s="33"/>
    </row>
    <row r="344" spans="1:9" ht="16.5" customHeight="1" x14ac:dyDescent="0.25">
      <c r="A344">
        <f>A343</f>
        <v>6</v>
      </c>
      <c r="B344" s="50">
        <f>B343</f>
        <v>44005</v>
      </c>
      <c r="C344" s="36" t="str">
        <f>C343&amp;2</f>
        <v>440052</v>
      </c>
      <c r="D344" s="34"/>
      <c r="E344" s="34"/>
      <c r="F344" s="34"/>
      <c r="G344" s="34"/>
      <c r="H344" s="34"/>
      <c r="I344" s="34"/>
    </row>
    <row r="345" spans="1:9" ht="16.5" customHeight="1" x14ac:dyDescent="0.25">
      <c r="A345">
        <f>MONTH(C345)</f>
        <v>6</v>
      </c>
      <c r="B345" s="49">
        <f>C345</f>
        <v>44006</v>
      </c>
      <c r="C345" s="35">
        <f>C343+1</f>
        <v>44006</v>
      </c>
      <c r="D345" s="33"/>
      <c r="E345" s="33"/>
      <c r="F345" s="33"/>
      <c r="G345" s="33"/>
      <c r="H345" s="33"/>
      <c r="I345" s="33"/>
    </row>
    <row r="346" spans="1:9" ht="16.5" customHeight="1" x14ac:dyDescent="0.25">
      <c r="A346">
        <f>A345</f>
        <v>6</v>
      </c>
      <c r="B346" s="50">
        <f>B345</f>
        <v>44006</v>
      </c>
      <c r="C346" s="36" t="str">
        <f>C345&amp;2</f>
        <v>440062</v>
      </c>
      <c r="D346" s="34"/>
      <c r="E346" s="34"/>
      <c r="F346" s="34"/>
      <c r="G346" s="34"/>
      <c r="H346" s="34"/>
      <c r="I346" s="34"/>
    </row>
    <row r="347" spans="1:9" ht="16.5" customHeight="1" x14ac:dyDescent="0.25">
      <c r="A347">
        <f>MONTH(C347)</f>
        <v>6</v>
      </c>
      <c r="B347" s="49">
        <f>C347</f>
        <v>44007</v>
      </c>
      <c r="C347" s="35">
        <f>C345+1</f>
        <v>44007</v>
      </c>
      <c r="D347" s="33"/>
      <c r="E347" s="33"/>
      <c r="F347" s="33"/>
      <c r="G347" s="33"/>
      <c r="H347" s="33"/>
      <c r="I347" s="33"/>
    </row>
    <row r="348" spans="1:9" ht="16.5" customHeight="1" x14ac:dyDescent="0.25">
      <c r="A348">
        <f>A347</f>
        <v>6</v>
      </c>
      <c r="B348" s="50">
        <f>B347</f>
        <v>44007</v>
      </c>
      <c r="C348" s="36" t="str">
        <f>C347&amp;2</f>
        <v>440072</v>
      </c>
      <c r="D348" s="34"/>
      <c r="E348" s="34"/>
      <c r="F348" s="34"/>
      <c r="G348" s="34"/>
      <c r="H348" s="34"/>
      <c r="I348" s="34"/>
    </row>
    <row r="349" spans="1:9" ht="16.5" customHeight="1" x14ac:dyDescent="0.25">
      <c r="A349">
        <f>MONTH(C349)</f>
        <v>6</v>
      </c>
      <c r="B349" s="49">
        <f>C349</f>
        <v>44008</v>
      </c>
      <c r="C349" s="35">
        <f>C347+1</f>
        <v>44008</v>
      </c>
      <c r="D349" s="33"/>
      <c r="E349" s="33"/>
      <c r="F349" s="33"/>
      <c r="G349" s="33"/>
      <c r="H349" s="33"/>
      <c r="I349" s="33"/>
    </row>
    <row r="350" spans="1:9" ht="16.5" customHeight="1" x14ac:dyDescent="0.25">
      <c r="A350">
        <f>A349</f>
        <v>6</v>
      </c>
      <c r="B350" s="50">
        <f>B349</f>
        <v>44008</v>
      </c>
      <c r="C350" s="36" t="str">
        <f>C349&amp;2</f>
        <v>440082</v>
      </c>
      <c r="D350" s="34"/>
      <c r="E350" s="34"/>
      <c r="F350" s="34"/>
      <c r="G350" s="34"/>
      <c r="H350" s="34"/>
      <c r="I350" s="34"/>
    </row>
    <row r="351" spans="1:9" ht="16.5" customHeight="1" x14ac:dyDescent="0.25">
      <c r="A351">
        <f>MONTH(C351)</f>
        <v>6</v>
      </c>
      <c r="B351" s="49">
        <f>C351</f>
        <v>44009</v>
      </c>
      <c r="C351" s="35">
        <f>C349+1</f>
        <v>44009</v>
      </c>
      <c r="D351" s="33"/>
      <c r="E351" s="33"/>
      <c r="F351" s="33"/>
      <c r="G351" s="33"/>
      <c r="H351" s="33"/>
      <c r="I351" s="33"/>
    </row>
    <row r="352" spans="1:9" ht="16.5" customHeight="1" x14ac:dyDescent="0.25">
      <c r="A352">
        <f>A351</f>
        <v>6</v>
      </c>
      <c r="B352" s="50">
        <f>B351</f>
        <v>44009</v>
      </c>
      <c r="C352" s="36" t="str">
        <f>C351&amp;2</f>
        <v>440092</v>
      </c>
      <c r="D352" s="34"/>
      <c r="E352" s="34"/>
      <c r="F352" s="34"/>
      <c r="G352" s="34"/>
      <c r="H352" s="34"/>
      <c r="I352" s="34"/>
    </row>
    <row r="353" spans="1:9" ht="16.5" customHeight="1" x14ac:dyDescent="0.25">
      <c r="A353">
        <f>MONTH(C353)</f>
        <v>6</v>
      </c>
      <c r="B353" s="49">
        <f>C353</f>
        <v>44010</v>
      </c>
      <c r="C353" s="35">
        <f>C351+1</f>
        <v>44010</v>
      </c>
      <c r="D353" s="33"/>
      <c r="E353" s="33"/>
      <c r="F353" s="33"/>
      <c r="G353" s="33"/>
      <c r="H353" s="33"/>
      <c r="I353" s="33"/>
    </row>
    <row r="354" spans="1:9" ht="16.5" customHeight="1" x14ac:dyDescent="0.25">
      <c r="A354">
        <f>A353</f>
        <v>6</v>
      </c>
      <c r="B354" s="50">
        <f>B353</f>
        <v>44010</v>
      </c>
      <c r="C354" s="36" t="str">
        <f>C353&amp;2</f>
        <v>440102</v>
      </c>
      <c r="D354" s="34"/>
      <c r="E354" s="34"/>
      <c r="F354" s="34"/>
      <c r="G354" s="34"/>
      <c r="H354" s="34"/>
      <c r="I354" s="34"/>
    </row>
    <row r="355" spans="1:9" ht="16.5" customHeight="1" x14ac:dyDescent="0.25">
      <c r="A355">
        <f>MONTH(C355)</f>
        <v>6</v>
      </c>
      <c r="B355" s="49">
        <f>C355</f>
        <v>44011</v>
      </c>
      <c r="C355" s="35">
        <f>C353+1</f>
        <v>44011</v>
      </c>
      <c r="D355" s="33"/>
      <c r="E355" s="33"/>
      <c r="F355" s="33"/>
      <c r="G355" s="33"/>
      <c r="H355" s="33"/>
      <c r="I355" s="33"/>
    </row>
    <row r="356" spans="1:9" ht="16.5" customHeight="1" x14ac:dyDescent="0.25">
      <c r="A356">
        <f>A355</f>
        <v>6</v>
      </c>
      <c r="B356" s="50">
        <f>B355</f>
        <v>44011</v>
      </c>
      <c r="C356" s="36" t="str">
        <f>C355&amp;2</f>
        <v>440112</v>
      </c>
      <c r="D356" s="34"/>
      <c r="E356" s="34"/>
      <c r="F356" s="34"/>
      <c r="G356" s="34"/>
      <c r="H356" s="34"/>
      <c r="I356" s="34"/>
    </row>
    <row r="357" spans="1:9" ht="16.5" customHeight="1" x14ac:dyDescent="0.25">
      <c r="A357">
        <f>MONTH(C357)</f>
        <v>6</v>
      </c>
      <c r="B357" s="49">
        <f>C357</f>
        <v>44012</v>
      </c>
      <c r="C357" s="35">
        <f>C355+1</f>
        <v>44012</v>
      </c>
      <c r="D357" s="33"/>
      <c r="E357" s="33"/>
      <c r="F357" s="33"/>
      <c r="G357" s="33"/>
      <c r="H357" s="33"/>
      <c r="I357" s="33"/>
    </row>
    <row r="358" spans="1:9" ht="16.5" customHeight="1" x14ac:dyDescent="0.25">
      <c r="A358">
        <f>A357</f>
        <v>6</v>
      </c>
      <c r="B358" s="50">
        <f>B357</f>
        <v>44012</v>
      </c>
      <c r="C358" s="36" t="str">
        <f>C357&amp;2</f>
        <v>440122</v>
      </c>
      <c r="D358" s="34"/>
      <c r="E358" s="34"/>
      <c r="F358" s="34"/>
      <c r="G358" s="34"/>
      <c r="H358" s="34"/>
      <c r="I358" s="34"/>
    </row>
    <row r="359" spans="1:9" ht="16.5" customHeight="1" x14ac:dyDescent="0.25">
      <c r="A359">
        <f>MONTH(C359)</f>
        <v>7</v>
      </c>
      <c r="B359" s="49">
        <f>C359</f>
        <v>44013</v>
      </c>
      <c r="C359" s="35">
        <f>C357+1</f>
        <v>44013</v>
      </c>
      <c r="D359" s="33"/>
      <c r="E359" s="33"/>
      <c r="F359" s="33"/>
      <c r="G359" s="33"/>
      <c r="H359" s="33"/>
      <c r="I359" s="33"/>
    </row>
    <row r="360" spans="1:9" ht="16.5" customHeight="1" x14ac:dyDescent="0.25">
      <c r="A360">
        <f>A359</f>
        <v>7</v>
      </c>
      <c r="B360" s="50">
        <f>B359</f>
        <v>44013</v>
      </c>
      <c r="C360" s="36" t="str">
        <f>C359&amp;2</f>
        <v>440132</v>
      </c>
      <c r="D360" s="34"/>
      <c r="E360" s="34"/>
      <c r="F360" s="34"/>
      <c r="G360" s="34"/>
      <c r="H360" s="34"/>
      <c r="I360" s="34"/>
    </row>
    <row r="361" spans="1:9" ht="16.5" customHeight="1" x14ac:dyDescent="0.25">
      <c r="A361">
        <f>MONTH(C361)</f>
        <v>7</v>
      </c>
      <c r="B361" s="49">
        <f>C361</f>
        <v>44014</v>
      </c>
      <c r="C361" s="35">
        <f>C359+1</f>
        <v>44014</v>
      </c>
      <c r="D361" s="33"/>
      <c r="E361" s="33"/>
      <c r="F361" s="33"/>
      <c r="G361" s="33"/>
      <c r="H361" s="33"/>
      <c r="I361" s="33"/>
    </row>
    <row r="362" spans="1:9" ht="16.5" customHeight="1" x14ac:dyDescent="0.25">
      <c r="A362">
        <f>A361</f>
        <v>7</v>
      </c>
      <c r="B362" s="50">
        <f>B361</f>
        <v>44014</v>
      </c>
      <c r="C362" s="36" t="str">
        <f>C361&amp;2</f>
        <v>440142</v>
      </c>
      <c r="D362" s="34"/>
      <c r="E362" s="34"/>
      <c r="F362" s="34"/>
      <c r="G362" s="34"/>
      <c r="H362" s="34"/>
      <c r="I362" s="34"/>
    </row>
    <row r="363" spans="1:9" ht="16.5" customHeight="1" x14ac:dyDescent="0.25">
      <c r="A363">
        <f>MONTH(C363)</f>
        <v>7</v>
      </c>
      <c r="B363" s="49">
        <f>C363</f>
        <v>44015</v>
      </c>
      <c r="C363" s="35">
        <f>C361+1</f>
        <v>44015</v>
      </c>
      <c r="D363" s="33"/>
      <c r="E363" s="33"/>
      <c r="F363" s="33"/>
      <c r="G363" s="33"/>
      <c r="H363" s="33"/>
      <c r="I363" s="33"/>
    </row>
    <row r="364" spans="1:9" ht="16.5" customHeight="1" x14ac:dyDescent="0.25">
      <c r="A364">
        <f>A363</f>
        <v>7</v>
      </c>
      <c r="B364" s="50">
        <f>B363</f>
        <v>44015</v>
      </c>
      <c r="C364" s="36" t="str">
        <f>C363&amp;2</f>
        <v>440152</v>
      </c>
      <c r="D364" s="34"/>
      <c r="E364" s="34"/>
      <c r="F364" s="34"/>
      <c r="G364" s="34"/>
      <c r="H364" s="34"/>
      <c r="I364" s="34"/>
    </row>
    <row r="365" spans="1:9" ht="16.5" customHeight="1" x14ac:dyDescent="0.25">
      <c r="A365">
        <f>MONTH(C365)</f>
        <v>7</v>
      </c>
      <c r="B365" s="49">
        <f>C365</f>
        <v>44016</v>
      </c>
      <c r="C365" s="35">
        <f>C363+1</f>
        <v>44016</v>
      </c>
      <c r="D365" s="33"/>
      <c r="E365" s="33"/>
      <c r="F365" s="33"/>
      <c r="G365" s="33"/>
      <c r="H365" s="33"/>
      <c r="I365" s="33"/>
    </row>
    <row r="366" spans="1:9" ht="16.5" customHeight="1" x14ac:dyDescent="0.25">
      <c r="A366">
        <f>A365</f>
        <v>7</v>
      </c>
      <c r="B366" s="50">
        <f>B365</f>
        <v>44016</v>
      </c>
      <c r="C366" s="36" t="str">
        <f>C365&amp;2</f>
        <v>440162</v>
      </c>
      <c r="D366" s="34"/>
      <c r="E366" s="34"/>
      <c r="F366" s="34"/>
      <c r="G366" s="34"/>
      <c r="H366" s="34"/>
      <c r="I366" s="34"/>
    </row>
    <row r="367" spans="1:9" ht="16.5" customHeight="1" x14ac:dyDescent="0.25">
      <c r="A367">
        <f>MONTH(C367)</f>
        <v>7</v>
      </c>
      <c r="B367" s="49">
        <f>C367</f>
        <v>44017</v>
      </c>
      <c r="C367" s="35">
        <f>C365+1</f>
        <v>44017</v>
      </c>
      <c r="D367" s="33"/>
      <c r="E367" s="33"/>
      <c r="F367" s="33"/>
      <c r="G367" s="33"/>
      <c r="H367" s="33"/>
      <c r="I367" s="33"/>
    </row>
    <row r="368" spans="1:9" ht="16.5" customHeight="1" x14ac:dyDescent="0.25">
      <c r="A368">
        <f>A367</f>
        <v>7</v>
      </c>
      <c r="B368" s="50">
        <f>B367</f>
        <v>44017</v>
      </c>
      <c r="C368" s="36" t="str">
        <f>C367&amp;2</f>
        <v>440172</v>
      </c>
      <c r="D368" s="34"/>
      <c r="E368" s="34"/>
      <c r="F368" s="34"/>
      <c r="G368" s="34"/>
      <c r="H368" s="34"/>
      <c r="I368" s="34"/>
    </row>
    <row r="369" spans="1:9" ht="16.5" customHeight="1" x14ac:dyDescent="0.25">
      <c r="A369">
        <f>MONTH(C369)</f>
        <v>7</v>
      </c>
      <c r="B369" s="49">
        <f>C369</f>
        <v>44018</v>
      </c>
      <c r="C369" s="35">
        <f>C367+1</f>
        <v>44018</v>
      </c>
      <c r="D369" s="33"/>
      <c r="E369" s="33"/>
      <c r="F369" s="33"/>
      <c r="G369" s="33"/>
      <c r="H369" s="33"/>
      <c r="I369" s="33"/>
    </row>
    <row r="370" spans="1:9" ht="16.5" customHeight="1" x14ac:dyDescent="0.25">
      <c r="A370">
        <f>A369</f>
        <v>7</v>
      </c>
      <c r="B370" s="50">
        <f>B369</f>
        <v>44018</v>
      </c>
      <c r="C370" s="36" t="str">
        <f>C369&amp;2</f>
        <v>440182</v>
      </c>
      <c r="D370" s="34"/>
      <c r="E370" s="34"/>
      <c r="F370" s="34"/>
      <c r="G370" s="34"/>
      <c r="H370" s="34"/>
      <c r="I370" s="34"/>
    </row>
    <row r="371" spans="1:9" ht="16.5" customHeight="1" x14ac:dyDescent="0.25">
      <c r="A371">
        <f>MONTH(C371)</f>
        <v>7</v>
      </c>
      <c r="B371" s="49">
        <f>C371</f>
        <v>44019</v>
      </c>
      <c r="C371" s="35">
        <f>C369+1</f>
        <v>44019</v>
      </c>
      <c r="D371" s="33"/>
      <c r="E371" s="33"/>
      <c r="F371" s="33"/>
      <c r="G371" s="33"/>
      <c r="H371" s="33"/>
      <c r="I371" s="33"/>
    </row>
    <row r="372" spans="1:9" ht="16.5" customHeight="1" x14ac:dyDescent="0.25">
      <c r="A372">
        <f>A371</f>
        <v>7</v>
      </c>
      <c r="B372" s="50">
        <f>B371</f>
        <v>44019</v>
      </c>
      <c r="C372" s="36" t="str">
        <f>C371&amp;2</f>
        <v>440192</v>
      </c>
      <c r="D372" s="34"/>
      <c r="E372" s="34"/>
      <c r="F372" s="34"/>
      <c r="G372" s="34"/>
      <c r="H372" s="34"/>
      <c r="I372" s="34"/>
    </row>
    <row r="373" spans="1:9" ht="16.5" customHeight="1" x14ac:dyDescent="0.25">
      <c r="A373">
        <f>MONTH(C373)</f>
        <v>7</v>
      </c>
      <c r="B373" s="49">
        <f>C373</f>
        <v>44020</v>
      </c>
      <c r="C373" s="35">
        <f>C371+1</f>
        <v>44020</v>
      </c>
      <c r="D373" s="33"/>
      <c r="E373" s="33"/>
      <c r="F373" s="33"/>
      <c r="G373" s="33"/>
      <c r="H373" s="33"/>
      <c r="I373" s="33"/>
    </row>
    <row r="374" spans="1:9" ht="16.5" customHeight="1" x14ac:dyDescent="0.25">
      <c r="A374">
        <f>A373</f>
        <v>7</v>
      </c>
      <c r="B374" s="50">
        <f>B373</f>
        <v>44020</v>
      </c>
      <c r="C374" s="36" t="str">
        <f>C373&amp;2</f>
        <v>440202</v>
      </c>
      <c r="D374" s="34"/>
      <c r="E374" s="34"/>
      <c r="F374" s="34"/>
      <c r="G374" s="34"/>
      <c r="H374" s="34"/>
      <c r="I374" s="34"/>
    </row>
    <row r="375" spans="1:9" ht="16.5" customHeight="1" x14ac:dyDescent="0.25">
      <c r="A375">
        <f>MONTH(C375)</f>
        <v>7</v>
      </c>
      <c r="B375" s="49">
        <f>C375</f>
        <v>44021</v>
      </c>
      <c r="C375" s="35">
        <f>C373+1</f>
        <v>44021</v>
      </c>
      <c r="D375" s="33"/>
      <c r="E375" s="33"/>
      <c r="F375" s="33"/>
      <c r="G375" s="33"/>
      <c r="H375" s="33"/>
      <c r="I375" s="33"/>
    </row>
    <row r="376" spans="1:9" ht="16.5" customHeight="1" x14ac:dyDescent="0.25">
      <c r="A376">
        <f>A375</f>
        <v>7</v>
      </c>
      <c r="B376" s="50">
        <f>B375</f>
        <v>44021</v>
      </c>
      <c r="C376" s="36" t="str">
        <f>C375&amp;2</f>
        <v>440212</v>
      </c>
      <c r="D376" s="34"/>
      <c r="E376" s="34"/>
      <c r="F376" s="34"/>
      <c r="G376" s="34"/>
      <c r="H376" s="34"/>
      <c r="I376" s="34"/>
    </row>
    <row r="377" spans="1:9" ht="16.5" customHeight="1" x14ac:dyDescent="0.25">
      <c r="A377">
        <f>MONTH(C377)</f>
        <v>7</v>
      </c>
      <c r="B377" s="49">
        <f>C377</f>
        <v>44022</v>
      </c>
      <c r="C377" s="35">
        <f>C375+1</f>
        <v>44022</v>
      </c>
      <c r="D377" s="33"/>
      <c r="E377" s="33"/>
      <c r="F377" s="33"/>
      <c r="G377" s="33"/>
      <c r="H377" s="33"/>
      <c r="I377" s="33"/>
    </row>
    <row r="378" spans="1:9" ht="16.5" customHeight="1" x14ac:dyDescent="0.25">
      <c r="A378">
        <f>A377</f>
        <v>7</v>
      </c>
      <c r="B378" s="50">
        <f>B377</f>
        <v>44022</v>
      </c>
      <c r="C378" s="36" t="str">
        <f>C377&amp;2</f>
        <v>440222</v>
      </c>
      <c r="D378" s="34"/>
      <c r="E378" s="34"/>
      <c r="F378" s="34"/>
      <c r="G378" s="34"/>
      <c r="H378" s="34"/>
      <c r="I378" s="34"/>
    </row>
    <row r="379" spans="1:9" ht="16.5" customHeight="1" x14ac:dyDescent="0.25">
      <c r="A379">
        <f>MONTH(C379)</f>
        <v>7</v>
      </c>
      <c r="B379" s="49">
        <f>C379</f>
        <v>44023</v>
      </c>
      <c r="C379" s="35">
        <f>C377+1</f>
        <v>44023</v>
      </c>
      <c r="D379" s="33"/>
      <c r="E379" s="33"/>
      <c r="F379" s="33"/>
      <c r="G379" s="33"/>
      <c r="H379" s="33"/>
      <c r="I379" s="33"/>
    </row>
    <row r="380" spans="1:9" ht="16.5" customHeight="1" x14ac:dyDescent="0.25">
      <c r="A380">
        <f>A379</f>
        <v>7</v>
      </c>
      <c r="B380" s="50">
        <f>B379</f>
        <v>44023</v>
      </c>
      <c r="C380" s="36" t="str">
        <f>C379&amp;2</f>
        <v>440232</v>
      </c>
      <c r="D380" s="34"/>
      <c r="E380" s="34"/>
      <c r="F380" s="34"/>
      <c r="G380" s="34"/>
      <c r="H380" s="34"/>
      <c r="I380" s="34"/>
    </row>
    <row r="381" spans="1:9" ht="16.5" customHeight="1" x14ac:dyDescent="0.25">
      <c r="A381">
        <f>MONTH(C381)</f>
        <v>7</v>
      </c>
      <c r="B381" s="49">
        <f>C381</f>
        <v>44024</v>
      </c>
      <c r="C381" s="35">
        <f>C379+1</f>
        <v>44024</v>
      </c>
      <c r="D381" s="33"/>
      <c r="E381" s="33"/>
      <c r="F381" s="33"/>
      <c r="G381" s="33"/>
      <c r="H381" s="33"/>
      <c r="I381" s="33"/>
    </row>
    <row r="382" spans="1:9" ht="16.5" customHeight="1" x14ac:dyDescent="0.25">
      <c r="A382">
        <f>A381</f>
        <v>7</v>
      </c>
      <c r="B382" s="50">
        <f>B381</f>
        <v>44024</v>
      </c>
      <c r="C382" s="36" t="str">
        <f>C381&amp;2</f>
        <v>440242</v>
      </c>
      <c r="D382" s="34"/>
      <c r="E382" s="34"/>
      <c r="F382" s="34"/>
      <c r="G382" s="34"/>
      <c r="H382" s="34"/>
      <c r="I382" s="34"/>
    </row>
    <row r="383" spans="1:9" ht="16.5" customHeight="1" x14ac:dyDescent="0.25">
      <c r="A383">
        <f>MONTH(C383)</f>
        <v>7</v>
      </c>
      <c r="B383" s="49">
        <f>C383</f>
        <v>44025</v>
      </c>
      <c r="C383" s="35">
        <f>C381+1</f>
        <v>44025</v>
      </c>
      <c r="D383" s="33"/>
      <c r="E383" s="33"/>
      <c r="F383" s="33"/>
      <c r="G383" s="33"/>
      <c r="H383" s="33"/>
      <c r="I383" s="33"/>
    </row>
    <row r="384" spans="1:9" ht="16.5" customHeight="1" x14ac:dyDescent="0.25">
      <c r="A384">
        <f>A383</f>
        <v>7</v>
      </c>
      <c r="B384" s="50">
        <f>B383</f>
        <v>44025</v>
      </c>
      <c r="C384" s="36" t="str">
        <f>C383&amp;2</f>
        <v>440252</v>
      </c>
      <c r="D384" s="34"/>
      <c r="E384" s="34"/>
      <c r="F384" s="34"/>
      <c r="G384" s="34"/>
      <c r="H384" s="34"/>
      <c r="I384" s="34"/>
    </row>
    <row r="385" spans="1:9" ht="16.5" customHeight="1" x14ac:dyDescent="0.25">
      <c r="A385">
        <f>MONTH(C385)</f>
        <v>7</v>
      </c>
      <c r="B385" s="49">
        <f>C385</f>
        <v>44026</v>
      </c>
      <c r="C385" s="35">
        <f>C383+1</f>
        <v>44026</v>
      </c>
      <c r="D385" s="33"/>
      <c r="E385" s="33"/>
      <c r="F385" s="33"/>
      <c r="G385" s="33"/>
      <c r="H385" s="33"/>
      <c r="I385" s="33"/>
    </row>
    <row r="386" spans="1:9" ht="16.5" customHeight="1" x14ac:dyDescent="0.25">
      <c r="A386">
        <f>A385</f>
        <v>7</v>
      </c>
      <c r="B386" s="50">
        <f>B385</f>
        <v>44026</v>
      </c>
      <c r="C386" s="36" t="str">
        <f>C385&amp;2</f>
        <v>440262</v>
      </c>
      <c r="D386" s="34"/>
      <c r="E386" s="34"/>
      <c r="F386" s="34"/>
      <c r="G386" s="34"/>
      <c r="H386" s="34"/>
      <c r="I386" s="34"/>
    </row>
    <row r="387" spans="1:9" ht="16.5" customHeight="1" x14ac:dyDescent="0.25">
      <c r="A387">
        <f>MONTH(C387)</f>
        <v>7</v>
      </c>
      <c r="B387" s="49">
        <f>C387</f>
        <v>44027</v>
      </c>
      <c r="C387" s="35">
        <f>C385+1</f>
        <v>44027</v>
      </c>
      <c r="D387" s="33"/>
      <c r="E387" s="33"/>
      <c r="F387" s="33"/>
      <c r="G387" s="33"/>
      <c r="H387" s="33"/>
      <c r="I387" s="33"/>
    </row>
    <row r="388" spans="1:9" ht="16.5" customHeight="1" x14ac:dyDescent="0.25">
      <c r="A388">
        <f>A387</f>
        <v>7</v>
      </c>
      <c r="B388" s="50">
        <f>B387</f>
        <v>44027</v>
      </c>
      <c r="C388" s="36" t="str">
        <f>C387&amp;2</f>
        <v>440272</v>
      </c>
      <c r="D388" s="34"/>
      <c r="E388" s="34"/>
      <c r="F388" s="34"/>
      <c r="G388" s="34"/>
      <c r="H388" s="34"/>
      <c r="I388" s="34"/>
    </row>
    <row r="389" spans="1:9" ht="16.5" customHeight="1" x14ac:dyDescent="0.25">
      <c r="A389">
        <f>MONTH(C389)</f>
        <v>7</v>
      </c>
      <c r="B389" s="49">
        <f>C389</f>
        <v>44028</v>
      </c>
      <c r="C389" s="35">
        <f>C387+1</f>
        <v>44028</v>
      </c>
      <c r="D389" s="33"/>
      <c r="E389" s="33"/>
      <c r="F389" s="33"/>
      <c r="G389" s="33"/>
      <c r="H389" s="33"/>
      <c r="I389" s="33"/>
    </row>
    <row r="390" spans="1:9" ht="16.5" customHeight="1" x14ac:dyDescent="0.25">
      <c r="A390">
        <f>A389</f>
        <v>7</v>
      </c>
      <c r="B390" s="50">
        <f>B389</f>
        <v>44028</v>
      </c>
      <c r="C390" s="32" t="str">
        <f>C389&amp;2</f>
        <v>440282</v>
      </c>
      <c r="D390" s="34"/>
      <c r="E390" s="34"/>
      <c r="F390" s="34"/>
      <c r="G390" s="34"/>
      <c r="H390" s="34"/>
      <c r="I390" s="34"/>
    </row>
    <row r="391" spans="1:9" ht="16.5" customHeight="1" x14ac:dyDescent="0.25">
      <c r="A391">
        <f>MONTH(C391)</f>
        <v>7</v>
      </c>
      <c r="B391" s="49">
        <f>C391</f>
        <v>44029</v>
      </c>
      <c r="C391" s="35">
        <f>C389+1</f>
        <v>44029</v>
      </c>
      <c r="D391" s="33"/>
      <c r="E391" s="33"/>
      <c r="F391" s="33"/>
      <c r="G391" s="33"/>
      <c r="H391" s="33"/>
      <c r="I391" s="33"/>
    </row>
    <row r="392" spans="1:9" ht="16.5" customHeight="1" x14ac:dyDescent="0.25">
      <c r="A392">
        <f>A391</f>
        <v>7</v>
      </c>
      <c r="B392" s="50">
        <f>B391</f>
        <v>44029</v>
      </c>
      <c r="C392" s="36" t="str">
        <f>C391&amp;2</f>
        <v>440292</v>
      </c>
      <c r="D392" s="34"/>
      <c r="E392" s="34"/>
      <c r="F392" s="34"/>
      <c r="G392" s="34"/>
      <c r="H392" s="34"/>
      <c r="I392" s="34"/>
    </row>
    <row r="393" spans="1:9" ht="16.5" customHeight="1" x14ac:dyDescent="0.25">
      <c r="A393">
        <f>MONTH(C393)</f>
        <v>7</v>
      </c>
      <c r="B393" s="49">
        <f>C393</f>
        <v>44030</v>
      </c>
      <c r="C393" s="35">
        <f>C391+1</f>
        <v>44030</v>
      </c>
      <c r="D393" s="33"/>
      <c r="E393" s="33"/>
      <c r="F393" s="33"/>
      <c r="G393" s="33"/>
      <c r="H393" s="33"/>
      <c r="I393" s="33"/>
    </row>
    <row r="394" spans="1:9" ht="16.5" customHeight="1" x14ac:dyDescent="0.25">
      <c r="A394">
        <f>A393</f>
        <v>7</v>
      </c>
      <c r="B394" s="50">
        <f>B393</f>
        <v>44030</v>
      </c>
      <c r="C394" s="36" t="str">
        <f>C393&amp;2</f>
        <v>440302</v>
      </c>
      <c r="D394" s="34"/>
      <c r="E394" s="34"/>
      <c r="F394" s="34"/>
      <c r="G394" s="34"/>
      <c r="H394" s="34"/>
      <c r="I394" s="34"/>
    </row>
    <row r="395" spans="1:9" ht="16.5" customHeight="1" x14ac:dyDescent="0.25">
      <c r="A395">
        <f>MONTH(C395)</f>
        <v>7</v>
      </c>
      <c r="B395" s="49">
        <f>C395</f>
        <v>44031</v>
      </c>
      <c r="C395" s="35">
        <f>C393+1</f>
        <v>44031</v>
      </c>
      <c r="D395" s="33"/>
      <c r="E395" s="33"/>
      <c r="F395" s="33"/>
      <c r="G395" s="33"/>
      <c r="H395" s="33"/>
      <c r="I395" s="33"/>
    </row>
    <row r="396" spans="1:9" ht="16.5" customHeight="1" x14ac:dyDescent="0.25">
      <c r="A396">
        <f>A395</f>
        <v>7</v>
      </c>
      <c r="B396" s="50">
        <f>B395</f>
        <v>44031</v>
      </c>
      <c r="C396" s="36" t="str">
        <f>C395&amp;2</f>
        <v>440312</v>
      </c>
      <c r="D396" s="34"/>
      <c r="E396" s="34"/>
      <c r="F396" s="34"/>
      <c r="G396" s="34"/>
      <c r="H396" s="34"/>
      <c r="I396" s="34"/>
    </row>
    <row r="397" spans="1:9" ht="16.5" customHeight="1" x14ac:dyDescent="0.25">
      <c r="A397">
        <f>MONTH(C397)</f>
        <v>7</v>
      </c>
      <c r="B397" s="49">
        <f>C397</f>
        <v>44032</v>
      </c>
      <c r="C397" s="35">
        <f>C395+1</f>
        <v>44032</v>
      </c>
      <c r="D397" s="33"/>
      <c r="E397" s="33"/>
      <c r="F397" s="33"/>
      <c r="G397" s="33"/>
      <c r="H397" s="33"/>
      <c r="I397" s="33"/>
    </row>
    <row r="398" spans="1:9" ht="16.5" customHeight="1" x14ac:dyDescent="0.25">
      <c r="A398">
        <f>A397</f>
        <v>7</v>
      </c>
      <c r="B398" s="50">
        <f>B397</f>
        <v>44032</v>
      </c>
      <c r="C398" s="36" t="str">
        <f>C397&amp;2</f>
        <v>440322</v>
      </c>
      <c r="D398" s="34"/>
      <c r="E398" s="34"/>
      <c r="F398" s="34"/>
      <c r="G398" s="34"/>
      <c r="H398" s="34"/>
      <c r="I398" s="34"/>
    </row>
    <row r="399" spans="1:9" ht="16.5" customHeight="1" x14ac:dyDescent="0.25">
      <c r="A399">
        <f>MONTH(C399)</f>
        <v>7</v>
      </c>
      <c r="B399" s="49">
        <f>C399</f>
        <v>44033</v>
      </c>
      <c r="C399" s="35">
        <f>C397+1</f>
        <v>44033</v>
      </c>
      <c r="D399" s="33"/>
      <c r="E399" s="33"/>
      <c r="F399" s="33"/>
      <c r="G399" s="33"/>
      <c r="H399" s="33"/>
      <c r="I399" s="33"/>
    </row>
    <row r="400" spans="1:9" ht="16.5" customHeight="1" x14ac:dyDescent="0.25">
      <c r="A400">
        <f>A399</f>
        <v>7</v>
      </c>
      <c r="B400" s="50">
        <f>B399</f>
        <v>44033</v>
      </c>
      <c r="C400" s="36" t="str">
        <f>C399&amp;2</f>
        <v>440332</v>
      </c>
      <c r="D400" s="34"/>
      <c r="E400" s="34"/>
      <c r="F400" s="34"/>
      <c r="G400" s="34"/>
      <c r="H400" s="34"/>
      <c r="I400" s="34"/>
    </row>
    <row r="401" spans="1:9" ht="16.5" customHeight="1" x14ac:dyDescent="0.25">
      <c r="A401">
        <f>MONTH(C401)</f>
        <v>7</v>
      </c>
      <c r="B401" s="49">
        <f>C401</f>
        <v>44034</v>
      </c>
      <c r="C401" s="35">
        <f>C399+1</f>
        <v>44034</v>
      </c>
      <c r="D401" s="33"/>
      <c r="E401" s="33"/>
      <c r="F401" s="33"/>
      <c r="G401" s="33"/>
      <c r="H401" s="33"/>
      <c r="I401" s="33"/>
    </row>
    <row r="402" spans="1:9" ht="16.5" customHeight="1" x14ac:dyDescent="0.25">
      <c r="A402">
        <f>A401</f>
        <v>7</v>
      </c>
      <c r="B402" s="50">
        <f>B401</f>
        <v>44034</v>
      </c>
      <c r="C402" s="36" t="str">
        <f>C401&amp;2</f>
        <v>440342</v>
      </c>
      <c r="D402" s="34"/>
      <c r="E402" s="34"/>
      <c r="F402" s="34"/>
      <c r="G402" s="34"/>
      <c r="H402" s="34"/>
      <c r="I402" s="34"/>
    </row>
    <row r="403" spans="1:9" ht="16.5" customHeight="1" x14ac:dyDescent="0.25">
      <c r="A403">
        <f>MONTH(C403)</f>
        <v>7</v>
      </c>
      <c r="B403" s="49">
        <f>C403</f>
        <v>44035</v>
      </c>
      <c r="C403" s="35">
        <f>C401+1</f>
        <v>44035</v>
      </c>
      <c r="D403" s="33"/>
      <c r="E403" s="33"/>
      <c r="F403" s="33"/>
      <c r="G403" s="33"/>
      <c r="H403" s="33"/>
      <c r="I403" s="33"/>
    </row>
    <row r="404" spans="1:9" ht="16.5" customHeight="1" x14ac:dyDescent="0.25">
      <c r="A404">
        <f>A403</f>
        <v>7</v>
      </c>
      <c r="B404" s="50">
        <f>B403</f>
        <v>44035</v>
      </c>
      <c r="C404" s="36" t="str">
        <f>C403&amp;2</f>
        <v>440352</v>
      </c>
      <c r="D404" s="34"/>
      <c r="E404" s="34"/>
      <c r="F404" s="34"/>
      <c r="G404" s="34"/>
      <c r="H404" s="34"/>
      <c r="I404" s="34"/>
    </row>
    <row r="405" spans="1:9" ht="16.5" customHeight="1" x14ac:dyDescent="0.25">
      <c r="A405">
        <f>MONTH(C405)</f>
        <v>7</v>
      </c>
      <c r="B405" s="49">
        <f>C405</f>
        <v>44036</v>
      </c>
      <c r="C405" s="35">
        <f>C403+1</f>
        <v>44036</v>
      </c>
      <c r="D405" s="33"/>
      <c r="E405" s="33"/>
      <c r="F405" s="33"/>
      <c r="G405" s="33"/>
      <c r="H405" s="33"/>
      <c r="I405" s="33"/>
    </row>
    <row r="406" spans="1:9" ht="16.5" customHeight="1" x14ac:dyDescent="0.25">
      <c r="A406">
        <f>A405</f>
        <v>7</v>
      </c>
      <c r="B406" s="50">
        <f>B405</f>
        <v>44036</v>
      </c>
      <c r="C406" s="36" t="str">
        <f>C405&amp;2</f>
        <v>440362</v>
      </c>
      <c r="D406" s="34"/>
      <c r="E406" s="34"/>
      <c r="F406" s="34"/>
      <c r="G406" s="34"/>
      <c r="H406" s="34"/>
      <c r="I406" s="34"/>
    </row>
    <row r="407" spans="1:9" ht="16.5" customHeight="1" x14ac:dyDescent="0.25">
      <c r="A407">
        <f>MONTH(C407)</f>
        <v>7</v>
      </c>
      <c r="B407" s="49">
        <f>C407</f>
        <v>44037</v>
      </c>
      <c r="C407" s="35">
        <f>C405+1</f>
        <v>44037</v>
      </c>
      <c r="D407" s="33"/>
      <c r="E407" s="33"/>
      <c r="F407" s="33"/>
      <c r="G407" s="33"/>
      <c r="H407" s="33"/>
      <c r="I407" s="33"/>
    </row>
    <row r="408" spans="1:9" ht="16.5" customHeight="1" x14ac:dyDescent="0.25">
      <c r="A408">
        <f>A407</f>
        <v>7</v>
      </c>
      <c r="B408" s="50">
        <f>B407</f>
        <v>44037</v>
      </c>
      <c r="C408" s="36" t="str">
        <f>C407&amp;2</f>
        <v>440372</v>
      </c>
      <c r="D408" s="34"/>
      <c r="E408" s="34"/>
      <c r="F408" s="34"/>
      <c r="G408" s="34"/>
      <c r="H408" s="34"/>
      <c r="I408" s="34"/>
    </row>
    <row r="409" spans="1:9" ht="16.5" customHeight="1" x14ac:dyDescent="0.25">
      <c r="A409">
        <f>MONTH(C409)</f>
        <v>7</v>
      </c>
      <c r="B409" s="49">
        <f>C409</f>
        <v>44038</v>
      </c>
      <c r="C409" s="35">
        <f>C407+1</f>
        <v>44038</v>
      </c>
      <c r="D409" s="33"/>
      <c r="E409" s="33"/>
      <c r="F409" s="33"/>
      <c r="G409" s="33"/>
      <c r="H409" s="33"/>
      <c r="I409" s="33"/>
    </row>
    <row r="410" spans="1:9" ht="16.5" customHeight="1" x14ac:dyDescent="0.25">
      <c r="A410">
        <f>A409</f>
        <v>7</v>
      </c>
      <c r="B410" s="50">
        <f>B409</f>
        <v>44038</v>
      </c>
      <c r="C410" s="36" t="str">
        <f>C409&amp;2</f>
        <v>440382</v>
      </c>
      <c r="D410" s="34"/>
      <c r="E410" s="34"/>
      <c r="F410" s="34"/>
      <c r="G410" s="34"/>
      <c r="H410" s="34"/>
      <c r="I410" s="34"/>
    </row>
    <row r="411" spans="1:9" ht="16.5" customHeight="1" x14ac:dyDescent="0.25">
      <c r="A411">
        <f>MONTH(C411)</f>
        <v>7</v>
      </c>
      <c r="B411" s="49">
        <f>C411</f>
        <v>44039</v>
      </c>
      <c r="C411" s="35">
        <f>C409+1</f>
        <v>44039</v>
      </c>
      <c r="D411" s="33"/>
      <c r="E411" s="33"/>
      <c r="F411" s="33"/>
      <c r="G411" s="33"/>
      <c r="H411" s="33"/>
      <c r="I411" s="33"/>
    </row>
    <row r="412" spans="1:9" ht="16.5" customHeight="1" x14ac:dyDescent="0.25">
      <c r="A412">
        <f>A411</f>
        <v>7</v>
      </c>
      <c r="B412" s="50">
        <f>B411</f>
        <v>44039</v>
      </c>
      <c r="C412" s="36" t="str">
        <f>C411&amp;2</f>
        <v>440392</v>
      </c>
      <c r="D412" s="34"/>
      <c r="E412" s="34"/>
      <c r="F412" s="34"/>
      <c r="G412" s="34"/>
      <c r="H412" s="34"/>
      <c r="I412" s="34"/>
    </row>
    <row r="413" spans="1:9" ht="16.5" customHeight="1" x14ac:dyDescent="0.25">
      <c r="A413">
        <f>MONTH(C413)</f>
        <v>7</v>
      </c>
      <c r="B413" s="49">
        <f>C413</f>
        <v>44040</v>
      </c>
      <c r="C413" s="35">
        <f>C411+1</f>
        <v>44040</v>
      </c>
      <c r="D413" s="33"/>
      <c r="E413" s="33"/>
      <c r="F413" s="33"/>
      <c r="G413" s="33"/>
      <c r="H413" s="33"/>
      <c r="I413" s="33"/>
    </row>
    <row r="414" spans="1:9" ht="16.5" customHeight="1" x14ac:dyDescent="0.25">
      <c r="A414">
        <f>A413</f>
        <v>7</v>
      </c>
      <c r="B414" s="50">
        <f>B413</f>
        <v>44040</v>
      </c>
      <c r="C414" s="36" t="str">
        <f>C413&amp;2</f>
        <v>440402</v>
      </c>
      <c r="D414" s="34"/>
      <c r="E414" s="34"/>
      <c r="F414" s="34"/>
      <c r="G414" s="34"/>
      <c r="H414" s="34"/>
      <c r="I414" s="34"/>
    </row>
    <row r="415" spans="1:9" ht="16.5" customHeight="1" x14ac:dyDescent="0.25">
      <c r="A415">
        <f>MONTH(C415)</f>
        <v>7</v>
      </c>
      <c r="B415" s="49">
        <f>C415</f>
        <v>44041</v>
      </c>
      <c r="C415" s="35">
        <f>C413+1</f>
        <v>44041</v>
      </c>
      <c r="D415" s="33"/>
      <c r="E415" s="33"/>
      <c r="F415" s="33"/>
      <c r="G415" s="33"/>
      <c r="H415" s="33"/>
      <c r="I415" s="33"/>
    </row>
    <row r="416" spans="1:9" ht="16.5" customHeight="1" x14ac:dyDescent="0.25">
      <c r="A416">
        <f>A415</f>
        <v>7</v>
      </c>
      <c r="B416" s="50">
        <f>B415</f>
        <v>44041</v>
      </c>
      <c r="C416" s="36" t="str">
        <f>C415&amp;2</f>
        <v>440412</v>
      </c>
      <c r="D416" s="34"/>
      <c r="E416" s="34"/>
      <c r="F416" s="34"/>
      <c r="G416" s="34"/>
      <c r="H416" s="34"/>
      <c r="I416" s="34"/>
    </row>
    <row r="417" spans="1:9" ht="16.5" customHeight="1" x14ac:dyDescent="0.25">
      <c r="A417">
        <f>MONTH(C417)</f>
        <v>7</v>
      </c>
      <c r="B417" s="49">
        <f>C417</f>
        <v>44042</v>
      </c>
      <c r="C417" s="35">
        <f>C415+1</f>
        <v>44042</v>
      </c>
      <c r="D417" s="33"/>
      <c r="E417" s="33"/>
      <c r="F417" s="33"/>
      <c r="G417" s="33"/>
      <c r="H417" s="33"/>
      <c r="I417" s="33"/>
    </row>
    <row r="418" spans="1:9" ht="16.5" customHeight="1" x14ac:dyDescent="0.25">
      <c r="A418">
        <f>A417</f>
        <v>7</v>
      </c>
      <c r="B418" s="50">
        <f>B417</f>
        <v>44042</v>
      </c>
      <c r="C418" s="36" t="str">
        <f>C417&amp;2</f>
        <v>440422</v>
      </c>
      <c r="D418" s="34"/>
      <c r="E418" s="34"/>
      <c r="F418" s="34"/>
      <c r="G418" s="34"/>
      <c r="H418" s="34"/>
      <c r="I418" s="34"/>
    </row>
    <row r="419" spans="1:9" ht="16.5" customHeight="1" x14ac:dyDescent="0.25">
      <c r="A419">
        <f>MONTH(C419)</f>
        <v>7</v>
      </c>
      <c r="B419" s="49">
        <f>C419</f>
        <v>44043</v>
      </c>
      <c r="C419" s="35">
        <f>C417+1</f>
        <v>44043</v>
      </c>
      <c r="D419" s="33"/>
      <c r="E419" s="33"/>
      <c r="F419" s="33"/>
      <c r="G419" s="33"/>
      <c r="H419" s="33"/>
      <c r="I419" s="33"/>
    </row>
    <row r="420" spans="1:9" ht="16.5" customHeight="1" x14ac:dyDescent="0.25">
      <c r="A420">
        <f>A419</f>
        <v>7</v>
      </c>
      <c r="B420" s="50">
        <f>B419</f>
        <v>44043</v>
      </c>
      <c r="C420" s="36" t="str">
        <f>C419&amp;2</f>
        <v>440432</v>
      </c>
      <c r="D420" s="34"/>
      <c r="E420" s="34"/>
      <c r="F420" s="34"/>
      <c r="G420" s="34"/>
      <c r="H420" s="34"/>
      <c r="I420" s="34"/>
    </row>
    <row r="421" spans="1:9" ht="16.5" customHeight="1" x14ac:dyDescent="0.25">
      <c r="A421">
        <f>MONTH(C421)</f>
        <v>8</v>
      </c>
      <c r="B421" s="49">
        <f>C421</f>
        <v>44044</v>
      </c>
      <c r="C421" s="35">
        <f>C419+1</f>
        <v>44044</v>
      </c>
      <c r="D421" s="33"/>
      <c r="E421" s="33"/>
      <c r="F421" s="33"/>
      <c r="G421" s="33"/>
      <c r="H421" s="33"/>
      <c r="I421" s="33"/>
    </row>
    <row r="422" spans="1:9" ht="16.5" customHeight="1" x14ac:dyDescent="0.25">
      <c r="A422">
        <f>A421</f>
        <v>8</v>
      </c>
      <c r="B422" s="50">
        <f>B421</f>
        <v>44044</v>
      </c>
      <c r="C422" s="36" t="str">
        <f>C421&amp;2</f>
        <v>440442</v>
      </c>
      <c r="D422" s="34"/>
      <c r="E422" s="34"/>
      <c r="F422" s="34"/>
      <c r="G422" s="34"/>
      <c r="H422" s="34"/>
      <c r="I422" s="34"/>
    </row>
    <row r="423" spans="1:9" ht="16.5" customHeight="1" x14ac:dyDescent="0.25">
      <c r="A423">
        <f>MONTH(C423)</f>
        <v>8</v>
      </c>
      <c r="B423" s="49">
        <f>C423</f>
        <v>44045</v>
      </c>
      <c r="C423" s="35">
        <f>C421+1</f>
        <v>44045</v>
      </c>
      <c r="D423" s="33"/>
      <c r="E423" s="33"/>
      <c r="F423" s="33"/>
      <c r="G423" s="33"/>
      <c r="H423" s="33"/>
      <c r="I423" s="33"/>
    </row>
    <row r="424" spans="1:9" ht="16.5" customHeight="1" x14ac:dyDescent="0.25">
      <c r="A424">
        <f>A423</f>
        <v>8</v>
      </c>
      <c r="B424" s="50">
        <f>B423</f>
        <v>44045</v>
      </c>
      <c r="C424" s="36" t="str">
        <f>C423&amp;2</f>
        <v>440452</v>
      </c>
      <c r="D424" s="34"/>
      <c r="E424" s="34"/>
      <c r="F424" s="34"/>
      <c r="G424" s="34"/>
      <c r="H424" s="34"/>
      <c r="I424" s="34"/>
    </row>
    <row r="425" spans="1:9" ht="16.5" customHeight="1" x14ac:dyDescent="0.25">
      <c r="A425">
        <f>MONTH(C425)</f>
        <v>8</v>
      </c>
      <c r="B425" s="49">
        <f>C425</f>
        <v>44046</v>
      </c>
      <c r="C425" s="35">
        <f>C423+1</f>
        <v>44046</v>
      </c>
      <c r="D425" s="33"/>
      <c r="E425" s="33"/>
      <c r="F425" s="33"/>
      <c r="G425" s="33"/>
      <c r="H425" s="33"/>
      <c r="I425" s="33"/>
    </row>
    <row r="426" spans="1:9" ht="16.5" customHeight="1" x14ac:dyDescent="0.25">
      <c r="A426">
        <f>A425</f>
        <v>8</v>
      </c>
      <c r="B426" s="50">
        <f>B425</f>
        <v>44046</v>
      </c>
      <c r="C426" s="36" t="str">
        <f>C425&amp;2</f>
        <v>440462</v>
      </c>
      <c r="D426" s="34"/>
      <c r="E426" s="34"/>
      <c r="F426" s="34"/>
      <c r="G426" s="34"/>
      <c r="H426" s="34"/>
      <c r="I426" s="34"/>
    </row>
    <row r="427" spans="1:9" ht="16.5" customHeight="1" x14ac:dyDescent="0.25">
      <c r="A427">
        <f>MONTH(C427)</f>
        <v>8</v>
      </c>
      <c r="B427" s="49">
        <f>C427</f>
        <v>44047</v>
      </c>
      <c r="C427" s="35">
        <f>C425+1</f>
        <v>44047</v>
      </c>
      <c r="D427" s="33"/>
      <c r="E427" s="33"/>
      <c r="F427" s="33"/>
      <c r="G427" s="33"/>
      <c r="H427" s="33"/>
      <c r="I427" s="33"/>
    </row>
    <row r="428" spans="1:9" ht="16.5" customHeight="1" x14ac:dyDescent="0.25">
      <c r="A428">
        <f>A427</f>
        <v>8</v>
      </c>
      <c r="B428" s="50">
        <f>B427</f>
        <v>44047</v>
      </c>
      <c r="C428" s="36" t="str">
        <f>C427&amp;2</f>
        <v>440472</v>
      </c>
      <c r="D428" s="34"/>
      <c r="E428" s="34"/>
      <c r="F428" s="34"/>
      <c r="G428" s="34"/>
      <c r="H428" s="34"/>
      <c r="I428" s="34"/>
    </row>
    <row r="429" spans="1:9" ht="16.5" customHeight="1" x14ac:dyDescent="0.25">
      <c r="A429">
        <f>MONTH(C429)</f>
        <v>8</v>
      </c>
      <c r="B429" s="49">
        <f>C429</f>
        <v>44048</v>
      </c>
      <c r="C429" s="35">
        <f>C427+1</f>
        <v>44048</v>
      </c>
      <c r="D429" s="33"/>
      <c r="E429" s="33"/>
      <c r="F429" s="33"/>
      <c r="G429" s="33"/>
      <c r="H429" s="33"/>
      <c r="I429" s="33"/>
    </row>
    <row r="430" spans="1:9" ht="16.5" customHeight="1" x14ac:dyDescent="0.25">
      <c r="A430">
        <f>A429</f>
        <v>8</v>
      </c>
      <c r="B430" s="50">
        <f>B429</f>
        <v>44048</v>
      </c>
      <c r="C430" s="36" t="str">
        <f>C429&amp;2</f>
        <v>440482</v>
      </c>
      <c r="D430" s="34"/>
      <c r="E430" s="34"/>
      <c r="F430" s="34"/>
      <c r="G430" s="34"/>
      <c r="H430" s="34"/>
      <c r="I430" s="34"/>
    </row>
    <row r="431" spans="1:9" ht="16.5" customHeight="1" x14ac:dyDescent="0.25">
      <c r="A431">
        <f>MONTH(C431)</f>
        <v>8</v>
      </c>
      <c r="B431" s="49">
        <f>C431</f>
        <v>44049</v>
      </c>
      <c r="C431" s="35">
        <f>C429+1</f>
        <v>44049</v>
      </c>
      <c r="D431" s="33"/>
      <c r="E431" s="33"/>
      <c r="F431" s="33"/>
      <c r="G431" s="33"/>
      <c r="H431" s="33"/>
      <c r="I431" s="33"/>
    </row>
    <row r="432" spans="1:9" ht="16.5" customHeight="1" x14ac:dyDescent="0.25">
      <c r="A432">
        <f>A431</f>
        <v>8</v>
      </c>
      <c r="B432" s="50">
        <f>B431</f>
        <v>44049</v>
      </c>
      <c r="C432" s="36" t="str">
        <f>C431&amp;2</f>
        <v>440492</v>
      </c>
      <c r="D432" s="34"/>
      <c r="E432" s="34"/>
      <c r="F432" s="34"/>
      <c r="G432" s="34"/>
      <c r="H432" s="34"/>
      <c r="I432" s="34"/>
    </row>
    <row r="433" spans="1:9" ht="16.5" customHeight="1" x14ac:dyDescent="0.25">
      <c r="A433">
        <f>MONTH(C433)</f>
        <v>8</v>
      </c>
      <c r="B433" s="49">
        <f>C433</f>
        <v>44050</v>
      </c>
      <c r="C433" s="35">
        <f>C431+1</f>
        <v>44050</v>
      </c>
      <c r="D433" s="33"/>
      <c r="E433" s="33"/>
      <c r="F433" s="33"/>
      <c r="G433" s="33"/>
      <c r="H433" s="33"/>
      <c r="I433" s="33"/>
    </row>
    <row r="434" spans="1:9" ht="16.5" customHeight="1" x14ac:dyDescent="0.25">
      <c r="A434">
        <f>A433</f>
        <v>8</v>
      </c>
      <c r="B434" s="50">
        <f>B433</f>
        <v>44050</v>
      </c>
      <c r="C434" s="36" t="str">
        <f>C433&amp;2</f>
        <v>440502</v>
      </c>
      <c r="D434" s="34"/>
      <c r="E434" s="34"/>
      <c r="F434" s="34"/>
      <c r="G434" s="34"/>
      <c r="H434" s="34"/>
      <c r="I434" s="34"/>
    </row>
    <row r="435" spans="1:9" ht="16.5" customHeight="1" x14ac:dyDescent="0.25">
      <c r="A435">
        <f>MONTH(C435)</f>
        <v>8</v>
      </c>
      <c r="B435" s="49">
        <f>C435</f>
        <v>44051</v>
      </c>
      <c r="C435" s="35">
        <f>C433+1</f>
        <v>44051</v>
      </c>
      <c r="D435" s="33"/>
      <c r="E435" s="33"/>
      <c r="F435" s="33"/>
      <c r="G435" s="33"/>
      <c r="H435" s="33"/>
      <c r="I435" s="33"/>
    </row>
    <row r="436" spans="1:9" ht="16.5" customHeight="1" x14ac:dyDescent="0.25">
      <c r="A436">
        <f>A435</f>
        <v>8</v>
      </c>
      <c r="B436" s="50">
        <f>B435</f>
        <v>44051</v>
      </c>
      <c r="C436" s="36" t="str">
        <f>C435&amp;2</f>
        <v>440512</v>
      </c>
      <c r="D436" s="34"/>
      <c r="E436" s="34"/>
      <c r="F436" s="34"/>
      <c r="G436" s="34"/>
      <c r="H436" s="34"/>
      <c r="I436" s="34"/>
    </row>
    <row r="437" spans="1:9" ht="16.5" customHeight="1" x14ac:dyDescent="0.25">
      <c r="A437">
        <f>MONTH(C437)</f>
        <v>8</v>
      </c>
      <c r="B437" s="49">
        <f>C437</f>
        <v>44052</v>
      </c>
      <c r="C437" s="35">
        <f>C435+1</f>
        <v>44052</v>
      </c>
      <c r="D437" s="33"/>
      <c r="E437" s="33"/>
      <c r="F437" s="33"/>
      <c r="G437" s="33"/>
      <c r="H437" s="33"/>
      <c r="I437" s="33"/>
    </row>
    <row r="438" spans="1:9" ht="16.5" customHeight="1" x14ac:dyDescent="0.25">
      <c r="A438">
        <f>A437</f>
        <v>8</v>
      </c>
      <c r="B438" s="50">
        <f>B437</f>
        <v>44052</v>
      </c>
      <c r="C438" s="32" t="str">
        <f>C437&amp;2</f>
        <v>440522</v>
      </c>
      <c r="D438" s="34"/>
      <c r="E438" s="34"/>
      <c r="F438" s="34"/>
      <c r="G438" s="34"/>
      <c r="H438" s="34"/>
      <c r="I438" s="34"/>
    </row>
    <row r="439" spans="1:9" ht="16.5" customHeight="1" x14ac:dyDescent="0.25">
      <c r="A439">
        <f>MONTH(C439)</f>
        <v>8</v>
      </c>
      <c r="B439" s="49">
        <f>C439</f>
        <v>44053</v>
      </c>
      <c r="C439" s="35">
        <f>C437+1</f>
        <v>44053</v>
      </c>
      <c r="D439" s="33"/>
      <c r="E439" s="33"/>
      <c r="F439" s="33"/>
      <c r="G439" s="33"/>
      <c r="H439" s="33"/>
      <c r="I439" s="33"/>
    </row>
    <row r="440" spans="1:9" ht="16.5" customHeight="1" x14ac:dyDescent="0.25">
      <c r="A440">
        <f>A439</f>
        <v>8</v>
      </c>
      <c r="B440" s="50">
        <f>B439</f>
        <v>44053</v>
      </c>
      <c r="C440" s="36" t="str">
        <f>C439&amp;2</f>
        <v>440532</v>
      </c>
      <c r="D440" s="34"/>
      <c r="E440" s="34"/>
      <c r="F440" s="34"/>
      <c r="G440" s="34"/>
      <c r="H440" s="34"/>
      <c r="I440" s="34"/>
    </row>
    <row r="441" spans="1:9" ht="16.5" customHeight="1" x14ac:dyDescent="0.25">
      <c r="A441">
        <f>MONTH(C441)</f>
        <v>8</v>
      </c>
      <c r="B441" s="49">
        <f>C441</f>
        <v>44054</v>
      </c>
      <c r="C441" s="35">
        <f>C439+1</f>
        <v>44054</v>
      </c>
      <c r="D441" s="33"/>
      <c r="E441" s="33"/>
      <c r="F441" s="33"/>
      <c r="G441" s="33"/>
      <c r="H441" s="33"/>
      <c r="I441" s="33"/>
    </row>
    <row r="442" spans="1:9" ht="16.5" customHeight="1" x14ac:dyDescent="0.25">
      <c r="A442">
        <f>A441</f>
        <v>8</v>
      </c>
      <c r="B442" s="50">
        <f>B441</f>
        <v>44054</v>
      </c>
      <c r="C442" s="36" t="str">
        <f>C441&amp;2</f>
        <v>440542</v>
      </c>
      <c r="D442" s="34"/>
      <c r="E442" s="34"/>
      <c r="F442" s="34"/>
      <c r="G442" s="34"/>
      <c r="H442" s="34"/>
      <c r="I442" s="34"/>
    </row>
    <row r="443" spans="1:9" ht="16.5" customHeight="1" x14ac:dyDescent="0.25">
      <c r="A443">
        <f>MONTH(C443)</f>
        <v>8</v>
      </c>
      <c r="B443" s="49">
        <f>C443</f>
        <v>44055</v>
      </c>
      <c r="C443" s="35">
        <f>C441+1</f>
        <v>44055</v>
      </c>
      <c r="D443" s="33"/>
      <c r="E443" s="33"/>
      <c r="F443" s="33"/>
      <c r="G443" s="33"/>
      <c r="H443" s="33"/>
      <c r="I443" s="33"/>
    </row>
    <row r="444" spans="1:9" ht="16.5" customHeight="1" x14ac:dyDescent="0.25">
      <c r="A444">
        <f>A443</f>
        <v>8</v>
      </c>
      <c r="B444" s="50">
        <f>B443</f>
        <v>44055</v>
      </c>
      <c r="C444" s="36" t="str">
        <f>C443&amp;2</f>
        <v>440552</v>
      </c>
      <c r="D444" s="34"/>
      <c r="E444" s="34"/>
      <c r="F444" s="34"/>
      <c r="G444" s="34"/>
      <c r="H444" s="34"/>
      <c r="I444" s="34"/>
    </row>
    <row r="445" spans="1:9" ht="16.5" customHeight="1" x14ac:dyDescent="0.25">
      <c r="A445">
        <f>MONTH(C445)</f>
        <v>8</v>
      </c>
      <c r="B445" s="49">
        <f>C445</f>
        <v>44056</v>
      </c>
      <c r="C445" s="35">
        <f>C443+1</f>
        <v>44056</v>
      </c>
      <c r="D445" s="33"/>
      <c r="E445" s="33"/>
      <c r="F445" s="33"/>
      <c r="G445" s="33"/>
      <c r="H445" s="33"/>
      <c r="I445" s="33"/>
    </row>
    <row r="446" spans="1:9" ht="16.5" customHeight="1" x14ac:dyDescent="0.25">
      <c r="A446">
        <f>A445</f>
        <v>8</v>
      </c>
      <c r="B446" s="50">
        <f>B445</f>
        <v>44056</v>
      </c>
      <c r="C446" s="36" t="str">
        <f>C445&amp;2</f>
        <v>440562</v>
      </c>
      <c r="D446" s="34"/>
      <c r="E446" s="34"/>
      <c r="F446" s="34"/>
      <c r="G446" s="34"/>
      <c r="H446" s="34"/>
      <c r="I446" s="34"/>
    </row>
    <row r="447" spans="1:9" ht="16.5" customHeight="1" x14ac:dyDescent="0.25">
      <c r="A447">
        <f>MONTH(C447)</f>
        <v>8</v>
      </c>
      <c r="B447" s="49">
        <f>C447</f>
        <v>44057</v>
      </c>
      <c r="C447" s="35">
        <f>C445+1</f>
        <v>44057</v>
      </c>
      <c r="D447" s="33"/>
      <c r="E447" s="33"/>
      <c r="F447" s="33"/>
      <c r="G447" s="33"/>
      <c r="H447" s="33"/>
      <c r="I447" s="33"/>
    </row>
    <row r="448" spans="1:9" ht="16.5" customHeight="1" x14ac:dyDescent="0.25">
      <c r="A448">
        <f>A447</f>
        <v>8</v>
      </c>
      <c r="B448" s="50">
        <f>B447</f>
        <v>44057</v>
      </c>
      <c r="C448" s="36" t="str">
        <f>C447&amp;2</f>
        <v>440572</v>
      </c>
      <c r="D448" s="34"/>
      <c r="E448" s="34"/>
      <c r="F448" s="34"/>
      <c r="G448" s="34"/>
      <c r="H448" s="34"/>
      <c r="I448" s="34"/>
    </row>
    <row r="449" spans="1:9" ht="16.5" customHeight="1" x14ac:dyDescent="0.25">
      <c r="A449">
        <f>MONTH(C449)</f>
        <v>8</v>
      </c>
      <c r="B449" s="49">
        <f>C449</f>
        <v>44058</v>
      </c>
      <c r="C449" s="35">
        <f>C447+1</f>
        <v>44058</v>
      </c>
      <c r="D449" s="33"/>
      <c r="E449" s="33"/>
      <c r="F449" s="33"/>
      <c r="G449" s="33"/>
      <c r="H449" s="33"/>
      <c r="I449" s="33"/>
    </row>
    <row r="450" spans="1:9" ht="16.5" customHeight="1" x14ac:dyDescent="0.25">
      <c r="A450">
        <f>A449</f>
        <v>8</v>
      </c>
      <c r="B450" s="50">
        <f>B449</f>
        <v>44058</v>
      </c>
      <c r="C450" s="36" t="str">
        <f>C449&amp;2</f>
        <v>440582</v>
      </c>
      <c r="D450" s="34"/>
      <c r="E450" s="34"/>
      <c r="F450" s="34"/>
      <c r="G450" s="34"/>
      <c r="H450" s="34"/>
      <c r="I450" s="34"/>
    </row>
    <row r="451" spans="1:9" ht="16.5" customHeight="1" x14ac:dyDescent="0.25">
      <c r="A451">
        <f>MONTH(C451)</f>
        <v>8</v>
      </c>
      <c r="B451" s="49">
        <f>C451</f>
        <v>44059</v>
      </c>
      <c r="C451" s="35">
        <f>C449+1</f>
        <v>44059</v>
      </c>
      <c r="D451" s="33"/>
      <c r="E451" s="33"/>
      <c r="F451" s="33"/>
      <c r="G451" s="33"/>
      <c r="H451" s="33"/>
      <c r="I451" s="33"/>
    </row>
    <row r="452" spans="1:9" ht="16.5" customHeight="1" x14ac:dyDescent="0.25">
      <c r="A452">
        <f>A451</f>
        <v>8</v>
      </c>
      <c r="B452" s="50">
        <f>B451</f>
        <v>44059</v>
      </c>
      <c r="C452" s="36" t="str">
        <f>C451&amp;2</f>
        <v>440592</v>
      </c>
      <c r="D452" s="34"/>
      <c r="E452" s="34"/>
      <c r="F452" s="34"/>
      <c r="G452" s="34"/>
      <c r="H452" s="34"/>
      <c r="I452" s="34"/>
    </row>
    <row r="453" spans="1:9" ht="16.5" customHeight="1" x14ac:dyDescent="0.25">
      <c r="A453">
        <f>MONTH(C453)</f>
        <v>8</v>
      </c>
      <c r="B453" s="49">
        <f>C453</f>
        <v>44060</v>
      </c>
      <c r="C453" s="35">
        <f>C451+1</f>
        <v>44060</v>
      </c>
      <c r="D453" s="33"/>
      <c r="E453" s="33"/>
      <c r="F453" s="33"/>
      <c r="G453" s="33"/>
      <c r="H453" s="33"/>
      <c r="I453" s="33"/>
    </row>
    <row r="454" spans="1:9" ht="16.5" customHeight="1" x14ac:dyDescent="0.25">
      <c r="A454">
        <f>A453</f>
        <v>8</v>
      </c>
      <c r="B454" s="50">
        <f>B453</f>
        <v>44060</v>
      </c>
      <c r="C454" s="36" t="str">
        <f>C453&amp;2</f>
        <v>440602</v>
      </c>
      <c r="D454" s="34"/>
      <c r="E454" s="34"/>
      <c r="F454" s="34"/>
      <c r="G454" s="34"/>
      <c r="H454" s="34"/>
      <c r="I454" s="34"/>
    </row>
    <row r="455" spans="1:9" ht="16.5" customHeight="1" x14ac:dyDescent="0.25">
      <c r="A455">
        <f>MONTH(C455)</f>
        <v>8</v>
      </c>
      <c r="B455" s="49">
        <f>C455</f>
        <v>44061</v>
      </c>
      <c r="C455" s="35">
        <f>C453+1</f>
        <v>44061</v>
      </c>
      <c r="D455" s="33"/>
      <c r="E455" s="33"/>
      <c r="F455" s="33"/>
      <c r="G455" s="33"/>
      <c r="H455" s="33"/>
      <c r="I455" s="33"/>
    </row>
    <row r="456" spans="1:9" ht="16.5" customHeight="1" x14ac:dyDescent="0.25">
      <c r="A456">
        <f>A455</f>
        <v>8</v>
      </c>
      <c r="B456" s="50">
        <f>B455</f>
        <v>44061</v>
      </c>
      <c r="C456" s="36"/>
      <c r="D456" s="34"/>
      <c r="E456" s="34"/>
      <c r="F456" s="34"/>
      <c r="G456" s="34"/>
      <c r="H456" s="34"/>
      <c r="I456" s="34"/>
    </row>
    <row r="457" spans="1:9" ht="16.5" customHeight="1" x14ac:dyDescent="0.25">
      <c r="A457">
        <f>MONTH(C457)</f>
        <v>8</v>
      </c>
      <c r="B457" s="49">
        <f>C457</f>
        <v>44062</v>
      </c>
      <c r="C457" s="35">
        <f>C455+1</f>
        <v>44062</v>
      </c>
      <c r="D457" s="33"/>
      <c r="E457" s="33"/>
      <c r="F457" s="33"/>
      <c r="G457" s="33"/>
      <c r="H457" s="33"/>
      <c r="I457" s="33"/>
    </row>
    <row r="458" spans="1:9" ht="16.5" customHeight="1" x14ac:dyDescent="0.25">
      <c r="A458">
        <f>A457</f>
        <v>8</v>
      </c>
      <c r="B458" s="50">
        <f>B457</f>
        <v>44062</v>
      </c>
      <c r="C458" s="36" t="str">
        <f>C457&amp;2</f>
        <v>440622</v>
      </c>
      <c r="D458" s="34"/>
      <c r="E458" s="34"/>
      <c r="F458" s="34"/>
      <c r="G458" s="34"/>
      <c r="H458" s="34"/>
      <c r="I458" s="34"/>
    </row>
    <row r="459" spans="1:9" ht="16.5" customHeight="1" x14ac:dyDescent="0.25">
      <c r="A459">
        <f>MONTH(C459)</f>
        <v>8</v>
      </c>
      <c r="B459" s="49">
        <f>C459</f>
        <v>44063</v>
      </c>
      <c r="C459" s="35">
        <f>C457+1</f>
        <v>44063</v>
      </c>
      <c r="D459" s="33"/>
      <c r="E459" s="33"/>
      <c r="F459" s="33"/>
      <c r="G459" s="33"/>
      <c r="H459" s="33"/>
      <c r="I459" s="33"/>
    </row>
    <row r="460" spans="1:9" ht="16.5" customHeight="1" x14ac:dyDescent="0.25">
      <c r="A460">
        <f>A459</f>
        <v>8</v>
      </c>
      <c r="B460" s="50">
        <f>B459</f>
        <v>44063</v>
      </c>
      <c r="C460" s="36" t="str">
        <f>C459&amp;2</f>
        <v>440632</v>
      </c>
      <c r="D460" s="34"/>
      <c r="E460" s="34"/>
      <c r="F460" s="34"/>
      <c r="G460" s="34"/>
      <c r="H460" s="34"/>
      <c r="I460" s="34"/>
    </row>
    <row r="461" spans="1:9" ht="16.5" customHeight="1" x14ac:dyDescent="0.25">
      <c r="A461">
        <f>MONTH(C461)</f>
        <v>8</v>
      </c>
      <c r="B461" s="49">
        <f>C461</f>
        <v>44064</v>
      </c>
      <c r="C461" s="35">
        <f>C459+1</f>
        <v>44064</v>
      </c>
      <c r="D461" s="33"/>
      <c r="E461" s="33"/>
      <c r="F461" s="33"/>
      <c r="G461" s="33"/>
      <c r="H461" s="33"/>
      <c r="I461" s="33"/>
    </row>
    <row r="462" spans="1:9" ht="16.5" customHeight="1" x14ac:dyDescent="0.25">
      <c r="A462">
        <f>A461</f>
        <v>8</v>
      </c>
      <c r="B462" s="50">
        <f>B461</f>
        <v>44064</v>
      </c>
      <c r="C462" s="36" t="str">
        <f>C461&amp;2</f>
        <v>440642</v>
      </c>
      <c r="D462" s="34"/>
      <c r="E462" s="34"/>
      <c r="F462" s="34"/>
      <c r="G462" s="34"/>
      <c r="H462" s="34"/>
      <c r="I462" s="34"/>
    </row>
    <row r="463" spans="1:9" ht="16.5" customHeight="1" x14ac:dyDescent="0.25">
      <c r="A463">
        <f>MONTH(C463)</f>
        <v>8</v>
      </c>
      <c r="B463" s="49">
        <f>C463</f>
        <v>44065</v>
      </c>
      <c r="C463" s="35">
        <f>C461+1</f>
        <v>44065</v>
      </c>
      <c r="D463" s="33"/>
      <c r="E463" s="33"/>
      <c r="F463" s="33"/>
      <c r="G463" s="33"/>
      <c r="H463" s="33"/>
      <c r="I463" s="33"/>
    </row>
    <row r="464" spans="1:9" ht="16.5" customHeight="1" x14ac:dyDescent="0.25">
      <c r="A464">
        <f>A463</f>
        <v>8</v>
      </c>
      <c r="B464" s="50">
        <f>B463</f>
        <v>44065</v>
      </c>
      <c r="C464" s="36" t="str">
        <f>C463&amp;2</f>
        <v>440652</v>
      </c>
      <c r="D464" s="34"/>
      <c r="E464" s="34"/>
      <c r="F464" s="34"/>
      <c r="G464" s="34"/>
      <c r="H464" s="34"/>
      <c r="I464" s="34"/>
    </row>
    <row r="465" spans="1:9" ht="16.5" customHeight="1" x14ac:dyDescent="0.25">
      <c r="A465">
        <f>MONTH(C465)</f>
        <v>8</v>
      </c>
      <c r="B465" s="49">
        <f>C465</f>
        <v>44066</v>
      </c>
      <c r="C465" s="35">
        <f>C463+1</f>
        <v>44066</v>
      </c>
      <c r="D465" s="33"/>
      <c r="E465" s="33"/>
      <c r="F465" s="33"/>
      <c r="G465" s="33"/>
      <c r="H465" s="33"/>
      <c r="I465" s="33"/>
    </row>
    <row r="466" spans="1:9" ht="16.5" customHeight="1" x14ac:dyDescent="0.25">
      <c r="A466">
        <f>A465</f>
        <v>8</v>
      </c>
      <c r="B466" s="50">
        <f>B465</f>
        <v>44066</v>
      </c>
      <c r="C466" s="36" t="str">
        <f>C465&amp;2</f>
        <v>440662</v>
      </c>
      <c r="D466" s="34"/>
      <c r="E466" s="34"/>
      <c r="F466" s="34"/>
      <c r="G466" s="34"/>
      <c r="H466" s="34"/>
      <c r="I466" s="34"/>
    </row>
    <row r="467" spans="1:9" ht="16.5" customHeight="1" x14ac:dyDescent="0.25">
      <c r="A467">
        <f>MONTH(C467)</f>
        <v>8</v>
      </c>
      <c r="B467" s="49">
        <f>C467</f>
        <v>44067</v>
      </c>
      <c r="C467" s="35">
        <f>C465+1</f>
        <v>44067</v>
      </c>
      <c r="D467" s="33"/>
      <c r="E467" s="33"/>
      <c r="F467" s="33"/>
      <c r="G467" s="33"/>
      <c r="H467" s="33"/>
      <c r="I467" s="33"/>
    </row>
    <row r="468" spans="1:9" ht="16.5" customHeight="1" x14ac:dyDescent="0.25">
      <c r="A468">
        <f>A467</f>
        <v>8</v>
      </c>
      <c r="B468" s="50">
        <f>B467</f>
        <v>44067</v>
      </c>
      <c r="C468" s="36" t="str">
        <f>C467&amp;2</f>
        <v>440672</v>
      </c>
      <c r="D468" s="34"/>
      <c r="E468" s="34"/>
      <c r="F468" s="34"/>
      <c r="G468" s="34"/>
      <c r="H468" s="34"/>
      <c r="I468" s="34"/>
    </row>
    <row r="469" spans="1:9" ht="16.5" customHeight="1" x14ac:dyDescent="0.25">
      <c r="A469">
        <f>MONTH(C469)</f>
        <v>8</v>
      </c>
      <c r="B469" s="49">
        <f>C469</f>
        <v>44068</v>
      </c>
      <c r="C469" s="35">
        <f>C467+1</f>
        <v>44068</v>
      </c>
      <c r="D469" s="33"/>
      <c r="E469" s="33"/>
      <c r="F469" s="33"/>
      <c r="G469" s="33"/>
      <c r="H469" s="33"/>
      <c r="I469" s="33"/>
    </row>
    <row r="470" spans="1:9" ht="16.5" customHeight="1" x14ac:dyDescent="0.25">
      <c r="A470">
        <f>A469</f>
        <v>8</v>
      </c>
      <c r="B470" s="50">
        <f>B469</f>
        <v>44068</v>
      </c>
      <c r="C470" s="36" t="str">
        <f>C469&amp;2</f>
        <v>440682</v>
      </c>
      <c r="D470" s="34"/>
      <c r="E470" s="34"/>
      <c r="F470" s="34"/>
      <c r="G470" s="34"/>
      <c r="H470" s="34"/>
      <c r="I470" s="34"/>
    </row>
    <row r="471" spans="1:9" ht="16.5" customHeight="1" x14ac:dyDescent="0.25">
      <c r="A471">
        <f>MONTH(C471)</f>
        <v>8</v>
      </c>
      <c r="B471" s="49">
        <f>C471</f>
        <v>44069</v>
      </c>
      <c r="C471" s="35">
        <f>C469+1</f>
        <v>44069</v>
      </c>
      <c r="D471" s="33"/>
      <c r="E471" s="33"/>
      <c r="F471" s="33"/>
      <c r="G471" s="33"/>
      <c r="H471" s="33"/>
      <c r="I471" s="33"/>
    </row>
    <row r="472" spans="1:9" ht="16.5" customHeight="1" x14ac:dyDescent="0.25">
      <c r="A472">
        <f>A471</f>
        <v>8</v>
      </c>
      <c r="B472" s="50">
        <f>B471</f>
        <v>44069</v>
      </c>
      <c r="C472" s="36" t="str">
        <f>C471&amp;2</f>
        <v>440692</v>
      </c>
      <c r="D472" s="34"/>
      <c r="E472" s="34"/>
      <c r="F472" s="34"/>
      <c r="G472" s="34"/>
      <c r="H472" s="34"/>
      <c r="I472" s="34"/>
    </row>
    <row r="473" spans="1:9" ht="16.5" customHeight="1" x14ac:dyDescent="0.25">
      <c r="A473">
        <f>MONTH(C473)</f>
        <v>8</v>
      </c>
      <c r="B473" s="49">
        <f>C473</f>
        <v>44070</v>
      </c>
      <c r="C473" s="35">
        <f>C471+1</f>
        <v>44070</v>
      </c>
      <c r="D473" s="33"/>
      <c r="E473" s="33"/>
      <c r="F473" s="33"/>
      <c r="G473" s="33"/>
      <c r="H473" s="33"/>
      <c r="I473" s="33"/>
    </row>
    <row r="474" spans="1:9" ht="16.5" customHeight="1" x14ac:dyDescent="0.25">
      <c r="A474">
        <f>A473</f>
        <v>8</v>
      </c>
      <c r="B474" s="50">
        <f>B473</f>
        <v>44070</v>
      </c>
      <c r="C474" s="36" t="str">
        <f>C473&amp;2</f>
        <v>440702</v>
      </c>
      <c r="D474" s="34"/>
      <c r="E474" s="34"/>
      <c r="F474" s="34"/>
      <c r="G474" s="34"/>
      <c r="H474" s="34"/>
      <c r="I474" s="34"/>
    </row>
    <row r="475" spans="1:9" ht="16.5" customHeight="1" x14ac:dyDescent="0.25">
      <c r="A475">
        <f>MONTH(C475)</f>
        <v>8</v>
      </c>
      <c r="B475" s="49">
        <f>C475</f>
        <v>44071</v>
      </c>
      <c r="C475" s="35">
        <f>C473+1</f>
        <v>44071</v>
      </c>
      <c r="D475" s="33"/>
      <c r="E475" s="33"/>
      <c r="F475" s="33"/>
      <c r="G475" s="33"/>
      <c r="H475" s="33"/>
      <c r="I475" s="33"/>
    </row>
    <row r="476" spans="1:9" ht="16.5" customHeight="1" x14ac:dyDescent="0.25">
      <c r="A476">
        <f>A475</f>
        <v>8</v>
      </c>
      <c r="B476" s="50">
        <f>B475</f>
        <v>44071</v>
      </c>
      <c r="C476" s="36" t="str">
        <f>C475&amp;2</f>
        <v>440712</v>
      </c>
      <c r="D476" s="34"/>
      <c r="E476" s="34"/>
      <c r="F476" s="34"/>
      <c r="G476" s="34"/>
      <c r="H476" s="34"/>
      <c r="I476" s="34"/>
    </row>
    <row r="477" spans="1:9" ht="16.5" customHeight="1" x14ac:dyDescent="0.25">
      <c r="A477">
        <f>MONTH(C477)</f>
        <v>8</v>
      </c>
      <c r="B477" s="49">
        <f>C477</f>
        <v>44072</v>
      </c>
      <c r="C477" s="35">
        <f>C475+1</f>
        <v>44072</v>
      </c>
      <c r="D477" s="33"/>
      <c r="E477" s="33"/>
      <c r="F477" s="33"/>
      <c r="G477" s="33"/>
      <c r="H477" s="33"/>
      <c r="I477" s="33"/>
    </row>
    <row r="478" spans="1:9" ht="16.5" customHeight="1" x14ac:dyDescent="0.25">
      <c r="A478">
        <f>A477</f>
        <v>8</v>
      </c>
      <c r="B478" s="50">
        <f>B477</f>
        <v>44072</v>
      </c>
      <c r="C478" s="36" t="str">
        <f>C477&amp;2</f>
        <v>440722</v>
      </c>
      <c r="D478" s="34"/>
      <c r="E478" s="34"/>
      <c r="F478" s="34"/>
      <c r="G478" s="34"/>
      <c r="H478" s="34"/>
      <c r="I478" s="34"/>
    </row>
    <row r="479" spans="1:9" ht="16.5" customHeight="1" x14ac:dyDescent="0.25">
      <c r="A479">
        <f>MONTH(C479)</f>
        <v>8</v>
      </c>
      <c r="B479" s="49">
        <f>C479</f>
        <v>44073</v>
      </c>
      <c r="C479" s="35">
        <f>C477+1</f>
        <v>44073</v>
      </c>
      <c r="D479" s="33"/>
      <c r="E479" s="33"/>
      <c r="F479" s="33"/>
      <c r="G479" s="33"/>
      <c r="H479" s="33"/>
      <c r="I479" s="33"/>
    </row>
    <row r="480" spans="1:9" ht="16.5" customHeight="1" x14ac:dyDescent="0.25">
      <c r="A480">
        <f>A479</f>
        <v>8</v>
      </c>
      <c r="B480" s="50">
        <f>B479</f>
        <v>44073</v>
      </c>
      <c r="C480" s="36" t="str">
        <f>C479&amp;2</f>
        <v>440732</v>
      </c>
      <c r="D480" s="34"/>
      <c r="E480" s="34"/>
      <c r="F480" s="34"/>
      <c r="G480" s="34"/>
      <c r="H480" s="34"/>
      <c r="I480" s="34"/>
    </row>
    <row r="481" spans="1:9" ht="16.5" customHeight="1" x14ac:dyDescent="0.25">
      <c r="A481">
        <f>MONTH(C481)</f>
        <v>8</v>
      </c>
      <c r="B481" s="49">
        <f>C481</f>
        <v>44074</v>
      </c>
      <c r="C481" s="35">
        <f>C479+1</f>
        <v>44074</v>
      </c>
      <c r="D481" s="33"/>
      <c r="E481" s="33"/>
      <c r="F481" s="33"/>
      <c r="G481" s="33"/>
      <c r="H481" s="33"/>
      <c r="I481" s="33"/>
    </row>
    <row r="482" spans="1:9" ht="16.5" customHeight="1" x14ac:dyDescent="0.25">
      <c r="A482">
        <f>A481</f>
        <v>8</v>
      </c>
      <c r="B482" s="50">
        <f>B481</f>
        <v>44074</v>
      </c>
      <c r="C482" s="36" t="str">
        <f>C481&amp;2</f>
        <v>440742</v>
      </c>
      <c r="D482" s="34"/>
      <c r="E482" s="34"/>
      <c r="F482" s="34"/>
      <c r="G482" s="34"/>
      <c r="H482" s="34"/>
      <c r="I482" s="34"/>
    </row>
    <row r="483" spans="1:9" ht="16.5" customHeight="1" x14ac:dyDescent="0.25">
      <c r="A483">
        <f>MONTH(C483)</f>
        <v>9</v>
      </c>
      <c r="B483" s="49">
        <f>C483</f>
        <v>44075</v>
      </c>
      <c r="C483" s="35">
        <f>C481+1</f>
        <v>44075</v>
      </c>
      <c r="D483" s="33"/>
      <c r="E483" s="33"/>
      <c r="F483" s="33"/>
      <c r="G483" s="33"/>
      <c r="H483" s="33"/>
      <c r="I483" s="33"/>
    </row>
    <row r="484" spans="1:9" ht="16.5" customHeight="1" x14ac:dyDescent="0.25">
      <c r="A484">
        <f>A483</f>
        <v>9</v>
      </c>
      <c r="B484" s="50">
        <f>B483</f>
        <v>44075</v>
      </c>
      <c r="C484" s="36" t="str">
        <f>C483&amp;2</f>
        <v>440752</v>
      </c>
      <c r="D484" s="34"/>
      <c r="E484" s="34"/>
      <c r="F484" s="34"/>
      <c r="G484" s="34"/>
      <c r="H484" s="34"/>
      <c r="I484" s="34"/>
    </row>
    <row r="485" spans="1:9" ht="16.5" customHeight="1" x14ac:dyDescent="0.25">
      <c r="A485">
        <f>MONTH(C485)</f>
        <v>9</v>
      </c>
      <c r="B485" s="49">
        <f>C485</f>
        <v>44076</v>
      </c>
      <c r="C485" s="35">
        <f>C483+1</f>
        <v>44076</v>
      </c>
      <c r="D485" s="33"/>
      <c r="E485" s="33"/>
      <c r="F485" s="33"/>
      <c r="G485" s="33"/>
      <c r="H485" s="33"/>
      <c r="I485" s="33"/>
    </row>
    <row r="486" spans="1:9" ht="16.5" customHeight="1" x14ac:dyDescent="0.25">
      <c r="A486">
        <f>A485</f>
        <v>9</v>
      </c>
      <c r="B486" s="50">
        <f>B485</f>
        <v>44076</v>
      </c>
      <c r="C486" s="32" t="str">
        <f>C485&amp;2</f>
        <v>440762</v>
      </c>
      <c r="D486" s="34"/>
      <c r="E486" s="34"/>
      <c r="F486" s="34"/>
      <c r="G486" s="34"/>
      <c r="H486" s="34"/>
      <c r="I486" s="34"/>
    </row>
    <row r="487" spans="1:9" ht="16.5" customHeight="1" x14ac:dyDescent="0.25">
      <c r="A487">
        <f>MONTH(C487)</f>
        <v>9</v>
      </c>
      <c r="B487" s="49">
        <f>C487</f>
        <v>44077</v>
      </c>
      <c r="C487" s="35">
        <f>C485+1</f>
        <v>44077</v>
      </c>
      <c r="D487" s="33"/>
      <c r="E487" s="33"/>
      <c r="F487" s="33"/>
      <c r="G487" s="33"/>
      <c r="H487" s="33"/>
      <c r="I487" s="33"/>
    </row>
    <row r="488" spans="1:9" ht="16.5" customHeight="1" x14ac:dyDescent="0.25">
      <c r="A488">
        <f>A487</f>
        <v>9</v>
      </c>
      <c r="B488" s="50">
        <f>B487</f>
        <v>44077</v>
      </c>
      <c r="C488" s="36" t="str">
        <f>C487&amp;2</f>
        <v>440772</v>
      </c>
      <c r="D488" s="34"/>
      <c r="E488" s="34"/>
      <c r="F488" s="34"/>
      <c r="G488" s="34"/>
      <c r="H488" s="34"/>
      <c r="I488" s="34"/>
    </row>
    <row r="489" spans="1:9" ht="16.5" customHeight="1" x14ac:dyDescent="0.25">
      <c r="A489">
        <f>MONTH(C489)</f>
        <v>9</v>
      </c>
      <c r="B489" s="49">
        <f>C489</f>
        <v>44078</v>
      </c>
      <c r="C489" s="35">
        <f>C487+1</f>
        <v>44078</v>
      </c>
      <c r="D489" s="33"/>
      <c r="E489" s="33"/>
      <c r="F489" s="33"/>
      <c r="G489" s="33"/>
      <c r="H489" s="33"/>
      <c r="I489" s="33"/>
    </row>
    <row r="490" spans="1:9" ht="16.5" customHeight="1" x14ac:dyDescent="0.25">
      <c r="A490">
        <f>A489</f>
        <v>9</v>
      </c>
      <c r="B490" s="50">
        <f>B489</f>
        <v>44078</v>
      </c>
      <c r="C490" s="36" t="str">
        <f>C489&amp;2</f>
        <v>440782</v>
      </c>
      <c r="D490" s="34"/>
      <c r="E490" s="34"/>
      <c r="F490" s="34"/>
      <c r="G490" s="34"/>
      <c r="H490" s="34"/>
      <c r="I490" s="34"/>
    </row>
    <row r="491" spans="1:9" ht="16.5" customHeight="1" x14ac:dyDescent="0.25">
      <c r="A491">
        <f>MONTH(C491)</f>
        <v>9</v>
      </c>
      <c r="B491" s="49">
        <f>C491</f>
        <v>44079</v>
      </c>
      <c r="C491" s="35">
        <f>C489+1</f>
        <v>44079</v>
      </c>
      <c r="D491" s="33"/>
      <c r="E491" s="33"/>
      <c r="F491" s="33"/>
      <c r="G491" s="33"/>
      <c r="H491" s="33"/>
      <c r="I491" s="33"/>
    </row>
    <row r="492" spans="1:9" ht="16.5" customHeight="1" x14ac:dyDescent="0.25">
      <c r="A492">
        <f>A491</f>
        <v>9</v>
      </c>
      <c r="B492" s="50">
        <f>B491</f>
        <v>44079</v>
      </c>
      <c r="C492" s="36" t="str">
        <f>C491&amp;2</f>
        <v>440792</v>
      </c>
      <c r="D492" s="34"/>
      <c r="E492" s="34"/>
      <c r="F492" s="34"/>
      <c r="G492" s="34"/>
      <c r="H492" s="34"/>
      <c r="I492" s="34"/>
    </row>
    <row r="493" spans="1:9" ht="16.5" customHeight="1" x14ac:dyDescent="0.25">
      <c r="A493">
        <f>MONTH(C493)</f>
        <v>9</v>
      </c>
      <c r="B493" s="49">
        <f>C493</f>
        <v>44080</v>
      </c>
      <c r="C493" s="35">
        <f>C491+1</f>
        <v>44080</v>
      </c>
      <c r="D493" s="33"/>
      <c r="E493" s="33"/>
      <c r="F493" s="33"/>
      <c r="G493" s="33"/>
      <c r="H493" s="33"/>
      <c r="I493" s="33"/>
    </row>
    <row r="494" spans="1:9" ht="16.5" customHeight="1" x14ac:dyDescent="0.25">
      <c r="A494">
        <f>A493</f>
        <v>9</v>
      </c>
      <c r="B494" s="50">
        <f>B493</f>
        <v>44080</v>
      </c>
      <c r="C494" s="36" t="str">
        <f>C493&amp;2</f>
        <v>440802</v>
      </c>
      <c r="D494" s="34"/>
      <c r="E494" s="34"/>
      <c r="F494" s="34"/>
      <c r="G494" s="34"/>
      <c r="H494" s="34"/>
      <c r="I494" s="34"/>
    </row>
    <row r="495" spans="1:9" ht="16.5" customHeight="1" x14ac:dyDescent="0.25">
      <c r="A495">
        <f>MONTH(C495)</f>
        <v>9</v>
      </c>
      <c r="B495" s="49">
        <f>C495</f>
        <v>44081</v>
      </c>
      <c r="C495" s="35">
        <f>C493+1</f>
        <v>44081</v>
      </c>
      <c r="D495" s="33"/>
      <c r="E495" s="33"/>
      <c r="F495" s="33"/>
      <c r="G495" s="33"/>
      <c r="H495" s="33"/>
      <c r="I495" s="33"/>
    </row>
    <row r="496" spans="1:9" ht="16.5" customHeight="1" x14ac:dyDescent="0.25">
      <c r="A496">
        <f>A495</f>
        <v>9</v>
      </c>
      <c r="B496" s="50">
        <f>B495</f>
        <v>44081</v>
      </c>
      <c r="C496" s="36" t="str">
        <f>C495&amp;2</f>
        <v>440812</v>
      </c>
      <c r="D496" s="34"/>
      <c r="E496" s="34"/>
      <c r="F496" s="34"/>
      <c r="G496" s="34"/>
      <c r="H496" s="34"/>
      <c r="I496" s="34"/>
    </row>
    <row r="497" spans="1:9" ht="16.5" customHeight="1" x14ac:dyDescent="0.25">
      <c r="A497">
        <f>MONTH(C497)</f>
        <v>9</v>
      </c>
      <c r="B497" s="49">
        <f>C497</f>
        <v>44082</v>
      </c>
      <c r="C497" s="35">
        <f>C495+1</f>
        <v>44082</v>
      </c>
      <c r="D497" s="33"/>
      <c r="E497" s="33"/>
      <c r="F497" s="33"/>
      <c r="G497" s="33"/>
      <c r="H497" s="33"/>
      <c r="I497" s="33"/>
    </row>
    <row r="498" spans="1:9" ht="16.5" customHeight="1" x14ac:dyDescent="0.25">
      <c r="A498">
        <f>A497</f>
        <v>9</v>
      </c>
      <c r="B498" s="50">
        <f>B497</f>
        <v>44082</v>
      </c>
      <c r="C498" s="36" t="str">
        <f>C497&amp;2</f>
        <v>440822</v>
      </c>
      <c r="D498" s="34"/>
      <c r="E498" s="34"/>
      <c r="F498" s="34"/>
      <c r="G498" s="34"/>
      <c r="H498" s="34"/>
      <c r="I498" s="34"/>
    </row>
    <row r="499" spans="1:9" ht="16.5" customHeight="1" x14ac:dyDescent="0.25">
      <c r="A499">
        <f>MONTH(C499)</f>
        <v>9</v>
      </c>
      <c r="B499" s="49">
        <f>C499</f>
        <v>44083</v>
      </c>
      <c r="C499" s="35">
        <f>C497+1</f>
        <v>44083</v>
      </c>
      <c r="D499" s="33"/>
      <c r="E499" s="33"/>
      <c r="F499" s="33"/>
      <c r="G499" s="33"/>
      <c r="H499" s="33"/>
      <c r="I499" s="33"/>
    </row>
    <row r="500" spans="1:9" ht="16.5" customHeight="1" x14ac:dyDescent="0.25">
      <c r="A500">
        <f>A499</f>
        <v>9</v>
      </c>
      <c r="B500" s="50">
        <f>B499</f>
        <v>44083</v>
      </c>
      <c r="C500" s="36" t="str">
        <f>C499&amp;2</f>
        <v>440832</v>
      </c>
      <c r="D500" s="34"/>
      <c r="E500" s="34"/>
      <c r="F500" s="34"/>
      <c r="G500" s="34"/>
      <c r="H500" s="34"/>
      <c r="I500" s="34"/>
    </row>
    <row r="501" spans="1:9" ht="16.5" customHeight="1" x14ac:dyDescent="0.25">
      <c r="A501">
        <f>MONTH(C501)</f>
        <v>9</v>
      </c>
      <c r="B501" s="49">
        <f>C501</f>
        <v>44084</v>
      </c>
      <c r="C501" s="35">
        <f>C499+1</f>
        <v>44084</v>
      </c>
      <c r="D501" s="33"/>
      <c r="E501" s="33"/>
      <c r="F501" s="33"/>
      <c r="G501" s="33"/>
      <c r="H501" s="33"/>
      <c r="I501" s="33"/>
    </row>
    <row r="502" spans="1:9" ht="16.5" customHeight="1" x14ac:dyDescent="0.25">
      <c r="A502">
        <f>A501</f>
        <v>9</v>
      </c>
      <c r="B502" s="50">
        <f>B501</f>
        <v>44084</v>
      </c>
      <c r="C502" s="36" t="str">
        <f>C501&amp;2</f>
        <v>440842</v>
      </c>
      <c r="D502" s="34"/>
      <c r="E502" s="34"/>
      <c r="F502" s="34"/>
      <c r="G502" s="34"/>
      <c r="H502" s="34"/>
      <c r="I502" s="34"/>
    </row>
    <row r="503" spans="1:9" ht="16.5" customHeight="1" x14ac:dyDescent="0.25">
      <c r="A503">
        <f>MONTH(C503)</f>
        <v>9</v>
      </c>
      <c r="B503" s="49">
        <f>C503</f>
        <v>44085</v>
      </c>
      <c r="C503" s="35">
        <f>C501+1</f>
        <v>44085</v>
      </c>
      <c r="D503" s="33"/>
      <c r="E503" s="33"/>
      <c r="F503" s="33"/>
      <c r="G503" s="33"/>
      <c r="H503" s="33"/>
      <c r="I503" s="33"/>
    </row>
    <row r="504" spans="1:9" ht="16.5" customHeight="1" x14ac:dyDescent="0.25">
      <c r="A504">
        <f>A503</f>
        <v>9</v>
      </c>
      <c r="B504" s="50">
        <f>B503</f>
        <v>44085</v>
      </c>
      <c r="C504" s="36" t="str">
        <f>C503&amp;2</f>
        <v>440852</v>
      </c>
      <c r="D504" s="34"/>
      <c r="E504" s="34"/>
      <c r="F504" s="34"/>
      <c r="G504" s="34"/>
      <c r="H504" s="34"/>
      <c r="I504" s="34"/>
    </row>
    <row r="505" spans="1:9" ht="16.5" customHeight="1" x14ac:dyDescent="0.25">
      <c r="A505">
        <f>MONTH(C505)</f>
        <v>9</v>
      </c>
      <c r="B505" s="49">
        <f>C505</f>
        <v>44086</v>
      </c>
      <c r="C505" s="35">
        <f>C503+1</f>
        <v>44086</v>
      </c>
      <c r="D505" s="33"/>
      <c r="E505" s="33"/>
      <c r="F505" s="33"/>
      <c r="G505" s="33"/>
      <c r="H505" s="33"/>
      <c r="I505" s="33"/>
    </row>
    <row r="506" spans="1:9" ht="16.5" customHeight="1" x14ac:dyDescent="0.25">
      <c r="A506">
        <f>A505</f>
        <v>9</v>
      </c>
      <c r="B506" s="50">
        <f>B505</f>
        <v>44086</v>
      </c>
      <c r="C506" s="36" t="str">
        <f>C505&amp;2</f>
        <v>440862</v>
      </c>
      <c r="D506" s="34"/>
      <c r="E506" s="34"/>
      <c r="F506" s="34"/>
      <c r="G506" s="34"/>
      <c r="H506" s="34"/>
      <c r="I506" s="34"/>
    </row>
    <row r="507" spans="1:9" ht="16.5" customHeight="1" x14ac:dyDescent="0.25">
      <c r="A507">
        <f>MONTH(C507)</f>
        <v>9</v>
      </c>
      <c r="B507" s="49">
        <f>C507</f>
        <v>44087</v>
      </c>
      <c r="C507" s="35">
        <f>C505+1</f>
        <v>44087</v>
      </c>
      <c r="D507" s="33"/>
      <c r="E507" s="33"/>
      <c r="F507" s="33"/>
      <c r="G507" s="33"/>
      <c r="H507" s="33"/>
      <c r="I507" s="33"/>
    </row>
    <row r="508" spans="1:9" ht="16.5" customHeight="1" x14ac:dyDescent="0.25">
      <c r="A508">
        <f>A507</f>
        <v>9</v>
      </c>
      <c r="B508" s="50">
        <f>B507</f>
        <v>44087</v>
      </c>
      <c r="C508" s="36" t="str">
        <f>C507&amp;2</f>
        <v>440872</v>
      </c>
      <c r="D508" s="34"/>
      <c r="E508" s="34"/>
      <c r="F508" s="34"/>
      <c r="G508" s="34"/>
      <c r="H508" s="34"/>
      <c r="I508" s="34"/>
    </row>
    <row r="509" spans="1:9" ht="16.5" customHeight="1" x14ac:dyDescent="0.25">
      <c r="A509">
        <f>MONTH(C509)</f>
        <v>9</v>
      </c>
      <c r="B509" s="49">
        <f>C509</f>
        <v>44088</v>
      </c>
      <c r="C509" s="35">
        <f>C507+1</f>
        <v>44088</v>
      </c>
      <c r="D509" s="33"/>
      <c r="E509" s="33"/>
      <c r="F509" s="33"/>
      <c r="G509" s="33"/>
      <c r="H509" s="33"/>
      <c r="I509" s="33"/>
    </row>
    <row r="510" spans="1:9" ht="16.5" customHeight="1" x14ac:dyDescent="0.25">
      <c r="A510">
        <f>A509</f>
        <v>9</v>
      </c>
      <c r="B510" s="50">
        <f>B509</f>
        <v>44088</v>
      </c>
      <c r="C510" s="36" t="str">
        <f>C509&amp;2</f>
        <v>440882</v>
      </c>
      <c r="D510" s="34"/>
      <c r="E510" s="34"/>
      <c r="F510" s="34"/>
      <c r="G510" s="34"/>
      <c r="H510" s="34"/>
      <c r="I510" s="34"/>
    </row>
    <row r="511" spans="1:9" ht="16.5" customHeight="1" x14ac:dyDescent="0.25">
      <c r="A511">
        <f>MONTH(C511)</f>
        <v>9</v>
      </c>
      <c r="B511" s="49">
        <f>C511</f>
        <v>44089</v>
      </c>
      <c r="C511" s="35">
        <f>C509+1</f>
        <v>44089</v>
      </c>
      <c r="D511" s="33"/>
      <c r="E511" s="33"/>
      <c r="F511" s="33"/>
      <c r="G511" s="33"/>
      <c r="H511" s="33"/>
      <c r="I511" s="33"/>
    </row>
    <row r="512" spans="1:9" ht="16.5" customHeight="1" x14ac:dyDescent="0.25">
      <c r="A512">
        <f>A511</f>
        <v>9</v>
      </c>
      <c r="B512" s="50">
        <f>B511</f>
        <v>44089</v>
      </c>
      <c r="C512" s="36" t="str">
        <f>C511&amp;2</f>
        <v>440892</v>
      </c>
      <c r="D512" s="34"/>
      <c r="E512" s="34"/>
      <c r="F512" s="34"/>
      <c r="G512" s="34"/>
      <c r="H512" s="34"/>
      <c r="I512" s="34"/>
    </row>
    <row r="513" spans="1:9" ht="16.5" customHeight="1" x14ac:dyDescent="0.25">
      <c r="A513">
        <f>MONTH(C513)</f>
        <v>9</v>
      </c>
      <c r="B513" s="49">
        <f>C513</f>
        <v>44090</v>
      </c>
      <c r="C513" s="35">
        <f>C511+1</f>
        <v>44090</v>
      </c>
      <c r="D513" s="33"/>
      <c r="E513" s="33"/>
      <c r="F513" s="33"/>
      <c r="G513" s="33"/>
      <c r="H513" s="33"/>
      <c r="I513" s="33"/>
    </row>
    <row r="514" spans="1:9" ht="16.5" customHeight="1" x14ac:dyDescent="0.25">
      <c r="A514">
        <f>A513</f>
        <v>9</v>
      </c>
      <c r="B514" s="50">
        <f>B513</f>
        <v>44090</v>
      </c>
      <c r="C514" s="36" t="str">
        <f>C513&amp;2</f>
        <v>440902</v>
      </c>
      <c r="D514" s="34"/>
      <c r="E514" s="34"/>
      <c r="F514" s="34"/>
      <c r="G514" s="34"/>
      <c r="H514" s="34"/>
      <c r="I514" s="34"/>
    </row>
    <row r="515" spans="1:9" ht="16.5" customHeight="1" x14ac:dyDescent="0.25">
      <c r="A515">
        <f>MONTH(C515)</f>
        <v>9</v>
      </c>
      <c r="B515" s="49">
        <f>C515</f>
        <v>44091</v>
      </c>
      <c r="C515" s="35">
        <f>C513+1</f>
        <v>44091</v>
      </c>
      <c r="D515" s="33"/>
      <c r="E515" s="33"/>
      <c r="F515" s="33"/>
      <c r="G515" s="33"/>
      <c r="H515" s="33"/>
      <c r="I515" s="33"/>
    </row>
    <row r="516" spans="1:9" ht="16.5" customHeight="1" x14ac:dyDescent="0.25">
      <c r="A516">
        <f>A515</f>
        <v>9</v>
      </c>
      <c r="B516" s="50">
        <f>B515</f>
        <v>44091</v>
      </c>
      <c r="C516" s="36" t="str">
        <f>C515&amp;2</f>
        <v>440912</v>
      </c>
      <c r="D516" s="34"/>
      <c r="E516" s="34"/>
      <c r="F516" s="34"/>
      <c r="G516" s="34"/>
      <c r="H516" s="34"/>
      <c r="I516" s="34"/>
    </row>
    <row r="517" spans="1:9" ht="16.5" customHeight="1" x14ac:dyDescent="0.25">
      <c r="A517">
        <f>MONTH(C517)</f>
        <v>9</v>
      </c>
      <c r="B517" s="49">
        <f>C517</f>
        <v>44092</v>
      </c>
      <c r="C517" s="35">
        <f>C515+1</f>
        <v>44092</v>
      </c>
      <c r="D517" s="33"/>
      <c r="E517" s="33"/>
      <c r="F517" s="33"/>
      <c r="G517" s="33"/>
      <c r="H517" s="33"/>
      <c r="I517" s="33"/>
    </row>
    <row r="518" spans="1:9" ht="16.5" customHeight="1" x14ac:dyDescent="0.25">
      <c r="A518">
        <f>A517</f>
        <v>9</v>
      </c>
      <c r="B518" s="50">
        <f>B517</f>
        <v>44092</v>
      </c>
      <c r="C518" s="36" t="str">
        <f>C517&amp;2</f>
        <v>440922</v>
      </c>
      <c r="D518" s="34"/>
      <c r="E518" s="34"/>
      <c r="F518" s="34"/>
      <c r="G518" s="34"/>
      <c r="H518" s="34"/>
      <c r="I518" s="34"/>
    </row>
    <row r="519" spans="1:9" ht="16.5" customHeight="1" x14ac:dyDescent="0.25">
      <c r="A519">
        <f>MONTH(C519)</f>
        <v>9</v>
      </c>
      <c r="B519" s="49">
        <f>C519</f>
        <v>44093</v>
      </c>
      <c r="C519" s="35">
        <f>C517+1</f>
        <v>44093</v>
      </c>
      <c r="D519" s="33"/>
      <c r="E519" s="33"/>
      <c r="F519" s="33"/>
      <c r="G519" s="33"/>
      <c r="H519" s="33"/>
      <c r="I519" s="33"/>
    </row>
    <row r="520" spans="1:9" ht="16.5" customHeight="1" x14ac:dyDescent="0.25">
      <c r="A520">
        <f>A519</f>
        <v>9</v>
      </c>
      <c r="B520" s="50">
        <f>B519</f>
        <v>44093</v>
      </c>
      <c r="C520" s="36" t="str">
        <f>C519&amp;2</f>
        <v>440932</v>
      </c>
      <c r="D520" s="34"/>
      <c r="E520" s="34"/>
      <c r="F520" s="34"/>
      <c r="G520" s="34"/>
      <c r="H520" s="34"/>
      <c r="I520" s="34"/>
    </row>
    <row r="521" spans="1:9" ht="16.5" customHeight="1" x14ac:dyDescent="0.25">
      <c r="A521">
        <f>MONTH(C521)</f>
        <v>9</v>
      </c>
      <c r="B521" s="49">
        <f>C521</f>
        <v>44094</v>
      </c>
      <c r="C521" s="35">
        <f>C519+1</f>
        <v>44094</v>
      </c>
      <c r="D521" s="33"/>
      <c r="E521" s="33"/>
      <c r="F521" s="33"/>
      <c r="G521" s="33"/>
      <c r="H521" s="33"/>
      <c r="I521" s="33"/>
    </row>
    <row r="522" spans="1:9" ht="16.5" customHeight="1" x14ac:dyDescent="0.25">
      <c r="A522">
        <f>A521</f>
        <v>9</v>
      </c>
      <c r="B522" s="50">
        <f>B521</f>
        <v>44094</v>
      </c>
      <c r="C522" s="36" t="str">
        <f>C521&amp;2</f>
        <v>440942</v>
      </c>
      <c r="D522" s="34"/>
      <c r="E522" s="34"/>
      <c r="F522" s="34"/>
      <c r="G522" s="34"/>
      <c r="H522" s="34"/>
      <c r="I522" s="34"/>
    </row>
    <row r="523" spans="1:9" ht="16.5" customHeight="1" x14ac:dyDescent="0.25">
      <c r="A523">
        <f>MONTH(C523)</f>
        <v>9</v>
      </c>
      <c r="B523" s="49">
        <f>C523</f>
        <v>44095</v>
      </c>
      <c r="C523" s="35">
        <f>C521+1</f>
        <v>44095</v>
      </c>
      <c r="D523" s="33"/>
      <c r="E523" s="33"/>
      <c r="F523" s="33"/>
      <c r="G523" s="33"/>
      <c r="H523" s="33"/>
      <c r="I523" s="33"/>
    </row>
    <row r="524" spans="1:9" ht="16.5" customHeight="1" x14ac:dyDescent="0.25">
      <c r="A524">
        <f>A523</f>
        <v>9</v>
      </c>
      <c r="B524" s="50">
        <f>B523</f>
        <v>44095</v>
      </c>
      <c r="C524" s="36" t="str">
        <f>C523&amp;2</f>
        <v>440952</v>
      </c>
      <c r="D524" s="34"/>
      <c r="E524" s="34"/>
      <c r="F524" s="34"/>
      <c r="G524" s="34"/>
      <c r="H524" s="34"/>
      <c r="I524" s="34"/>
    </row>
    <row r="525" spans="1:9" ht="16.5" customHeight="1" x14ac:dyDescent="0.25">
      <c r="A525">
        <f>MONTH(C525)</f>
        <v>9</v>
      </c>
      <c r="B525" s="49">
        <f>C525</f>
        <v>44096</v>
      </c>
      <c r="C525" s="35">
        <f>C523+1</f>
        <v>44096</v>
      </c>
      <c r="D525" s="33"/>
      <c r="E525" s="33"/>
      <c r="F525" s="33"/>
      <c r="G525" s="33"/>
      <c r="H525" s="33"/>
      <c r="I525" s="33"/>
    </row>
    <row r="526" spans="1:9" ht="16.5" customHeight="1" x14ac:dyDescent="0.25">
      <c r="A526">
        <f>A525</f>
        <v>9</v>
      </c>
      <c r="B526" s="50">
        <f>B525</f>
        <v>44096</v>
      </c>
      <c r="C526" s="36" t="str">
        <f>C525&amp;2</f>
        <v>440962</v>
      </c>
      <c r="D526" s="34"/>
      <c r="E526" s="34"/>
      <c r="F526" s="34"/>
      <c r="G526" s="34"/>
      <c r="H526" s="34"/>
      <c r="I526" s="34"/>
    </row>
    <row r="527" spans="1:9" ht="16.5" customHeight="1" x14ac:dyDescent="0.25">
      <c r="A527">
        <f>MONTH(C527)</f>
        <v>9</v>
      </c>
      <c r="B527" s="49">
        <f>C527</f>
        <v>44097</v>
      </c>
      <c r="C527" s="35">
        <f>C525+1</f>
        <v>44097</v>
      </c>
      <c r="D527" s="33"/>
      <c r="E527" s="33"/>
      <c r="F527" s="33"/>
      <c r="G527" s="33"/>
      <c r="H527" s="33"/>
      <c r="I527" s="33"/>
    </row>
    <row r="528" spans="1:9" ht="16.5" customHeight="1" x14ac:dyDescent="0.25">
      <c r="A528">
        <f>A527</f>
        <v>9</v>
      </c>
      <c r="B528" s="50">
        <f>B527</f>
        <v>44097</v>
      </c>
      <c r="C528" s="36" t="str">
        <f>C527&amp;2</f>
        <v>440972</v>
      </c>
      <c r="D528" s="34"/>
      <c r="E528" s="34"/>
      <c r="F528" s="34"/>
      <c r="G528" s="34"/>
      <c r="H528" s="34"/>
      <c r="I528" s="34"/>
    </row>
    <row r="529" spans="1:9" ht="16.5" customHeight="1" x14ac:dyDescent="0.25">
      <c r="A529">
        <f>MONTH(C529)</f>
        <v>9</v>
      </c>
      <c r="B529" s="49">
        <f>C529</f>
        <v>44098</v>
      </c>
      <c r="C529" s="35">
        <f>C527+1</f>
        <v>44098</v>
      </c>
      <c r="D529" s="33"/>
      <c r="E529" s="33"/>
      <c r="F529" s="33"/>
      <c r="G529" s="33"/>
      <c r="H529" s="33"/>
      <c r="I529" s="33"/>
    </row>
    <row r="530" spans="1:9" ht="16.5" customHeight="1" x14ac:dyDescent="0.25">
      <c r="A530">
        <f>A529</f>
        <v>9</v>
      </c>
      <c r="B530" s="50">
        <f>B529</f>
        <v>44098</v>
      </c>
      <c r="C530" s="36" t="str">
        <f>C529&amp;2</f>
        <v>440982</v>
      </c>
      <c r="D530" s="34"/>
      <c r="E530" s="34"/>
      <c r="F530" s="34"/>
      <c r="G530" s="34"/>
      <c r="H530" s="34"/>
      <c r="I530" s="34"/>
    </row>
    <row r="531" spans="1:9" ht="16.5" customHeight="1" x14ac:dyDescent="0.25">
      <c r="A531">
        <f>MONTH(C531)</f>
        <v>9</v>
      </c>
      <c r="B531" s="49">
        <f>C531</f>
        <v>44099</v>
      </c>
      <c r="C531" s="35">
        <f>C529+1</f>
        <v>44099</v>
      </c>
      <c r="D531" s="33"/>
      <c r="E531" s="33"/>
      <c r="F531" s="33"/>
      <c r="G531" s="33"/>
      <c r="H531" s="33"/>
      <c r="I531" s="33"/>
    </row>
    <row r="532" spans="1:9" ht="16.5" customHeight="1" x14ac:dyDescent="0.25">
      <c r="A532">
        <f>A531</f>
        <v>9</v>
      </c>
      <c r="B532" s="50">
        <f>B531</f>
        <v>44099</v>
      </c>
      <c r="C532" s="36" t="str">
        <f>C531&amp;2</f>
        <v>440992</v>
      </c>
      <c r="D532" s="34"/>
      <c r="E532" s="34"/>
      <c r="F532" s="34"/>
      <c r="G532" s="34"/>
      <c r="H532" s="34"/>
      <c r="I532" s="34"/>
    </row>
    <row r="533" spans="1:9" ht="16.5" customHeight="1" x14ac:dyDescent="0.25">
      <c r="A533">
        <f>MONTH(C533)</f>
        <v>9</v>
      </c>
      <c r="B533" s="49">
        <f>C533</f>
        <v>44100</v>
      </c>
      <c r="C533" s="35">
        <f>C531+1</f>
        <v>44100</v>
      </c>
      <c r="D533" s="33"/>
      <c r="E533" s="33"/>
      <c r="F533" s="33"/>
      <c r="G533" s="33"/>
      <c r="H533" s="33"/>
      <c r="I533" s="33"/>
    </row>
    <row r="534" spans="1:9" ht="16.5" customHeight="1" x14ac:dyDescent="0.25">
      <c r="A534">
        <f>A533</f>
        <v>9</v>
      </c>
      <c r="B534" s="50">
        <f>B533</f>
        <v>44100</v>
      </c>
      <c r="C534" s="32" t="str">
        <f>C533&amp;2</f>
        <v>441002</v>
      </c>
      <c r="D534" s="34"/>
      <c r="E534" s="34"/>
      <c r="F534" s="34"/>
      <c r="G534" s="34"/>
      <c r="H534" s="34"/>
      <c r="I534" s="34"/>
    </row>
    <row r="535" spans="1:9" ht="16.5" customHeight="1" x14ac:dyDescent="0.25">
      <c r="A535">
        <f>MONTH(C535)</f>
        <v>9</v>
      </c>
      <c r="B535" s="49">
        <f>C535</f>
        <v>44101</v>
      </c>
      <c r="C535" s="35">
        <f>C533+1</f>
        <v>44101</v>
      </c>
      <c r="D535" s="33"/>
      <c r="E535" s="33"/>
      <c r="F535" s="33"/>
      <c r="G535" s="33"/>
      <c r="H535" s="33"/>
      <c r="I535" s="33"/>
    </row>
    <row r="536" spans="1:9" ht="16.5" customHeight="1" x14ac:dyDescent="0.25">
      <c r="A536">
        <f>A535</f>
        <v>9</v>
      </c>
      <c r="B536" s="50">
        <f>B535</f>
        <v>44101</v>
      </c>
      <c r="C536" s="36" t="str">
        <f>C535&amp;2</f>
        <v>441012</v>
      </c>
      <c r="D536" s="34"/>
      <c r="E536" s="34"/>
      <c r="F536" s="34"/>
      <c r="G536" s="34"/>
      <c r="H536" s="34"/>
      <c r="I536" s="34"/>
    </row>
    <row r="537" spans="1:9" ht="16.5" customHeight="1" x14ac:dyDescent="0.25">
      <c r="A537">
        <f>MONTH(C537)</f>
        <v>9</v>
      </c>
      <c r="B537" s="49">
        <f>C537</f>
        <v>44102</v>
      </c>
      <c r="C537" s="35">
        <f>C535+1</f>
        <v>44102</v>
      </c>
      <c r="D537" s="33"/>
      <c r="E537" s="33"/>
      <c r="F537" s="33"/>
      <c r="G537" s="33"/>
      <c r="H537" s="33"/>
      <c r="I537" s="33"/>
    </row>
    <row r="538" spans="1:9" ht="16.5" customHeight="1" x14ac:dyDescent="0.25">
      <c r="A538">
        <f>A537</f>
        <v>9</v>
      </c>
      <c r="B538" s="50">
        <f>B537</f>
        <v>44102</v>
      </c>
      <c r="C538" s="36" t="str">
        <f>C537&amp;2</f>
        <v>441022</v>
      </c>
      <c r="D538" s="34"/>
      <c r="E538" s="34"/>
      <c r="F538" s="34"/>
      <c r="G538" s="34"/>
      <c r="H538" s="34"/>
      <c r="I538" s="34"/>
    </row>
    <row r="539" spans="1:9" ht="16.5" customHeight="1" x14ac:dyDescent="0.25">
      <c r="A539">
        <f>MONTH(C539)</f>
        <v>9</v>
      </c>
      <c r="B539" s="49">
        <f>C539</f>
        <v>44103</v>
      </c>
      <c r="C539" s="35">
        <f>C537+1</f>
        <v>44103</v>
      </c>
      <c r="D539" s="33"/>
      <c r="E539" s="33"/>
      <c r="F539" s="33"/>
      <c r="G539" s="33"/>
      <c r="H539" s="33"/>
      <c r="I539" s="33"/>
    </row>
    <row r="540" spans="1:9" ht="16.5" customHeight="1" x14ac:dyDescent="0.25">
      <c r="A540">
        <f>A539</f>
        <v>9</v>
      </c>
      <c r="B540" s="50">
        <f>B539</f>
        <v>44103</v>
      </c>
      <c r="C540" s="36" t="str">
        <f>C539&amp;2</f>
        <v>441032</v>
      </c>
      <c r="D540" s="34"/>
      <c r="E540" s="34"/>
      <c r="F540" s="34"/>
      <c r="G540" s="34"/>
      <c r="H540" s="34"/>
      <c r="I540" s="34"/>
    </row>
    <row r="541" spans="1:9" ht="16.5" customHeight="1" x14ac:dyDescent="0.25">
      <c r="A541">
        <f>MONTH(C541)</f>
        <v>9</v>
      </c>
      <c r="B541" s="49">
        <f>C541</f>
        <v>44104</v>
      </c>
      <c r="C541" s="35">
        <f>C539+1</f>
        <v>44104</v>
      </c>
      <c r="D541" s="33"/>
      <c r="E541" s="33"/>
      <c r="F541" s="33"/>
      <c r="G541" s="33"/>
      <c r="H541" s="33"/>
      <c r="I541" s="33"/>
    </row>
    <row r="542" spans="1:9" ht="16.5" customHeight="1" x14ac:dyDescent="0.25">
      <c r="A542">
        <f>A541</f>
        <v>9</v>
      </c>
      <c r="B542" s="50">
        <f>B541</f>
        <v>44104</v>
      </c>
      <c r="C542" s="36" t="str">
        <f>C541&amp;2</f>
        <v>441042</v>
      </c>
      <c r="D542" s="34"/>
      <c r="E542" s="34"/>
      <c r="F542" s="34"/>
      <c r="G542" s="34"/>
      <c r="H542" s="34"/>
      <c r="I542" s="34"/>
    </row>
    <row r="543" spans="1:9" ht="16.5" customHeight="1" x14ac:dyDescent="0.25">
      <c r="A543">
        <f>MONTH(C543)</f>
        <v>10</v>
      </c>
      <c r="B543" s="49">
        <f>C543</f>
        <v>44105</v>
      </c>
      <c r="C543" s="35">
        <f>C541+1</f>
        <v>44105</v>
      </c>
      <c r="D543" s="33"/>
      <c r="E543" s="33"/>
      <c r="F543" s="33"/>
      <c r="G543" s="33"/>
      <c r="H543" s="33"/>
      <c r="I543" s="33"/>
    </row>
    <row r="544" spans="1:9" ht="16.5" customHeight="1" x14ac:dyDescent="0.25">
      <c r="A544">
        <f>A543</f>
        <v>10</v>
      </c>
      <c r="B544" s="50">
        <f>B543</f>
        <v>44105</v>
      </c>
      <c r="C544" s="36" t="str">
        <f>C543&amp;2</f>
        <v>441052</v>
      </c>
      <c r="D544" s="34"/>
      <c r="E544" s="34"/>
      <c r="F544" s="34"/>
      <c r="G544" s="34"/>
      <c r="H544" s="34"/>
      <c r="I544" s="34"/>
    </row>
    <row r="545" spans="1:9" ht="16.5" customHeight="1" x14ac:dyDescent="0.25">
      <c r="A545">
        <f>MONTH(C545)</f>
        <v>10</v>
      </c>
      <c r="B545" s="49">
        <f>C545</f>
        <v>44106</v>
      </c>
      <c r="C545" s="35">
        <f>C543+1</f>
        <v>44106</v>
      </c>
      <c r="D545" s="33"/>
      <c r="E545" s="33"/>
      <c r="F545" s="33"/>
      <c r="G545" s="33"/>
      <c r="H545" s="33"/>
      <c r="I545" s="33"/>
    </row>
    <row r="546" spans="1:9" ht="16.5" customHeight="1" x14ac:dyDescent="0.25">
      <c r="A546">
        <f>A545</f>
        <v>10</v>
      </c>
      <c r="B546" s="50">
        <f>B545</f>
        <v>44106</v>
      </c>
      <c r="C546" s="36" t="str">
        <f>C545&amp;2</f>
        <v>441062</v>
      </c>
      <c r="D546" s="34"/>
      <c r="E546" s="34"/>
      <c r="F546" s="34"/>
      <c r="G546" s="34"/>
      <c r="H546" s="34"/>
      <c r="I546" s="34"/>
    </row>
    <row r="547" spans="1:9" ht="16.5" customHeight="1" x14ac:dyDescent="0.25">
      <c r="A547">
        <f>MONTH(C547)</f>
        <v>10</v>
      </c>
      <c r="B547" s="49">
        <f>C547</f>
        <v>44107</v>
      </c>
      <c r="C547" s="35">
        <f>C545+1</f>
        <v>44107</v>
      </c>
      <c r="D547" s="33"/>
      <c r="E547" s="33"/>
      <c r="F547" s="33"/>
      <c r="G547" s="33"/>
      <c r="H547" s="33"/>
      <c r="I547" s="33"/>
    </row>
    <row r="548" spans="1:9" ht="16.5" customHeight="1" x14ac:dyDescent="0.25">
      <c r="A548">
        <f>A547</f>
        <v>10</v>
      </c>
      <c r="B548" s="50">
        <f>B547</f>
        <v>44107</v>
      </c>
      <c r="C548" s="36" t="str">
        <f>C547&amp;2</f>
        <v>441072</v>
      </c>
      <c r="D548" s="34"/>
      <c r="E548" s="34"/>
      <c r="F548" s="34"/>
      <c r="G548" s="34"/>
      <c r="H548" s="34"/>
      <c r="I548" s="34"/>
    </row>
    <row r="549" spans="1:9" ht="16.5" customHeight="1" x14ac:dyDescent="0.25">
      <c r="A549">
        <f>MONTH(C549)</f>
        <v>10</v>
      </c>
      <c r="B549" s="49">
        <f>C549</f>
        <v>44108</v>
      </c>
      <c r="C549" s="35">
        <f>C547+1</f>
        <v>44108</v>
      </c>
      <c r="D549" s="33"/>
      <c r="E549" s="33"/>
      <c r="F549" s="33"/>
      <c r="G549" s="33"/>
      <c r="H549" s="33"/>
      <c r="I549" s="33"/>
    </row>
    <row r="550" spans="1:9" ht="16.5" customHeight="1" x14ac:dyDescent="0.25">
      <c r="A550">
        <f>A549</f>
        <v>10</v>
      </c>
      <c r="B550" s="50">
        <f>B549</f>
        <v>44108</v>
      </c>
      <c r="C550" s="36" t="str">
        <f>C549&amp;2</f>
        <v>441082</v>
      </c>
      <c r="D550" s="34"/>
      <c r="E550" s="34"/>
      <c r="F550" s="34"/>
      <c r="G550" s="34"/>
      <c r="H550" s="34"/>
      <c r="I550" s="34"/>
    </row>
    <row r="551" spans="1:9" ht="16.5" customHeight="1" x14ac:dyDescent="0.25">
      <c r="A551">
        <f>MONTH(C551)</f>
        <v>10</v>
      </c>
      <c r="B551" s="49">
        <f>C551</f>
        <v>44109</v>
      </c>
      <c r="C551" s="35">
        <f>C549+1</f>
        <v>44109</v>
      </c>
      <c r="D551" s="33"/>
      <c r="E551" s="33"/>
      <c r="F551" s="33"/>
      <c r="G551" s="33"/>
      <c r="H551" s="33"/>
      <c r="I551" s="33"/>
    </row>
    <row r="552" spans="1:9" ht="16.5" customHeight="1" x14ac:dyDescent="0.25">
      <c r="A552">
        <f>A551</f>
        <v>10</v>
      </c>
      <c r="B552" s="50">
        <f>B551</f>
        <v>44109</v>
      </c>
      <c r="C552" s="36" t="str">
        <f>C551&amp;2</f>
        <v>441092</v>
      </c>
      <c r="D552" s="34"/>
      <c r="E552" s="34"/>
      <c r="F552" s="34"/>
      <c r="G552" s="34"/>
      <c r="H552" s="34"/>
      <c r="I552" s="34"/>
    </row>
    <row r="553" spans="1:9" ht="16.5" customHeight="1" x14ac:dyDescent="0.25">
      <c r="A553">
        <f>MONTH(C553)</f>
        <v>10</v>
      </c>
      <c r="B553" s="49">
        <f>C553</f>
        <v>44110</v>
      </c>
      <c r="C553" s="35">
        <f>C551+1</f>
        <v>44110</v>
      </c>
      <c r="D553" s="33"/>
      <c r="E553" s="33"/>
      <c r="F553" s="33"/>
      <c r="G553" s="33"/>
      <c r="H553" s="33"/>
      <c r="I553" s="33"/>
    </row>
    <row r="554" spans="1:9" ht="16.5" customHeight="1" x14ac:dyDescent="0.25">
      <c r="A554">
        <f>A553</f>
        <v>10</v>
      </c>
      <c r="B554" s="50">
        <f>B553</f>
        <v>44110</v>
      </c>
      <c r="C554" s="36" t="str">
        <f>C553&amp;2</f>
        <v>441102</v>
      </c>
      <c r="D554" s="34"/>
      <c r="E554" s="34"/>
      <c r="F554" s="34"/>
      <c r="G554" s="34"/>
      <c r="H554" s="34"/>
      <c r="I554" s="34"/>
    </row>
    <row r="555" spans="1:9" ht="16.5" customHeight="1" x14ac:dyDescent="0.25">
      <c r="A555">
        <f>MONTH(C555)</f>
        <v>10</v>
      </c>
      <c r="B555" s="49">
        <f>C555</f>
        <v>44111</v>
      </c>
      <c r="C555" s="35">
        <f>C553+1</f>
        <v>44111</v>
      </c>
      <c r="D555" s="33"/>
      <c r="E555" s="33"/>
      <c r="F555" s="33"/>
      <c r="G555" s="33"/>
      <c r="H555" s="33"/>
      <c r="I555" s="33"/>
    </row>
    <row r="556" spans="1:9" ht="16.5" customHeight="1" x14ac:dyDescent="0.25">
      <c r="A556">
        <f>A555</f>
        <v>10</v>
      </c>
      <c r="B556" s="50">
        <f>B555</f>
        <v>44111</v>
      </c>
      <c r="C556" s="36" t="str">
        <f>C555&amp;2</f>
        <v>441112</v>
      </c>
      <c r="D556" s="34"/>
      <c r="E556" s="34"/>
      <c r="F556" s="34"/>
      <c r="G556" s="34"/>
      <c r="H556" s="34"/>
      <c r="I556" s="34"/>
    </row>
    <row r="557" spans="1:9" ht="16.5" customHeight="1" x14ac:dyDescent="0.25">
      <c r="A557">
        <f>MONTH(C557)</f>
        <v>10</v>
      </c>
      <c r="B557" s="49">
        <f>C557</f>
        <v>44112</v>
      </c>
      <c r="C557" s="35">
        <f>C555+1</f>
        <v>44112</v>
      </c>
      <c r="D557" s="33"/>
      <c r="E557" s="33"/>
      <c r="F557" s="33"/>
      <c r="G557" s="33"/>
      <c r="H557" s="33"/>
      <c r="I557" s="33"/>
    </row>
    <row r="558" spans="1:9" ht="16.5" customHeight="1" x14ac:dyDescent="0.25">
      <c r="A558">
        <f>A557</f>
        <v>10</v>
      </c>
      <c r="B558" s="50">
        <f>B557</f>
        <v>44112</v>
      </c>
      <c r="C558" s="36" t="str">
        <f>C557&amp;2</f>
        <v>441122</v>
      </c>
      <c r="D558" s="34"/>
      <c r="E558" s="34"/>
      <c r="F558" s="34"/>
      <c r="G558" s="34"/>
      <c r="H558" s="34"/>
      <c r="I558" s="34"/>
    </row>
    <row r="559" spans="1:9" ht="16.5" customHeight="1" x14ac:dyDescent="0.25">
      <c r="A559">
        <f>MONTH(C559)</f>
        <v>10</v>
      </c>
      <c r="B559" s="49">
        <f>C559</f>
        <v>44113</v>
      </c>
      <c r="C559" s="35">
        <f>C557+1</f>
        <v>44113</v>
      </c>
      <c r="D559" s="33"/>
      <c r="E559" s="33"/>
      <c r="F559" s="33"/>
      <c r="G559" s="33"/>
      <c r="H559" s="33"/>
      <c r="I559" s="33"/>
    </row>
    <row r="560" spans="1:9" ht="16.5" customHeight="1" x14ac:dyDescent="0.25">
      <c r="A560">
        <f>A559</f>
        <v>10</v>
      </c>
      <c r="B560" s="50">
        <f>B559</f>
        <v>44113</v>
      </c>
      <c r="C560" s="36" t="str">
        <f>C559&amp;2</f>
        <v>441132</v>
      </c>
      <c r="D560" s="34"/>
      <c r="E560" s="34"/>
      <c r="F560" s="34"/>
      <c r="G560" s="34"/>
      <c r="H560" s="34"/>
      <c r="I560" s="34"/>
    </row>
    <row r="561" spans="1:9" ht="16.5" customHeight="1" x14ac:dyDescent="0.25">
      <c r="A561">
        <f>MONTH(C561)</f>
        <v>10</v>
      </c>
      <c r="B561" s="49">
        <f>C561</f>
        <v>44114</v>
      </c>
      <c r="C561" s="35">
        <f>C559+1</f>
        <v>44114</v>
      </c>
      <c r="D561" s="33"/>
      <c r="E561" s="33"/>
      <c r="F561" s="33"/>
      <c r="G561" s="33"/>
      <c r="H561" s="33"/>
      <c r="I561" s="33"/>
    </row>
    <row r="562" spans="1:9" ht="16.5" customHeight="1" x14ac:dyDescent="0.25">
      <c r="A562">
        <f>A561</f>
        <v>10</v>
      </c>
      <c r="B562" s="50">
        <f>B561</f>
        <v>44114</v>
      </c>
      <c r="C562" s="36" t="str">
        <f>C561&amp;2</f>
        <v>441142</v>
      </c>
      <c r="D562" s="34"/>
      <c r="E562" s="34"/>
      <c r="F562" s="34"/>
      <c r="G562" s="34"/>
      <c r="H562" s="34"/>
      <c r="I562" s="34"/>
    </row>
    <row r="563" spans="1:9" ht="16.5" customHeight="1" x14ac:dyDescent="0.25">
      <c r="A563">
        <f>MONTH(C563)</f>
        <v>10</v>
      </c>
      <c r="B563" s="49">
        <f>C563</f>
        <v>44115</v>
      </c>
      <c r="C563" s="35">
        <f>C561+1</f>
        <v>44115</v>
      </c>
      <c r="D563" s="33"/>
      <c r="E563" s="33"/>
      <c r="F563" s="33"/>
      <c r="G563" s="33"/>
      <c r="H563" s="33"/>
      <c r="I563" s="33"/>
    </row>
    <row r="564" spans="1:9" ht="16.5" customHeight="1" x14ac:dyDescent="0.25">
      <c r="A564">
        <f>A563</f>
        <v>10</v>
      </c>
      <c r="B564" s="50">
        <f>B563</f>
        <v>44115</v>
      </c>
      <c r="C564" s="36" t="str">
        <f>C563&amp;2</f>
        <v>441152</v>
      </c>
      <c r="D564" s="34"/>
      <c r="E564" s="34"/>
      <c r="F564" s="34"/>
      <c r="G564" s="34"/>
      <c r="H564" s="34"/>
      <c r="I564" s="34"/>
    </row>
    <row r="565" spans="1:9" ht="16.5" customHeight="1" x14ac:dyDescent="0.25">
      <c r="A565">
        <f>MONTH(C565)</f>
        <v>10</v>
      </c>
      <c r="B565" s="49">
        <f>C565</f>
        <v>44116</v>
      </c>
      <c r="C565" s="35">
        <f>C563+1</f>
        <v>44116</v>
      </c>
      <c r="D565" s="33"/>
      <c r="E565" s="33"/>
      <c r="F565" s="33"/>
      <c r="G565" s="33"/>
      <c r="H565" s="33"/>
      <c r="I565" s="33"/>
    </row>
    <row r="566" spans="1:9" ht="16.5" customHeight="1" x14ac:dyDescent="0.25">
      <c r="A566">
        <f>A565</f>
        <v>10</v>
      </c>
      <c r="B566" s="50">
        <f>B565</f>
        <v>44116</v>
      </c>
      <c r="C566" s="36" t="str">
        <f>C565&amp;2</f>
        <v>441162</v>
      </c>
      <c r="D566" s="34"/>
      <c r="E566" s="34"/>
      <c r="F566" s="34"/>
      <c r="G566" s="34"/>
      <c r="H566" s="34"/>
      <c r="I566" s="34"/>
    </row>
    <row r="567" spans="1:9" ht="16.5" customHeight="1" x14ac:dyDescent="0.25">
      <c r="A567">
        <f>MONTH(C567)</f>
        <v>10</v>
      </c>
      <c r="B567" s="49">
        <f>C567</f>
        <v>44117</v>
      </c>
      <c r="C567" s="35">
        <f>C565+1</f>
        <v>44117</v>
      </c>
      <c r="D567" s="33"/>
      <c r="E567" s="33"/>
      <c r="F567" s="33"/>
      <c r="G567" s="33"/>
      <c r="H567" s="33"/>
      <c r="I567" s="33"/>
    </row>
    <row r="568" spans="1:9" ht="16.5" customHeight="1" x14ac:dyDescent="0.25">
      <c r="A568">
        <f>A567</f>
        <v>10</v>
      </c>
      <c r="B568" s="50">
        <f>B567</f>
        <v>44117</v>
      </c>
      <c r="C568" s="36" t="str">
        <f>C567&amp;2</f>
        <v>441172</v>
      </c>
      <c r="D568" s="34"/>
      <c r="E568" s="34"/>
      <c r="F568" s="34"/>
      <c r="G568" s="34"/>
      <c r="H568" s="34"/>
      <c r="I568" s="34"/>
    </row>
    <row r="569" spans="1:9" ht="16.5" customHeight="1" x14ac:dyDescent="0.25">
      <c r="A569">
        <f>MONTH(C569)</f>
        <v>10</v>
      </c>
      <c r="B569" s="49">
        <f>C569</f>
        <v>44118</v>
      </c>
      <c r="C569" s="35">
        <f>C567+1</f>
        <v>44118</v>
      </c>
      <c r="D569" s="33"/>
      <c r="E569" s="33"/>
      <c r="F569" s="33"/>
      <c r="G569" s="33"/>
      <c r="H569" s="33"/>
      <c r="I569" s="33"/>
    </row>
    <row r="570" spans="1:9" ht="16.5" customHeight="1" x14ac:dyDescent="0.25">
      <c r="A570">
        <f>A569</f>
        <v>10</v>
      </c>
      <c r="B570" s="50">
        <f>B569</f>
        <v>44118</v>
      </c>
      <c r="C570" s="36" t="str">
        <f>C569&amp;2</f>
        <v>441182</v>
      </c>
      <c r="D570" s="34"/>
      <c r="E570" s="34"/>
      <c r="F570" s="34"/>
      <c r="G570" s="34"/>
      <c r="H570" s="34"/>
      <c r="I570" s="34"/>
    </row>
    <row r="571" spans="1:9" ht="16.5" customHeight="1" x14ac:dyDescent="0.25">
      <c r="A571">
        <f>MONTH(C571)</f>
        <v>10</v>
      </c>
      <c r="B571" s="49">
        <f>C571</f>
        <v>44119</v>
      </c>
      <c r="C571" s="35">
        <f>C569+1</f>
        <v>44119</v>
      </c>
      <c r="D571" s="33"/>
      <c r="E571" s="33"/>
      <c r="F571" s="33"/>
      <c r="G571" s="33"/>
      <c r="H571" s="33"/>
      <c r="I571" s="33"/>
    </row>
    <row r="572" spans="1:9" ht="16.5" customHeight="1" x14ac:dyDescent="0.25">
      <c r="A572">
        <f>A571</f>
        <v>10</v>
      </c>
      <c r="B572" s="50">
        <f>B571</f>
        <v>44119</v>
      </c>
      <c r="C572" s="36" t="str">
        <f>C571&amp;2</f>
        <v>441192</v>
      </c>
      <c r="D572" s="34"/>
      <c r="E572" s="34"/>
      <c r="F572" s="34"/>
      <c r="G572" s="34"/>
      <c r="H572" s="34"/>
      <c r="I572" s="34"/>
    </row>
    <row r="573" spans="1:9" ht="16.5" customHeight="1" x14ac:dyDescent="0.25">
      <c r="A573">
        <f>MONTH(C573)</f>
        <v>10</v>
      </c>
      <c r="B573" s="49">
        <f>C573</f>
        <v>44120</v>
      </c>
      <c r="C573" s="35">
        <f>C571+1</f>
        <v>44120</v>
      </c>
      <c r="D573" s="33"/>
      <c r="E573" s="33"/>
      <c r="F573" s="33"/>
      <c r="G573" s="33"/>
      <c r="H573" s="33"/>
      <c r="I573" s="33"/>
    </row>
    <row r="574" spans="1:9" ht="16.5" customHeight="1" x14ac:dyDescent="0.25">
      <c r="A574">
        <f>A573</f>
        <v>10</v>
      </c>
      <c r="B574" s="50">
        <f>B573</f>
        <v>44120</v>
      </c>
      <c r="C574" s="36" t="str">
        <f>C573&amp;2</f>
        <v>441202</v>
      </c>
      <c r="D574" s="34"/>
      <c r="E574" s="34"/>
      <c r="F574" s="34"/>
      <c r="G574" s="34"/>
      <c r="H574" s="34"/>
      <c r="I574" s="34"/>
    </row>
    <row r="575" spans="1:9" ht="16.5" customHeight="1" x14ac:dyDescent="0.25">
      <c r="A575">
        <f>MONTH(C575)</f>
        <v>10</v>
      </c>
      <c r="B575" s="49">
        <f>C575</f>
        <v>44121</v>
      </c>
      <c r="C575" s="35">
        <f>C573+1</f>
        <v>44121</v>
      </c>
      <c r="D575" s="33"/>
      <c r="E575" s="33"/>
      <c r="F575" s="33"/>
      <c r="G575" s="33"/>
      <c r="H575" s="33"/>
      <c r="I575" s="33"/>
    </row>
    <row r="576" spans="1:9" ht="16.5" customHeight="1" x14ac:dyDescent="0.25">
      <c r="A576">
        <f>A575</f>
        <v>10</v>
      </c>
      <c r="B576" s="50">
        <f>B575</f>
        <v>44121</v>
      </c>
      <c r="C576" s="36" t="str">
        <f>C575&amp;2</f>
        <v>441212</v>
      </c>
      <c r="D576" s="34"/>
      <c r="E576" s="34"/>
      <c r="F576" s="34"/>
      <c r="G576" s="34"/>
      <c r="H576" s="34"/>
      <c r="I576" s="34"/>
    </row>
    <row r="577" spans="1:9" ht="16.5" customHeight="1" x14ac:dyDescent="0.25">
      <c r="A577">
        <f>MONTH(C577)</f>
        <v>10</v>
      </c>
      <c r="B577" s="49">
        <f>C577</f>
        <v>44122</v>
      </c>
      <c r="C577" s="35">
        <f>C575+1</f>
        <v>44122</v>
      </c>
      <c r="D577" s="33"/>
      <c r="E577" s="33"/>
      <c r="F577" s="33"/>
      <c r="G577" s="33"/>
      <c r="H577" s="33"/>
      <c r="I577" s="33"/>
    </row>
    <row r="578" spans="1:9" ht="16.5" customHeight="1" x14ac:dyDescent="0.25">
      <c r="A578">
        <f>A577</f>
        <v>10</v>
      </c>
      <c r="B578" s="50">
        <f>B577</f>
        <v>44122</v>
      </c>
      <c r="C578" s="36" t="str">
        <f>C577&amp;2</f>
        <v>441222</v>
      </c>
      <c r="D578" s="34"/>
      <c r="E578" s="34"/>
      <c r="F578" s="34"/>
      <c r="G578" s="34"/>
      <c r="H578" s="34"/>
      <c r="I578" s="34"/>
    </row>
    <row r="579" spans="1:9" ht="16.5" customHeight="1" x14ac:dyDescent="0.25">
      <c r="A579">
        <f>MONTH(C579)</f>
        <v>10</v>
      </c>
      <c r="B579" s="49">
        <f>C579</f>
        <v>44123</v>
      </c>
      <c r="C579" s="35">
        <f>C577+1</f>
        <v>44123</v>
      </c>
      <c r="D579" s="33"/>
      <c r="E579" s="33"/>
      <c r="F579" s="33"/>
      <c r="G579" s="33"/>
      <c r="H579" s="33"/>
      <c r="I579" s="33"/>
    </row>
    <row r="580" spans="1:9" ht="16.5" customHeight="1" x14ac:dyDescent="0.25">
      <c r="A580">
        <f>A579</f>
        <v>10</v>
      </c>
      <c r="B580" s="50">
        <f>B579</f>
        <v>44123</v>
      </c>
      <c r="C580" s="36" t="str">
        <f>C579&amp;2</f>
        <v>441232</v>
      </c>
      <c r="D580" s="34"/>
      <c r="E580" s="34"/>
      <c r="F580" s="34"/>
      <c r="G580" s="34"/>
      <c r="H580" s="34"/>
      <c r="I580" s="34"/>
    </row>
    <row r="581" spans="1:9" ht="16.5" customHeight="1" x14ac:dyDescent="0.25">
      <c r="A581">
        <f>MONTH(C581)</f>
        <v>10</v>
      </c>
      <c r="B581" s="49">
        <f>C581</f>
        <v>44124</v>
      </c>
      <c r="C581" s="35">
        <f>C579+1</f>
        <v>44124</v>
      </c>
      <c r="D581" s="33"/>
      <c r="E581" s="33"/>
      <c r="F581" s="33"/>
      <c r="G581" s="33"/>
      <c r="H581" s="33"/>
      <c r="I581" s="33"/>
    </row>
    <row r="582" spans="1:9" ht="16.5" customHeight="1" x14ac:dyDescent="0.25">
      <c r="A582">
        <f>A581</f>
        <v>10</v>
      </c>
      <c r="B582" s="50">
        <f>B581</f>
        <v>44124</v>
      </c>
      <c r="C582" s="32" t="str">
        <f>C581&amp;2</f>
        <v>441242</v>
      </c>
      <c r="D582" s="34"/>
      <c r="E582" s="34"/>
      <c r="F582" s="34"/>
      <c r="G582" s="34"/>
      <c r="H582" s="34"/>
      <c r="I582" s="34"/>
    </row>
    <row r="583" spans="1:9" ht="16.5" customHeight="1" x14ac:dyDescent="0.25">
      <c r="A583">
        <f>MONTH(C583)</f>
        <v>10</v>
      </c>
      <c r="B583" s="49">
        <f>C583</f>
        <v>44125</v>
      </c>
      <c r="C583" s="35">
        <f>C581+1</f>
        <v>44125</v>
      </c>
      <c r="D583" s="33"/>
      <c r="E583" s="33"/>
      <c r="F583" s="33"/>
      <c r="G583" s="33"/>
      <c r="H583" s="33"/>
      <c r="I583" s="33"/>
    </row>
    <row r="584" spans="1:9" ht="16.5" customHeight="1" x14ac:dyDescent="0.25">
      <c r="A584">
        <f>A583</f>
        <v>10</v>
      </c>
      <c r="B584" s="50">
        <f>B583</f>
        <v>44125</v>
      </c>
      <c r="C584" s="36" t="str">
        <f>C583&amp;2</f>
        <v>441252</v>
      </c>
      <c r="D584" s="34"/>
      <c r="E584" s="34"/>
      <c r="F584" s="34"/>
      <c r="G584" s="34"/>
      <c r="H584" s="34"/>
      <c r="I584" s="34"/>
    </row>
    <row r="585" spans="1:9" ht="16.5" customHeight="1" x14ac:dyDescent="0.25">
      <c r="A585">
        <f>MONTH(C585)</f>
        <v>10</v>
      </c>
      <c r="B585" s="49">
        <f>C585</f>
        <v>44126</v>
      </c>
      <c r="C585" s="35">
        <f>C583+1</f>
        <v>44126</v>
      </c>
      <c r="D585" s="33"/>
      <c r="E585" s="33"/>
      <c r="F585" s="33"/>
      <c r="G585" s="33"/>
      <c r="H585" s="33"/>
      <c r="I585" s="33"/>
    </row>
    <row r="586" spans="1:9" ht="16.5" customHeight="1" x14ac:dyDescent="0.25">
      <c r="A586">
        <f>A585</f>
        <v>10</v>
      </c>
      <c r="B586" s="50">
        <f>B585</f>
        <v>44126</v>
      </c>
      <c r="C586" s="36" t="str">
        <f>C585&amp;2</f>
        <v>441262</v>
      </c>
      <c r="D586" s="34"/>
      <c r="E586" s="34"/>
      <c r="F586" s="34"/>
      <c r="G586" s="34"/>
      <c r="H586" s="34"/>
      <c r="I586" s="34"/>
    </row>
    <row r="587" spans="1:9" ht="16.5" customHeight="1" x14ac:dyDescent="0.25">
      <c r="A587">
        <f>MONTH(C587)</f>
        <v>10</v>
      </c>
      <c r="B587" s="49">
        <f>C587</f>
        <v>44127</v>
      </c>
      <c r="C587" s="35">
        <f>C585+1</f>
        <v>44127</v>
      </c>
      <c r="D587" s="33"/>
      <c r="E587" s="33"/>
      <c r="F587" s="33"/>
      <c r="G587" s="33"/>
      <c r="H587" s="33"/>
      <c r="I587" s="33"/>
    </row>
    <row r="588" spans="1:9" ht="16.5" customHeight="1" x14ac:dyDescent="0.25">
      <c r="A588">
        <f>A587</f>
        <v>10</v>
      </c>
      <c r="B588" s="50">
        <f>B587</f>
        <v>44127</v>
      </c>
      <c r="C588" s="36" t="str">
        <f>C587&amp;2</f>
        <v>441272</v>
      </c>
      <c r="D588" s="34"/>
      <c r="E588" s="34"/>
      <c r="F588" s="34"/>
      <c r="G588" s="34"/>
      <c r="H588" s="34"/>
      <c r="I588" s="34"/>
    </row>
    <row r="589" spans="1:9" ht="16.5" customHeight="1" x14ac:dyDescent="0.25">
      <c r="A589">
        <f>MONTH(C589)</f>
        <v>10</v>
      </c>
      <c r="B589" s="49">
        <f>C589</f>
        <v>44128</v>
      </c>
      <c r="C589" s="35">
        <f>C587+1</f>
        <v>44128</v>
      </c>
      <c r="D589" s="33"/>
      <c r="E589" s="33"/>
      <c r="F589" s="33"/>
      <c r="G589" s="33"/>
      <c r="H589" s="33"/>
      <c r="I589" s="33"/>
    </row>
    <row r="590" spans="1:9" ht="16.5" customHeight="1" x14ac:dyDescent="0.25">
      <c r="A590">
        <f>A589</f>
        <v>10</v>
      </c>
      <c r="B590" s="50">
        <f>B589</f>
        <v>44128</v>
      </c>
      <c r="C590" s="36" t="str">
        <f>C589&amp;2</f>
        <v>441282</v>
      </c>
      <c r="D590" s="34"/>
      <c r="E590" s="34"/>
      <c r="F590" s="34"/>
      <c r="G590" s="34"/>
      <c r="H590" s="34"/>
      <c r="I590" s="34"/>
    </row>
    <row r="591" spans="1:9" ht="16.5" customHeight="1" x14ac:dyDescent="0.25">
      <c r="A591">
        <f>MONTH(C591)</f>
        <v>10</v>
      </c>
      <c r="B591" s="49">
        <f>C591</f>
        <v>44129</v>
      </c>
      <c r="C591" s="35">
        <f>C589+1</f>
        <v>44129</v>
      </c>
      <c r="D591" s="33"/>
      <c r="E591" s="33"/>
      <c r="F591" s="33"/>
      <c r="G591" s="33"/>
      <c r="H591" s="33"/>
      <c r="I591" s="33"/>
    </row>
    <row r="592" spans="1:9" ht="16.5" customHeight="1" x14ac:dyDescent="0.25">
      <c r="A592">
        <f>A591</f>
        <v>10</v>
      </c>
      <c r="B592" s="50">
        <f>B591</f>
        <v>44129</v>
      </c>
      <c r="C592" s="36" t="str">
        <f>C591&amp;2</f>
        <v>441292</v>
      </c>
      <c r="D592" s="34"/>
      <c r="E592" s="34"/>
      <c r="F592" s="34"/>
      <c r="G592" s="34"/>
      <c r="H592" s="34"/>
      <c r="I592" s="34"/>
    </row>
    <row r="593" spans="1:9" ht="16.5" customHeight="1" x14ac:dyDescent="0.25">
      <c r="A593">
        <f>MONTH(C593)</f>
        <v>10</v>
      </c>
      <c r="B593" s="49">
        <f>C593</f>
        <v>44130</v>
      </c>
      <c r="C593" s="35">
        <f>C591+1</f>
        <v>44130</v>
      </c>
      <c r="D593" s="33"/>
      <c r="E593" s="33"/>
      <c r="F593" s="33"/>
      <c r="G593" s="33"/>
      <c r="H593" s="33"/>
      <c r="I593" s="33"/>
    </row>
    <row r="594" spans="1:9" ht="16.5" customHeight="1" x14ac:dyDescent="0.25">
      <c r="A594">
        <f>A593</f>
        <v>10</v>
      </c>
      <c r="B594" s="50">
        <f>B593</f>
        <v>44130</v>
      </c>
      <c r="C594" s="36" t="str">
        <f>C593&amp;2</f>
        <v>441302</v>
      </c>
      <c r="D594" s="34"/>
      <c r="E594" s="34"/>
      <c r="F594" s="34"/>
      <c r="G594" s="34"/>
      <c r="H594" s="34"/>
      <c r="I594" s="34"/>
    </row>
    <row r="595" spans="1:9" ht="16.5" customHeight="1" x14ac:dyDescent="0.25">
      <c r="A595">
        <f>MONTH(C595)</f>
        <v>10</v>
      </c>
      <c r="B595" s="49">
        <f>C595</f>
        <v>44131</v>
      </c>
      <c r="C595" s="35">
        <f>C593+1</f>
        <v>44131</v>
      </c>
      <c r="D595" s="33"/>
      <c r="E595" s="33"/>
      <c r="F595" s="33"/>
      <c r="G595" s="33"/>
      <c r="H595" s="33"/>
      <c r="I595" s="33"/>
    </row>
    <row r="596" spans="1:9" ht="16.5" customHeight="1" x14ac:dyDescent="0.25">
      <c r="A596">
        <f>A595</f>
        <v>10</v>
      </c>
      <c r="B596" s="50">
        <f>B595</f>
        <v>44131</v>
      </c>
      <c r="C596" s="36" t="str">
        <f>C595&amp;2</f>
        <v>441312</v>
      </c>
      <c r="D596" s="34"/>
      <c r="E596" s="34"/>
      <c r="F596" s="34"/>
      <c r="G596" s="34"/>
      <c r="H596" s="34"/>
      <c r="I596" s="34"/>
    </row>
    <row r="597" spans="1:9" ht="16.5" customHeight="1" x14ac:dyDescent="0.25">
      <c r="A597">
        <f>MONTH(C597)</f>
        <v>10</v>
      </c>
      <c r="B597" s="49">
        <f>C597</f>
        <v>44132</v>
      </c>
      <c r="C597" s="35">
        <f>C595+1</f>
        <v>44132</v>
      </c>
      <c r="D597" s="33"/>
      <c r="E597" s="33"/>
      <c r="F597" s="33"/>
      <c r="G597" s="33"/>
      <c r="H597" s="33"/>
      <c r="I597" s="33"/>
    </row>
    <row r="598" spans="1:9" ht="16.5" customHeight="1" x14ac:dyDescent="0.25">
      <c r="A598">
        <f>A597</f>
        <v>10</v>
      </c>
      <c r="B598" s="50">
        <f>B597</f>
        <v>44132</v>
      </c>
      <c r="C598" s="36" t="str">
        <f>C597&amp;2</f>
        <v>441322</v>
      </c>
      <c r="D598" s="34"/>
      <c r="E598" s="34"/>
      <c r="F598" s="34"/>
      <c r="G598" s="34"/>
      <c r="H598" s="34"/>
      <c r="I598" s="34"/>
    </row>
    <row r="599" spans="1:9" ht="16.5" customHeight="1" x14ac:dyDescent="0.25">
      <c r="A599">
        <f>MONTH(C599)</f>
        <v>10</v>
      </c>
      <c r="B599" s="49">
        <f>C599</f>
        <v>44133</v>
      </c>
      <c r="C599" s="35">
        <f>C597+1</f>
        <v>44133</v>
      </c>
      <c r="D599" s="33"/>
      <c r="E599" s="33"/>
      <c r="F599" s="33"/>
      <c r="G599" s="33"/>
      <c r="H599" s="33"/>
      <c r="I599" s="33"/>
    </row>
    <row r="600" spans="1:9" ht="16.5" customHeight="1" x14ac:dyDescent="0.25">
      <c r="A600">
        <f>A599</f>
        <v>10</v>
      </c>
      <c r="B600" s="50">
        <f>B599</f>
        <v>44133</v>
      </c>
      <c r="C600" s="36" t="str">
        <f>C599&amp;2</f>
        <v>441332</v>
      </c>
      <c r="D600" s="34"/>
      <c r="E600" s="34"/>
      <c r="F600" s="34"/>
      <c r="G600" s="34"/>
      <c r="H600" s="34"/>
      <c r="I600" s="34"/>
    </row>
    <row r="601" spans="1:9" ht="16.5" customHeight="1" x14ac:dyDescent="0.25">
      <c r="A601">
        <f>MONTH(C601)</f>
        <v>10</v>
      </c>
      <c r="B601" s="49">
        <f>C601</f>
        <v>44134</v>
      </c>
      <c r="C601" s="35">
        <f>C599+1</f>
        <v>44134</v>
      </c>
      <c r="D601" s="33"/>
      <c r="E601" s="33"/>
      <c r="F601" s="33"/>
      <c r="G601" s="33"/>
      <c r="H601" s="33"/>
      <c r="I601" s="33"/>
    </row>
    <row r="602" spans="1:9" ht="16.5" customHeight="1" x14ac:dyDescent="0.25">
      <c r="A602">
        <f>A601</f>
        <v>10</v>
      </c>
      <c r="B602" s="50">
        <f>B601</f>
        <v>44134</v>
      </c>
      <c r="C602" s="36" t="str">
        <f>C601&amp;2</f>
        <v>441342</v>
      </c>
      <c r="D602" s="34"/>
      <c r="E602" s="34"/>
      <c r="F602" s="34"/>
      <c r="G602" s="34"/>
      <c r="H602" s="34"/>
      <c r="I602" s="34"/>
    </row>
    <row r="603" spans="1:9" ht="16.5" customHeight="1" x14ac:dyDescent="0.25">
      <c r="A603">
        <f>MONTH(C603)</f>
        <v>10</v>
      </c>
      <c r="B603" s="49">
        <f>C603</f>
        <v>44135</v>
      </c>
      <c r="C603" s="35">
        <f>C601+1</f>
        <v>44135</v>
      </c>
      <c r="D603" s="33"/>
      <c r="E603" s="33"/>
      <c r="F603" s="33"/>
      <c r="G603" s="33"/>
      <c r="H603" s="33"/>
      <c r="I603" s="33"/>
    </row>
    <row r="604" spans="1:9" ht="16.5" customHeight="1" x14ac:dyDescent="0.25">
      <c r="A604">
        <f>A603</f>
        <v>10</v>
      </c>
      <c r="B604" s="50">
        <f>B603</f>
        <v>44135</v>
      </c>
      <c r="C604" s="36" t="str">
        <f>C603&amp;2</f>
        <v>441352</v>
      </c>
      <c r="D604" s="34"/>
      <c r="E604" s="34"/>
      <c r="F604" s="34"/>
      <c r="G604" s="34"/>
      <c r="H604" s="34"/>
      <c r="I604" s="34"/>
    </row>
    <row r="605" spans="1:9" ht="16.5" customHeight="1" x14ac:dyDescent="0.25">
      <c r="A605">
        <f>MONTH(C605)</f>
        <v>11</v>
      </c>
      <c r="B605" s="49">
        <f>C605</f>
        <v>44136</v>
      </c>
      <c r="C605" s="35">
        <f>C603+1</f>
        <v>44136</v>
      </c>
      <c r="D605" s="33"/>
      <c r="E605" s="33"/>
      <c r="F605" s="33"/>
      <c r="G605" s="33"/>
      <c r="H605" s="33"/>
      <c r="I605" s="33"/>
    </row>
    <row r="606" spans="1:9" ht="16.5" customHeight="1" x14ac:dyDescent="0.25">
      <c r="A606">
        <f>A605</f>
        <v>11</v>
      </c>
      <c r="B606" s="50">
        <f>B605</f>
        <v>44136</v>
      </c>
      <c r="C606" s="36" t="str">
        <f>C605&amp;2</f>
        <v>441362</v>
      </c>
      <c r="D606" s="34"/>
      <c r="E606" s="34"/>
      <c r="F606" s="34"/>
      <c r="G606" s="34"/>
      <c r="H606" s="34"/>
      <c r="I606" s="34"/>
    </row>
    <row r="607" spans="1:9" ht="16.5" customHeight="1" x14ac:dyDescent="0.25">
      <c r="A607">
        <f>MONTH(C607)</f>
        <v>11</v>
      </c>
      <c r="B607" s="49">
        <f>C607</f>
        <v>44137</v>
      </c>
      <c r="C607" s="35">
        <f>C605+1</f>
        <v>44137</v>
      </c>
      <c r="D607" s="33"/>
      <c r="E607" s="33"/>
      <c r="F607" s="33"/>
      <c r="G607" s="33"/>
      <c r="H607" s="33"/>
      <c r="I607" s="33"/>
    </row>
    <row r="608" spans="1:9" ht="16.5" customHeight="1" x14ac:dyDescent="0.25">
      <c r="A608">
        <f>A607</f>
        <v>11</v>
      </c>
      <c r="B608" s="50">
        <f>B607</f>
        <v>44137</v>
      </c>
      <c r="C608" s="36" t="str">
        <f>C607&amp;2</f>
        <v>441372</v>
      </c>
      <c r="D608" s="34"/>
      <c r="E608" s="34"/>
      <c r="F608" s="34"/>
      <c r="G608" s="34"/>
      <c r="H608" s="34"/>
      <c r="I608" s="34"/>
    </row>
    <row r="609" spans="1:9" ht="16.5" customHeight="1" x14ac:dyDescent="0.25">
      <c r="A609">
        <f>MONTH(C609)</f>
        <v>11</v>
      </c>
      <c r="B609" s="49">
        <f>C609</f>
        <v>44138</v>
      </c>
      <c r="C609" s="35">
        <f>C607+1</f>
        <v>44138</v>
      </c>
      <c r="D609" s="33"/>
      <c r="E609" s="33"/>
      <c r="F609" s="33"/>
      <c r="G609" s="33"/>
      <c r="H609" s="33"/>
      <c r="I609" s="33"/>
    </row>
    <row r="610" spans="1:9" ht="16.5" customHeight="1" x14ac:dyDescent="0.25">
      <c r="A610">
        <f>A609</f>
        <v>11</v>
      </c>
      <c r="B610" s="50">
        <f>B609</f>
        <v>44138</v>
      </c>
      <c r="C610" s="36" t="str">
        <f>C609&amp;2</f>
        <v>441382</v>
      </c>
      <c r="D610" s="34"/>
      <c r="E610" s="34"/>
      <c r="F610" s="34"/>
      <c r="G610" s="34"/>
      <c r="H610" s="34"/>
      <c r="I610" s="34"/>
    </row>
    <row r="611" spans="1:9" ht="16.5" customHeight="1" x14ac:dyDescent="0.25">
      <c r="A611">
        <f>MONTH(C611)</f>
        <v>11</v>
      </c>
      <c r="B611" s="49">
        <f>C611</f>
        <v>44139</v>
      </c>
      <c r="C611" s="35">
        <f>C609+1</f>
        <v>44139</v>
      </c>
      <c r="D611" s="33"/>
      <c r="E611" s="33"/>
      <c r="F611" s="33"/>
      <c r="G611" s="33"/>
      <c r="H611" s="33"/>
      <c r="I611" s="33"/>
    </row>
    <row r="612" spans="1:9" ht="16.5" customHeight="1" x14ac:dyDescent="0.25">
      <c r="A612">
        <f>A611</f>
        <v>11</v>
      </c>
      <c r="B612" s="50">
        <f>B611</f>
        <v>44139</v>
      </c>
      <c r="C612" s="36" t="str">
        <f>C611&amp;2</f>
        <v>441392</v>
      </c>
      <c r="D612" s="34"/>
      <c r="E612" s="34"/>
      <c r="F612" s="34"/>
      <c r="G612" s="34"/>
      <c r="H612" s="34"/>
      <c r="I612" s="34"/>
    </row>
    <row r="613" spans="1:9" ht="16.5" customHeight="1" x14ac:dyDescent="0.25">
      <c r="A613">
        <f>MONTH(C613)</f>
        <v>11</v>
      </c>
      <c r="B613" s="49">
        <f>C613</f>
        <v>44140</v>
      </c>
      <c r="C613" s="35">
        <f>C611+1</f>
        <v>44140</v>
      </c>
      <c r="D613" s="33"/>
      <c r="E613" s="33"/>
      <c r="F613" s="33"/>
      <c r="G613" s="33"/>
      <c r="H613" s="33"/>
      <c r="I613" s="33"/>
    </row>
    <row r="614" spans="1:9" ht="16.5" customHeight="1" x14ac:dyDescent="0.25">
      <c r="A614">
        <f>A613</f>
        <v>11</v>
      </c>
      <c r="B614" s="50">
        <f>B613</f>
        <v>44140</v>
      </c>
      <c r="C614" s="36" t="str">
        <f>C613&amp;2</f>
        <v>441402</v>
      </c>
      <c r="D614" s="34"/>
      <c r="E614" s="34"/>
      <c r="F614" s="34"/>
      <c r="G614" s="34"/>
      <c r="H614" s="34"/>
      <c r="I614" s="34"/>
    </row>
    <row r="615" spans="1:9" ht="16.5" customHeight="1" x14ac:dyDescent="0.25">
      <c r="A615">
        <f>MONTH(C615)</f>
        <v>11</v>
      </c>
      <c r="B615" s="49">
        <f>C615</f>
        <v>44141</v>
      </c>
      <c r="C615" s="35">
        <f>C613+1</f>
        <v>44141</v>
      </c>
      <c r="D615" s="33"/>
      <c r="E615" s="33"/>
      <c r="F615" s="33"/>
      <c r="G615" s="33"/>
      <c r="H615" s="33"/>
      <c r="I615" s="33"/>
    </row>
    <row r="616" spans="1:9" ht="16.5" customHeight="1" x14ac:dyDescent="0.25">
      <c r="A616">
        <f>A615</f>
        <v>11</v>
      </c>
      <c r="B616" s="50">
        <f>B615</f>
        <v>44141</v>
      </c>
      <c r="C616" s="36" t="str">
        <f>C615&amp;2</f>
        <v>441412</v>
      </c>
      <c r="D616" s="34"/>
      <c r="E616" s="34"/>
      <c r="F616" s="34"/>
      <c r="G616" s="34"/>
      <c r="H616" s="34"/>
      <c r="I616" s="34"/>
    </row>
    <row r="617" spans="1:9" ht="16.5" customHeight="1" x14ac:dyDescent="0.25">
      <c r="A617">
        <f>MONTH(C617)</f>
        <v>11</v>
      </c>
      <c r="B617" s="49">
        <f>C617</f>
        <v>44142</v>
      </c>
      <c r="C617" s="35">
        <f>C615+1</f>
        <v>44142</v>
      </c>
      <c r="D617" s="33"/>
      <c r="E617" s="33"/>
      <c r="F617" s="33"/>
      <c r="G617" s="33"/>
      <c r="H617" s="33"/>
      <c r="I617" s="33"/>
    </row>
    <row r="618" spans="1:9" ht="16.5" customHeight="1" x14ac:dyDescent="0.25">
      <c r="A618">
        <f>A617</f>
        <v>11</v>
      </c>
      <c r="B618" s="50">
        <f>B617</f>
        <v>44142</v>
      </c>
      <c r="C618" s="36" t="str">
        <f>C617&amp;2</f>
        <v>441422</v>
      </c>
      <c r="D618" s="34"/>
      <c r="E618" s="34"/>
      <c r="F618" s="34"/>
      <c r="G618" s="34"/>
      <c r="H618" s="34"/>
      <c r="I618" s="34"/>
    </row>
    <row r="619" spans="1:9" ht="16.5" customHeight="1" x14ac:dyDescent="0.25">
      <c r="A619">
        <f>MONTH(C619)</f>
        <v>11</v>
      </c>
      <c r="B619" s="49">
        <f>C619</f>
        <v>44143</v>
      </c>
      <c r="C619" s="35">
        <f>C617+1</f>
        <v>44143</v>
      </c>
      <c r="D619" s="33"/>
      <c r="E619" s="33"/>
      <c r="F619" s="33"/>
      <c r="G619" s="33"/>
      <c r="H619" s="33"/>
      <c r="I619" s="33"/>
    </row>
    <row r="620" spans="1:9" ht="16.5" customHeight="1" x14ac:dyDescent="0.25">
      <c r="A620">
        <f>A619</f>
        <v>11</v>
      </c>
      <c r="B620" s="50">
        <f>B619</f>
        <v>44143</v>
      </c>
      <c r="C620" s="36" t="str">
        <f>C619&amp;2</f>
        <v>441432</v>
      </c>
      <c r="D620" s="34"/>
      <c r="E620" s="34"/>
      <c r="F620" s="34"/>
      <c r="G620" s="34"/>
      <c r="H620" s="34"/>
      <c r="I620" s="34"/>
    </row>
    <row r="621" spans="1:9" ht="16.5" customHeight="1" x14ac:dyDescent="0.25">
      <c r="A621">
        <f>MONTH(C621)</f>
        <v>11</v>
      </c>
      <c r="B621" s="49">
        <f>C621</f>
        <v>44144</v>
      </c>
      <c r="C621" s="35">
        <f>C619+1</f>
        <v>44144</v>
      </c>
      <c r="D621" s="33"/>
      <c r="E621" s="33"/>
      <c r="F621" s="33"/>
      <c r="G621" s="33"/>
      <c r="H621" s="33"/>
      <c r="I621" s="33"/>
    </row>
    <row r="622" spans="1:9" ht="16.5" customHeight="1" x14ac:dyDescent="0.25">
      <c r="A622">
        <f>A621</f>
        <v>11</v>
      </c>
      <c r="B622" s="50">
        <f>B621</f>
        <v>44144</v>
      </c>
      <c r="C622" s="36" t="str">
        <f>C621&amp;2</f>
        <v>441442</v>
      </c>
      <c r="D622" s="34"/>
      <c r="E622" s="34"/>
      <c r="F622" s="34"/>
      <c r="G622" s="34"/>
      <c r="H622" s="34"/>
      <c r="I622" s="34"/>
    </row>
    <row r="623" spans="1:9" ht="16.5" customHeight="1" x14ac:dyDescent="0.25">
      <c r="A623">
        <f>MONTH(C623)</f>
        <v>11</v>
      </c>
      <c r="B623" s="49">
        <f>C623</f>
        <v>44145</v>
      </c>
      <c r="C623" s="35">
        <f>C621+1</f>
        <v>44145</v>
      </c>
      <c r="D623" s="33"/>
      <c r="E623" s="33"/>
      <c r="F623" s="33"/>
      <c r="G623" s="33"/>
      <c r="H623" s="33"/>
      <c r="I623" s="33"/>
    </row>
    <row r="624" spans="1:9" ht="16.5" customHeight="1" x14ac:dyDescent="0.25">
      <c r="A624">
        <f>A623</f>
        <v>11</v>
      </c>
      <c r="B624" s="50">
        <f>B623</f>
        <v>44145</v>
      </c>
      <c r="C624" s="36" t="str">
        <f>C623&amp;2</f>
        <v>441452</v>
      </c>
      <c r="D624" s="34"/>
      <c r="E624" s="34"/>
      <c r="F624" s="34"/>
      <c r="G624" s="34"/>
      <c r="H624" s="34"/>
      <c r="I624" s="34"/>
    </row>
    <row r="625" spans="1:9" ht="16.5" customHeight="1" x14ac:dyDescent="0.25">
      <c r="A625">
        <f>MONTH(C625)</f>
        <v>11</v>
      </c>
      <c r="B625" s="49">
        <f>C625</f>
        <v>44146</v>
      </c>
      <c r="C625" s="35">
        <f>C623+1</f>
        <v>44146</v>
      </c>
      <c r="D625" s="33"/>
      <c r="E625" s="33"/>
      <c r="F625" s="33"/>
      <c r="G625" s="33"/>
      <c r="H625" s="33"/>
      <c r="I625" s="33"/>
    </row>
    <row r="626" spans="1:9" ht="16.5" customHeight="1" x14ac:dyDescent="0.25">
      <c r="A626">
        <f>A625</f>
        <v>11</v>
      </c>
      <c r="B626" s="50">
        <f>B625</f>
        <v>44146</v>
      </c>
      <c r="C626" s="36" t="str">
        <f>C625&amp;2</f>
        <v>441462</v>
      </c>
      <c r="D626" s="34"/>
      <c r="E626" s="34"/>
      <c r="F626" s="34"/>
      <c r="G626" s="34"/>
      <c r="H626" s="34"/>
      <c r="I626" s="34"/>
    </row>
    <row r="627" spans="1:9" ht="16.5" customHeight="1" x14ac:dyDescent="0.25">
      <c r="A627">
        <f>MONTH(C627)</f>
        <v>11</v>
      </c>
      <c r="B627" s="49">
        <f>C627</f>
        <v>44147</v>
      </c>
      <c r="C627" s="35">
        <f>C625+1</f>
        <v>44147</v>
      </c>
      <c r="D627" s="33"/>
      <c r="E627" s="33"/>
      <c r="F627" s="33"/>
      <c r="G627" s="33"/>
      <c r="H627" s="33"/>
      <c r="I627" s="33"/>
    </row>
    <row r="628" spans="1:9" ht="16.5" customHeight="1" x14ac:dyDescent="0.25">
      <c r="A628">
        <f>A627</f>
        <v>11</v>
      </c>
      <c r="B628" s="50">
        <f>B627</f>
        <v>44147</v>
      </c>
      <c r="C628" s="36" t="str">
        <f>C627&amp;2</f>
        <v>441472</v>
      </c>
      <c r="D628" s="34"/>
      <c r="E628" s="34"/>
      <c r="F628" s="34"/>
      <c r="G628" s="34"/>
      <c r="H628" s="34"/>
      <c r="I628" s="34"/>
    </row>
    <row r="629" spans="1:9" ht="16.5" customHeight="1" x14ac:dyDescent="0.25">
      <c r="A629">
        <f>MONTH(C629)</f>
        <v>11</v>
      </c>
      <c r="B629" s="49">
        <f>C629</f>
        <v>44148</v>
      </c>
      <c r="C629" s="35">
        <f>C627+1</f>
        <v>44148</v>
      </c>
      <c r="D629" s="33"/>
      <c r="E629" s="33"/>
      <c r="F629" s="33"/>
      <c r="G629" s="33"/>
      <c r="H629" s="33"/>
      <c r="I629" s="33"/>
    </row>
    <row r="630" spans="1:9" ht="16.5" customHeight="1" x14ac:dyDescent="0.25">
      <c r="A630">
        <f>A629</f>
        <v>11</v>
      </c>
      <c r="B630" s="50">
        <f>B629</f>
        <v>44148</v>
      </c>
      <c r="C630" s="32" t="str">
        <f>C629&amp;2</f>
        <v>441482</v>
      </c>
      <c r="D630" s="34"/>
      <c r="E630" s="34"/>
      <c r="F630" s="34"/>
      <c r="G630" s="34"/>
      <c r="H630" s="34"/>
      <c r="I630" s="34"/>
    </row>
    <row r="631" spans="1:9" ht="16.5" customHeight="1" x14ac:dyDescent="0.25">
      <c r="A631">
        <f>MONTH(C631)</f>
        <v>11</v>
      </c>
      <c r="B631" s="49">
        <f>C631</f>
        <v>44149</v>
      </c>
      <c r="C631" s="35">
        <f>C629+1</f>
        <v>44149</v>
      </c>
      <c r="D631" s="33"/>
      <c r="E631" s="33"/>
      <c r="F631" s="33"/>
      <c r="G631" s="33"/>
      <c r="H631" s="33"/>
      <c r="I631" s="33"/>
    </row>
    <row r="632" spans="1:9" ht="16.5" customHeight="1" x14ac:dyDescent="0.25">
      <c r="A632">
        <f>A631</f>
        <v>11</v>
      </c>
      <c r="B632" s="50">
        <f>B631</f>
        <v>44149</v>
      </c>
      <c r="C632" s="36" t="str">
        <f>C631&amp;2</f>
        <v>441492</v>
      </c>
      <c r="D632" s="34"/>
      <c r="E632" s="34"/>
      <c r="F632" s="34"/>
      <c r="G632" s="34"/>
      <c r="H632" s="34"/>
      <c r="I632" s="34"/>
    </row>
    <row r="633" spans="1:9" ht="16.5" customHeight="1" x14ac:dyDescent="0.25">
      <c r="A633">
        <f>MONTH(C633)</f>
        <v>11</v>
      </c>
      <c r="B633" s="49">
        <f>C633</f>
        <v>44150</v>
      </c>
      <c r="C633" s="35">
        <f>C631+1</f>
        <v>44150</v>
      </c>
      <c r="D633" s="33"/>
      <c r="E633" s="33"/>
      <c r="F633" s="33"/>
      <c r="G633" s="33"/>
      <c r="H633" s="33"/>
      <c r="I633" s="33"/>
    </row>
    <row r="634" spans="1:9" ht="16.5" customHeight="1" x14ac:dyDescent="0.25">
      <c r="A634">
        <f>A633</f>
        <v>11</v>
      </c>
      <c r="B634" s="50">
        <f>B633</f>
        <v>44150</v>
      </c>
      <c r="C634" s="36" t="str">
        <f>C633&amp;2</f>
        <v>441502</v>
      </c>
      <c r="D634" s="34"/>
      <c r="E634" s="34"/>
      <c r="F634" s="34"/>
      <c r="G634" s="34"/>
      <c r="H634" s="34"/>
      <c r="I634" s="34"/>
    </row>
    <row r="635" spans="1:9" ht="16.5" customHeight="1" x14ac:dyDescent="0.25">
      <c r="A635">
        <f>MONTH(C635)</f>
        <v>11</v>
      </c>
      <c r="B635" s="49">
        <f>C635</f>
        <v>44151</v>
      </c>
      <c r="C635" s="35">
        <f>C633+1</f>
        <v>44151</v>
      </c>
      <c r="D635" s="33"/>
      <c r="E635" s="33"/>
      <c r="F635" s="33"/>
      <c r="G635" s="33"/>
      <c r="H635" s="33"/>
      <c r="I635" s="33"/>
    </row>
    <row r="636" spans="1:9" ht="16.5" customHeight="1" x14ac:dyDescent="0.25">
      <c r="A636">
        <f>A635</f>
        <v>11</v>
      </c>
      <c r="B636" s="50">
        <f>B635</f>
        <v>44151</v>
      </c>
      <c r="C636" s="36" t="str">
        <f>C635&amp;2</f>
        <v>441512</v>
      </c>
      <c r="D636" s="34"/>
      <c r="E636" s="34"/>
      <c r="F636" s="34"/>
      <c r="G636" s="34"/>
      <c r="H636" s="34"/>
      <c r="I636" s="34"/>
    </row>
    <row r="637" spans="1:9" ht="16.5" customHeight="1" x14ac:dyDescent="0.25">
      <c r="A637">
        <f>MONTH(C637)</f>
        <v>11</v>
      </c>
      <c r="B637" s="49">
        <f>C637</f>
        <v>44152</v>
      </c>
      <c r="C637" s="35">
        <f>C635+1</f>
        <v>44152</v>
      </c>
      <c r="D637" s="33"/>
      <c r="E637" s="33"/>
      <c r="F637" s="33"/>
      <c r="G637" s="33"/>
      <c r="H637" s="33"/>
      <c r="I637" s="33"/>
    </row>
    <row r="638" spans="1:9" ht="16.5" customHeight="1" x14ac:dyDescent="0.25">
      <c r="A638">
        <f>A637</f>
        <v>11</v>
      </c>
      <c r="B638" s="50">
        <f>B637</f>
        <v>44152</v>
      </c>
      <c r="C638" s="36" t="str">
        <f>C637&amp;2</f>
        <v>441522</v>
      </c>
      <c r="D638" s="34"/>
      <c r="E638" s="34"/>
      <c r="F638" s="34"/>
      <c r="G638" s="34"/>
      <c r="H638" s="34"/>
      <c r="I638" s="34"/>
    </row>
    <row r="639" spans="1:9" ht="16.5" customHeight="1" x14ac:dyDescent="0.25">
      <c r="A639">
        <f>MONTH(C639)</f>
        <v>11</v>
      </c>
      <c r="B639" s="49">
        <f>C639</f>
        <v>44153</v>
      </c>
      <c r="C639" s="35">
        <f>C637+1</f>
        <v>44153</v>
      </c>
      <c r="D639" s="33"/>
      <c r="E639" s="33"/>
      <c r="F639" s="33"/>
      <c r="G639" s="33"/>
      <c r="H639" s="33"/>
      <c r="I639" s="33"/>
    </row>
    <row r="640" spans="1:9" ht="16.5" customHeight="1" x14ac:dyDescent="0.25">
      <c r="A640">
        <f>A639</f>
        <v>11</v>
      </c>
      <c r="B640" s="50">
        <f>B639</f>
        <v>44153</v>
      </c>
      <c r="C640" s="36" t="str">
        <f>C639&amp;2</f>
        <v>441532</v>
      </c>
      <c r="D640" s="34"/>
      <c r="E640" s="34"/>
      <c r="F640" s="34"/>
      <c r="G640" s="34"/>
      <c r="H640" s="34"/>
      <c r="I640" s="34"/>
    </row>
    <row r="641" spans="1:9" ht="16.5" customHeight="1" x14ac:dyDescent="0.25">
      <c r="A641">
        <f>MONTH(C641)</f>
        <v>11</v>
      </c>
      <c r="B641" s="49">
        <f>C641</f>
        <v>44154</v>
      </c>
      <c r="C641" s="35">
        <f>C639+1</f>
        <v>44154</v>
      </c>
      <c r="D641" s="33"/>
      <c r="E641" s="33"/>
      <c r="F641" s="33"/>
      <c r="G641" s="33"/>
      <c r="H641" s="33"/>
      <c r="I641" s="33"/>
    </row>
    <row r="642" spans="1:9" ht="16.5" customHeight="1" x14ac:dyDescent="0.25">
      <c r="A642">
        <f>A641</f>
        <v>11</v>
      </c>
      <c r="B642" s="50">
        <f>B641</f>
        <v>44154</v>
      </c>
      <c r="C642" s="36" t="str">
        <f>C641&amp;2</f>
        <v>441542</v>
      </c>
      <c r="D642" s="34"/>
      <c r="E642" s="34"/>
      <c r="F642" s="34"/>
      <c r="G642" s="34"/>
      <c r="H642" s="34"/>
      <c r="I642" s="34"/>
    </row>
    <row r="643" spans="1:9" ht="16.5" customHeight="1" x14ac:dyDescent="0.25">
      <c r="A643">
        <f>MONTH(C643)</f>
        <v>11</v>
      </c>
      <c r="B643" s="49">
        <f>C643</f>
        <v>44155</v>
      </c>
      <c r="C643" s="35">
        <f>C641+1</f>
        <v>44155</v>
      </c>
      <c r="D643" s="33"/>
      <c r="E643" s="33"/>
      <c r="F643" s="33"/>
      <c r="G643" s="33"/>
      <c r="H643" s="33"/>
      <c r="I643" s="33"/>
    </row>
    <row r="644" spans="1:9" ht="16.5" customHeight="1" x14ac:dyDescent="0.25">
      <c r="A644">
        <f>A643</f>
        <v>11</v>
      </c>
      <c r="B644" s="50">
        <f>B643</f>
        <v>44155</v>
      </c>
      <c r="C644" s="36" t="str">
        <f>C643&amp;2</f>
        <v>441552</v>
      </c>
      <c r="D644" s="34"/>
      <c r="E644" s="34"/>
      <c r="F644" s="34"/>
      <c r="G644" s="34"/>
      <c r="H644" s="34"/>
      <c r="I644" s="34"/>
    </row>
    <row r="645" spans="1:9" ht="16.5" customHeight="1" x14ac:dyDescent="0.25">
      <c r="A645">
        <f>MONTH(C645)</f>
        <v>11</v>
      </c>
      <c r="B645" s="49">
        <f>C645</f>
        <v>44156</v>
      </c>
      <c r="C645" s="35">
        <f>C643+1</f>
        <v>44156</v>
      </c>
      <c r="D645" s="33"/>
      <c r="E645" s="33"/>
      <c r="F645" s="33"/>
      <c r="G645" s="33"/>
      <c r="H645" s="33"/>
      <c r="I645" s="33"/>
    </row>
    <row r="646" spans="1:9" ht="16.5" customHeight="1" x14ac:dyDescent="0.25">
      <c r="A646">
        <f>A645</f>
        <v>11</v>
      </c>
      <c r="B646" s="50">
        <f>B645</f>
        <v>44156</v>
      </c>
      <c r="C646" s="36" t="str">
        <f>C645&amp;2</f>
        <v>441562</v>
      </c>
      <c r="D646" s="34"/>
      <c r="E646" s="34"/>
      <c r="F646" s="34"/>
      <c r="G646" s="34"/>
      <c r="H646" s="34"/>
      <c r="I646" s="34"/>
    </row>
    <row r="647" spans="1:9" ht="16.5" customHeight="1" x14ac:dyDescent="0.25">
      <c r="A647">
        <f>MONTH(C647)</f>
        <v>11</v>
      </c>
      <c r="B647" s="49">
        <f>C647</f>
        <v>44157</v>
      </c>
      <c r="C647" s="35">
        <f>C645+1</f>
        <v>44157</v>
      </c>
      <c r="D647" s="33"/>
      <c r="E647" s="33"/>
      <c r="F647" s="33"/>
      <c r="G647" s="33"/>
      <c r="H647" s="33"/>
      <c r="I647" s="33"/>
    </row>
    <row r="648" spans="1:9" ht="16.5" customHeight="1" x14ac:dyDescent="0.25">
      <c r="A648">
        <f>A647</f>
        <v>11</v>
      </c>
      <c r="B648" s="50">
        <f>B647</f>
        <v>44157</v>
      </c>
      <c r="C648" s="36" t="str">
        <f>C647&amp;2</f>
        <v>441572</v>
      </c>
      <c r="D648" s="34"/>
      <c r="E648" s="34"/>
      <c r="F648" s="34"/>
      <c r="G648" s="34"/>
      <c r="H648" s="34"/>
      <c r="I648" s="34"/>
    </row>
    <row r="649" spans="1:9" ht="16.5" customHeight="1" x14ac:dyDescent="0.25">
      <c r="A649">
        <f>MONTH(C649)</f>
        <v>11</v>
      </c>
      <c r="B649" s="49">
        <f>C649</f>
        <v>44158</v>
      </c>
      <c r="C649" s="35">
        <f>C647+1</f>
        <v>44158</v>
      </c>
      <c r="D649" s="33"/>
      <c r="E649" s="33"/>
      <c r="F649" s="33"/>
      <c r="G649" s="33"/>
      <c r="H649" s="33"/>
      <c r="I649" s="33"/>
    </row>
    <row r="650" spans="1:9" ht="16.5" customHeight="1" x14ac:dyDescent="0.25">
      <c r="A650">
        <f>A649</f>
        <v>11</v>
      </c>
      <c r="B650" s="50">
        <f>B649</f>
        <v>44158</v>
      </c>
      <c r="C650" s="36" t="str">
        <f>C649&amp;2</f>
        <v>441582</v>
      </c>
      <c r="D650" s="34"/>
      <c r="E650" s="34"/>
      <c r="F650" s="34"/>
      <c r="G650" s="34"/>
      <c r="H650" s="34"/>
      <c r="I650" s="34"/>
    </row>
    <row r="651" spans="1:9" ht="16.5" customHeight="1" x14ac:dyDescent="0.25">
      <c r="A651">
        <f>MONTH(C651)</f>
        <v>11</v>
      </c>
      <c r="B651" s="49">
        <f>C651</f>
        <v>44159</v>
      </c>
      <c r="C651" s="35">
        <f>C649+1</f>
        <v>44159</v>
      </c>
      <c r="D651" s="33"/>
      <c r="E651" s="33"/>
      <c r="F651" s="33"/>
      <c r="G651" s="33"/>
      <c r="H651" s="33"/>
      <c r="I651" s="33"/>
    </row>
    <row r="652" spans="1:9" ht="16.5" customHeight="1" x14ac:dyDescent="0.25">
      <c r="A652">
        <f>A651</f>
        <v>11</v>
      </c>
      <c r="B652" s="50">
        <f>B651</f>
        <v>44159</v>
      </c>
      <c r="C652" s="36" t="str">
        <f>C651&amp;2</f>
        <v>441592</v>
      </c>
      <c r="D652" s="34"/>
      <c r="E652" s="34"/>
      <c r="F652" s="34"/>
      <c r="G652" s="34"/>
      <c r="H652" s="34"/>
      <c r="I652" s="34"/>
    </row>
    <row r="653" spans="1:9" ht="16.5" customHeight="1" x14ac:dyDescent="0.25">
      <c r="A653">
        <f>MONTH(C653)</f>
        <v>11</v>
      </c>
      <c r="B653" s="49">
        <f>C653</f>
        <v>44160</v>
      </c>
      <c r="C653" s="35">
        <f>C651+1</f>
        <v>44160</v>
      </c>
      <c r="D653" s="33"/>
      <c r="E653" s="33"/>
      <c r="F653" s="33"/>
      <c r="G653" s="33"/>
      <c r="H653" s="33"/>
      <c r="I653" s="33"/>
    </row>
    <row r="654" spans="1:9" ht="16.5" customHeight="1" x14ac:dyDescent="0.25">
      <c r="A654">
        <f>A653</f>
        <v>11</v>
      </c>
      <c r="B654" s="50">
        <f>B653</f>
        <v>44160</v>
      </c>
      <c r="C654" s="36" t="str">
        <f>C653&amp;2</f>
        <v>441602</v>
      </c>
      <c r="D654" s="34"/>
      <c r="E654" s="34"/>
      <c r="F654" s="34"/>
      <c r="G654" s="34"/>
      <c r="H654" s="34"/>
      <c r="I654" s="34"/>
    </row>
    <row r="655" spans="1:9" ht="16.5" customHeight="1" x14ac:dyDescent="0.25">
      <c r="A655">
        <f>MONTH(C655)</f>
        <v>11</v>
      </c>
      <c r="B655" s="49">
        <f>C655</f>
        <v>44161</v>
      </c>
      <c r="C655" s="35">
        <f>C653+1</f>
        <v>44161</v>
      </c>
      <c r="D655" s="33"/>
      <c r="E655" s="33"/>
      <c r="F655" s="33"/>
      <c r="G655" s="33"/>
      <c r="H655" s="33"/>
      <c r="I655" s="33"/>
    </row>
    <row r="656" spans="1:9" ht="16.5" customHeight="1" x14ac:dyDescent="0.25">
      <c r="A656">
        <f>A655</f>
        <v>11</v>
      </c>
      <c r="B656" s="50">
        <f>B655</f>
        <v>44161</v>
      </c>
      <c r="C656" s="36" t="str">
        <f>C655&amp;2</f>
        <v>441612</v>
      </c>
      <c r="D656" s="34"/>
      <c r="E656" s="34"/>
      <c r="F656" s="34"/>
      <c r="G656" s="34"/>
      <c r="H656" s="34"/>
      <c r="I656" s="34"/>
    </row>
    <row r="657" spans="1:9" ht="16.5" customHeight="1" x14ac:dyDescent="0.25">
      <c r="A657">
        <f>MONTH(C657)</f>
        <v>11</v>
      </c>
      <c r="B657" s="49">
        <f>C657</f>
        <v>44162</v>
      </c>
      <c r="C657" s="35">
        <f>C655+1</f>
        <v>44162</v>
      </c>
      <c r="D657" s="33"/>
      <c r="E657" s="33"/>
      <c r="F657" s="33"/>
      <c r="G657" s="33"/>
      <c r="H657" s="33"/>
      <c r="I657" s="33"/>
    </row>
    <row r="658" spans="1:9" ht="16.5" customHeight="1" x14ac:dyDescent="0.25">
      <c r="A658">
        <f>A657</f>
        <v>11</v>
      </c>
      <c r="B658" s="50">
        <f>B657</f>
        <v>44162</v>
      </c>
      <c r="C658" s="36" t="str">
        <f>C657&amp;2</f>
        <v>441622</v>
      </c>
      <c r="D658" s="34"/>
      <c r="E658" s="34"/>
      <c r="F658" s="34"/>
      <c r="G658" s="34"/>
      <c r="H658" s="34"/>
      <c r="I658" s="34"/>
    </row>
    <row r="659" spans="1:9" ht="16.5" customHeight="1" x14ac:dyDescent="0.25">
      <c r="A659">
        <f>MONTH(C659)</f>
        <v>11</v>
      </c>
      <c r="B659" s="49">
        <f>C659</f>
        <v>44163</v>
      </c>
      <c r="C659" s="35">
        <f>C657+1</f>
        <v>44163</v>
      </c>
      <c r="D659" s="33"/>
      <c r="E659" s="33"/>
      <c r="F659" s="33"/>
      <c r="G659" s="33"/>
      <c r="H659" s="33"/>
      <c r="I659" s="33"/>
    </row>
    <row r="660" spans="1:9" ht="16.5" customHeight="1" x14ac:dyDescent="0.25">
      <c r="A660">
        <f>A659</f>
        <v>11</v>
      </c>
      <c r="B660" s="50">
        <f>B659</f>
        <v>44163</v>
      </c>
      <c r="C660" s="36" t="str">
        <f>C659&amp;2</f>
        <v>441632</v>
      </c>
      <c r="D660" s="34"/>
      <c r="E660" s="34"/>
      <c r="F660" s="34"/>
      <c r="G660" s="34"/>
      <c r="H660" s="34"/>
      <c r="I660" s="34"/>
    </row>
    <row r="661" spans="1:9" ht="16.5" customHeight="1" x14ac:dyDescent="0.25">
      <c r="A661">
        <f>MONTH(C661)</f>
        <v>11</v>
      </c>
      <c r="B661" s="49">
        <f>C661</f>
        <v>44164</v>
      </c>
      <c r="C661" s="35">
        <f>C659+1</f>
        <v>44164</v>
      </c>
      <c r="D661" s="33"/>
      <c r="E661" s="33"/>
      <c r="F661" s="33"/>
      <c r="G661" s="33"/>
      <c r="H661" s="33"/>
      <c r="I661" s="33"/>
    </row>
    <row r="662" spans="1:9" ht="16.5" customHeight="1" x14ac:dyDescent="0.25">
      <c r="A662">
        <f>A661</f>
        <v>11</v>
      </c>
      <c r="B662" s="50">
        <f>B661</f>
        <v>44164</v>
      </c>
      <c r="C662" s="36" t="str">
        <f>C661&amp;2</f>
        <v>441642</v>
      </c>
      <c r="D662" s="34"/>
      <c r="E662" s="34"/>
      <c r="F662" s="34"/>
      <c r="G662" s="34"/>
      <c r="H662" s="34"/>
      <c r="I662" s="34"/>
    </row>
    <row r="663" spans="1:9" ht="16.5" customHeight="1" x14ac:dyDescent="0.25">
      <c r="A663">
        <f>MONTH(C663)</f>
        <v>11</v>
      </c>
      <c r="B663" s="49">
        <f>C663</f>
        <v>44165</v>
      </c>
      <c r="C663" s="35">
        <f>C661+1</f>
        <v>44165</v>
      </c>
      <c r="D663" s="33"/>
      <c r="E663" s="33"/>
      <c r="F663" s="33"/>
      <c r="G663" s="33"/>
      <c r="H663" s="33"/>
      <c r="I663" s="33"/>
    </row>
    <row r="664" spans="1:9" ht="16.5" customHeight="1" x14ac:dyDescent="0.25">
      <c r="A664">
        <f>A663</f>
        <v>11</v>
      </c>
      <c r="B664" s="50">
        <f>B663</f>
        <v>44165</v>
      </c>
      <c r="C664" s="36" t="str">
        <f>C663&amp;2</f>
        <v>441652</v>
      </c>
      <c r="D664" s="34"/>
      <c r="E664" s="34"/>
      <c r="F664" s="34"/>
      <c r="G664" s="34"/>
      <c r="H664" s="34"/>
      <c r="I664" s="34"/>
    </row>
    <row r="665" spans="1:9" ht="16.5" customHeight="1" x14ac:dyDescent="0.25">
      <c r="A665">
        <f>MONTH(C665)</f>
        <v>12</v>
      </c>
      <c r="B665" s="49">
        <f>C665</f>
        <v>44166</v>
      </c>
      <c r="C665" s="35">
        <f>C663+1</f>
        <v>44166</v>
      </c>
      <c r="D665" s="33"/>
      <c r="E665" s="33"/>
      <c r="F665" s="33"/>
      <c r="G665" s="33"/>
      <c r="H665" s="33"/>
      <c r="I665" s="33"/>
    </row>
    <row r="666" spans="1:9" ht="16.5" customHeight="1" x14ac:dyDescent="0.25">
      <c r="A666">
        <f>A665</f>
        <v>12</v>
      </c>
      <c r="B666" s="50">
        <f>B665</f>
        <v>44166</v>
      </c>
      <c r="C666" s="36" t="str">
        <f>C665&amp;2</f>
        <v>441662</v>
      </c>
      <c r="D666" s="34"/>
      <c r="E666" s="34"/>
      <c r="F666" s="34"/>
      <c r="G666" s="34"/>
      <c r="H666" s="34"/>
      <c r="I666" s="34"/>
    </row>
    <row r="667" spans="1:9" ht="16.5" customHeight="1" x14ac:dyDescent="0.25">
      <c r="A667">
        <f>MONTH(C667)</f>
        <v>12</v>
      </c>
      <c r="B667" s="49">
        <f>C667</f>
        <v>44167</v>
      </c>
      <c r="C667" s="35">
        <f>C665+1</f>
        <v>44167</v>
      </c>
      <c r="D667" s="33"/>
      <c r="E667" s="33"/>
      <c r="F667" s="33"/>
      <c r="G667" s="33"/>
      <c r="H667" s="33"/>
      <c r="I667" s="33"/>
    </row>
    <row r="668" spans="1:9" ht="16.5" customHeight="1" x14ac:dyDescent="0.25">
      <c r="A668">
        <f>A667</f>
        <v>12</v>
      </c>
      <c r="B668" s="50">
        <f>B667</f>
        <v>44167</v>
      </c>
      <c r="C668" s="36" t="str">
        <f>C667&amp;2</f>
        <v>441672</v>
      </c>
      <c r="D668" s="34"/>
      <c r="E668" s="34"/>
      <c r="F668" s="34"/>
      <c r="G668" s="34"/>
      <c r="H668" s="34"/>
      <c r="I668" s="34"/>
    </row>
    <row r="669" spans="1:9" ht="16.5" customHeight="1" x14ac:dyDescent="0.25">
      <c r="A669">
        <f>MONTH(C669)</f>
        <v>12</v>
      </c>
      <c r="B669" s="49">
        <f>C669</f>
        <v>44168</v>
      </c>
      <c r="C669" s="35">
        <f>C667+1</f>
        <v>44168</v>
      </c>
      <c r="D669" s="33"/>
      <c r="E669" s="33"/>
      <c r="F669" s="33"/>
      <c r="G669" s="33"/>
      <c r="H669" s="33"/>
      <c r="I669" s="33"/>
    </row>
    <row r="670" spans="1:9" ht="16.5" customHeight="1" x14ac:dyDescent="0.25">
      <c r="A670">
        <f>A669</f>
        <v>12</v>
      </c>
      <c r="B670" s="50">
        <f>B669</f>
        <v>44168</v>
      </c>
      <c r="C670" s="36" t="str">
        <f>C669&amp;2</f>
        <v>441682</v>
      </c>
      <c r="D670" s="34"/>
      <c r="E670" s="34"/>
      <c r="F670" s="34"/>
      <c r="G670" s="34"/>
      <c r="H670" s="34"/>
      <c r="I670" s="34"/>
    </row>
    <row r="671" spans="1:9" ht="16.5" customHeight="1" x14ac:dyDescent="0.25">
      <c r="A671">
        <f>MONTH(C671)</f>
        <v>12</v>
      </c>
      <c r="B671" s="49">
        <f>C671</f>
        <v>44169</v>
      </c>
      <c r="C671" s="35">
        <f>C669+1</f>
        <v>44169</v>
      </c>
      <c r="D671" s="33"/>
      <c r="E671" s="33"/>
      <c r="F671" s="33"/>
      <c r="G671" s="33"/>
      <c r="H671" s="33"/>
      <c r="I671" s="33"/>
    </row>
    <row r="672" spans="1:9" ht="16.5" customHeight="1" x14ac:dyDescent="0.25">
      <c r="A672">
        <f>A671</f>
        <v>12</v>
      </c>
      <c r="B672" s="50">
        <f>B671</f>
        <v>44169</v>
      </c>
      <c r="C672" s="36" t="str">
        <f>C671&amp;2</f>
        <v>441692</v>
      </c>
      <c r="D672" s="34"/>
      <c r="E672" s="34"/>
      <c r="F672" s="34"/>
      <c r="G672" s="34"/>
      <c r="H672" s="34"/>
      <c r="I672" s="34"/>
    </row>
    <row r="673" spans="1:9" ht="16.5" customHeight="1" x14ac:dyDescent="0.25">
      <c r="A673">
        <f>MONTH(C673)</f>
        <v>12</v>
      </c>
      <c r="B673" s="49">
        <f>C673</f>
        <v>44170</v>
      </c>
      <c r="C673" s="35">
        <f>C671+1</f>
        <v>44170</v>
      </c>
      <c r="D673" s="33"/>
      <c r="E673" s="33"/>
      <c r="F673" s="33"/>
      <c r="G673" s="33"/>
      <c r="H673" s="33"/>
      <c r="I673" s="33"/>
    </row>
    <row r="674" spans="1:9" ht="16.5" customHeight="1" x14ac:dyDescent="0.25">
      <c r="A674">
        <f>A673</f>
        <v>12</v>
      </c>
      <c r="B674" s="50">
        <f>B673</f>
        <v>44170</v>
      </c>
      <c r="C674" s="36" t="str">
        <f>C673&amp;2</f>
        <v>441702</v>
      </c>
      <c r="D674" s="34"/>
      <c r="E674" s="34"/>
      <c r="F674" s="34"/>
      <c r="G674" s="34"/>
      <c r="H674" s="34"/>
      <c r="I674" s="34"/>
    </row>
    <row r="675" spans="1:9" ht="16.5" customHeight="1" x14ac:dyDescent="0.25">
      <c r="A675">
        <f>MONTH(C675)</f>
        <v>12</v>
      </c>
      <c r="B675" s="49">
        <f>C675</f>
        <v>44171</v>
      </c>
      <c r="C675" s="35">
        <f>C673+1</f>
        <v>44171</v>
      </c>
      <c r="D675" s="33"/>
      <c r="E675" s="33"/>
      <c r="F675" s="33"/>
      <c r="G675" s="33"/>
      <c r="H675" s="33"/>
      <c r="I675" s="33"/>
    </row>
    <row r="676" spans="1:9" ht="16.5" customHeight="1" x14ac:dyDescent="0.25">
      <c r="A676">
        <f>A675</f>
        <v>12</v>
      </c>
      <c r="B676" s="50">
        <f>B675</f>
        <v>44171</v>
      </c>
      <c r="C676" s="36" t="str">
        <f>C675&amp;2</f>
        <v>441712</v>
      </c>
      <c r="D676" s="34"/>
      <c r="E676" s="34"/>
      <c r="F676" s="34"/>
      <c r="G676" s="34"/>
      <c r="H676" s="34"/>
      <c r="I676" s="34"/>
    </row>
    <row r="677" spans="1:9" ht="16.5" customHeight="1" x14ac:dyDescent="0.25">
      <c r="A677">
        <f>MONTH(C677)</f>
        <v>12</v>
      </c>
      <c r="B677" s="49">
        <f>C677</f>
        <v>44172</v>
      </c>
      <c r="C677" s="35">
        <f>C675+1</f>
        <v>44172</v>
      </c>
      <c r="D677" s="33"/>
      <c r="E677" s="33"/>
      <c r="F677" s="33"/>
      <c r="G677" s="33"/>
      <c r="H677" s="33"/>
      <c r="I677" s="33"/>
    </row>
    <row r="678" spans="1:9" ht="16.5" customHeight="1" x14ac:dyDescent="0.25">
      <c r="A678">
        <f>A677</f>
        <v>12</v>
      </c>
      <c r="B678" s="50">
        <f>B677</f>
        <v>44172</v>
      </c>
      <c r="C678" s="32" t="str">
        <f>C677&amp;2</f>
        <v>441722</v>
      </c>
      <c r="D678" s="34"/>
      <c r="E678" s="34"/>
      <c r="F678" s="34"/>
      <c r="G678" s="34"/>
      <c r="H678" s="34"/>
      <c r="I678" s="34"/>
    </row>
    <row r="679" spans="1:9" ht="16.5" customHeight="1" x14ac:dyDescent="0.25">
      <c r="A679">
        <f>MONTH(C679)</f>
        <v>12</v>
      </c>
      <c r="B679" s="49">
        <f>C679</f>
        <v>44173</v>
      </c>
      <c r="C679" s="35">
        <f>C677+1</f>
        <v>44173</v>
      </c>
      <c r="D679" s="33"/>
      <c r="E679" s="33"/>
      <c r="F679" s="33"/>
      <c r="G679" s="33"/>
      <c r="H679" s="33"/>
      <c r="I679" s="33"/>
    </row>
    <row r="680" spans="1:9" ht="16.5" customHeight="1" x14ac:dyDescent="0.25">
      <c r="A680">
        <f>A679</f>
        <v>12</v>
      </c>
      <c r="B680" s="50">
        <f>B679</f>
        <v>44173</v>
      </c>
      <c r="C680" s="36" t="str">
        <f>C679&amp;2</f>
        <v>441732</v>
      </c>
      <c r="D680" s="34"/>
      <c r="E680" s="34"/>
      <c r="F680" s="34"/>
      <c r="G680" s="34"/>
      <c r="H680" s="34"/>
      <c r="I680" s="34"/>
    </row>
    <row r="681" spans="1:9" ht="16.5" customHeight="1" x14ac:dyDescent="0.25">
      <c r="A681">
        <f>MONTH(C681)</f>
        <v>12</v>
      </c>
      <c r="B681" s="49">
        <f>C681</f>
        <v>44174</v>
      </c>
      <c r="C681" s="35">
        <f>C679+1</f>
        <v>44174</v>
      </c>
      <c r="D681" s="33"/>
      <c r="E681" s="33"/>
      <c r="F681" s="33"/>
      <c r="G681" s="33"/>
      <c r="H681" s="33"/>
      <c r="I681" s="33"/>
    </row>
    <row r="682" spans="1:9" ht="16.5" customHeight="1" x14ac:dyDescent="0.25">
      <c r="A682">
        <f>A681</f>
        <v>12</v>
      </c>
      <c r="B682" s="50">
        <f>B681</f>
        <v>44174</v>
      </c>
      <c r="C682" s="36" t="str">
        <f>C681&amp;2</f>
        <v>441742</v>
      </c>
      <c r="D682" s="34"/>
      <c r="E682" s="34"/>
      <c r="F682" s="34"/>
      <c r="G682" s="34"/>
      <c r="H682" s="34"/>
      <c r="I682" s="34"/>
    </row>
    <row r="683" spans="1:9" ht="16.5" customHeight="1" x14ac:dyDescent="0.25">
      <c r="A683">
        <f>MONTH(C683)</f>
        <v>12</v>
      </c>
      <c r="B683" s="49">
        <f>C683</f>
        <v>44175</v>
      </c>
      <c r="C683" s="35">
        <f>C681+1</f>
        <v>44175</v>
      </c>
      <c r="D683" s="33"/>
      <c r="E683" s="33"/>
      <c r="F683" s="33"/>
      <c r="G683" s="33"/>
      <c r="H683" s="33"/>
      <c r="I683" s="33"/>
    </row>
    <row r="684" spans="1:9" ht="16.5" customHeight="1" x14ac:dyDescent="0.25">
      <c r="A684">
        <f>A683</f>
        <v>12</v>
      </c>
      <c r="B684" s="50">
        <f>B683</f>
        <v>44175</v>
      </c>
      <c r="C684" s="36" t="str">
        <f>C683&amp;2</f>
        <v>441752</v>
      </c>
      <c r="D684" s="34"/>
      <c r="E684" s="34"/>
      <c r="F684" s="34"/>
      <c r="G684" s="34"/>
      <c r="H684" s="34"/>
      <c r="I684" s="34"/>
    </row>
    <row r="685" spans="1:9" ht="16.5" customHeight="1" x14ac:dyDescent="0.25">
      <c r="A685">
        <f>MONTH(C685)</f>
        <v>12</v>
      </c>
      <c r="B685" s="49">
        <f>C685</f>
        <v>44176</v>
      </c>
      <c r="C685" s="35">
        <f>C683+1</f>
        <v>44176</v>
      </c>
      <c r="D685" s="33"/>
      <c r="E685" s="33"/>
      <c r="F685" s="33"/>
      <c r="G685" s="33"/>
      <c r="H685" s="33"/>
      <c r="I685" s="33"/>
    </row>
    <row r="686" spans="1:9" ht="16.5" customHeight="1" x14ac:dyDescent="0.25">
      <c r="A686">
        <f>A685</f>
        <v>12</v>
      </c>
      <c r="B686" s="50">
        <f>B685</f>
        <v>44176</v>
      </c>
      <c r="C686" s="36" t="str">
        <f>C685&amp;2</f>
        <v>441762</v>
      </c>
      <c r="D686" s="34"/>
      <c r="E686" s="34"/>
      <c r="F686" s="34"/>
      <c r="G686" s="34"/>
      <c r="H686" s="34"/>
      <c r="I686" s="34"/>
    </row>
    <row r="687" spans="1:9" ht="16.5" customHeight="1" x14ac:dyDescent="0.25">
      <c r="A687">
        <f>MONTH(C687)</f>
        <v>12</v>
      </c>
      <c r="B687" s="49">
        <f>C687</f>
        <v>44177</v>
      </c>
      <c r="C687" s="35">
        <f>C685+1</f>
        <v>44177</v>
      </c>
      <c r="D687" s="33"/>
      <c r="E687" s="33"/>
      <c r="F687" s="33"/>
      <c r="G687" s="33"/>
      <c r="H687" s="33"/>
      <c r="I687" s="33"/>
    </row>
    <row r="688" spans="1:9" ht="16.5" customHeight="1" x14ac:dyDescent="0.25">
      <c r="A688">
        <f>A687</f>
        <v>12</v>
      </c>
      <c r="B688" s="50">
        <f>B687</f>
        <v>44177</v>
      </c>
      <c r="C688" s="36" t="str">
        <f>C687&amp;2</f>
        <v>441772</v>
      </c>
      <c r="D688" s="34"/>
      <c r="E688" s="34"/>
      <c r="F688" s="34"/>
      <c r="G688" s="34"/>
      <c r="H688" s="34"/>
      <c r="I688" s="34"/>
    </row>
    <row r="689" spans="1:9" ht="16.5" customHeight="1" x14ac:dyDescent="0.25">
      <c r="A689">
        <f>MONTH(C689)</f>
        <v>12</v>
      </c>
      <c r="B689" s="49">
        <f>C689</f>
        <v>44178</v>
      </c>
      <c r="C689" s="35">
        <f>C687+1</f>
        <v>44178</v>
      </c>
      <c r="D689" s="33"/>
      <c r="E689" s="33"/>
      <c r="F689" s="33"/>
      <c r="G689" s="33"/>
      <c r="H689" s="33"/>
      <c r="I689" s="33"/>
    </row>
    <row r="690" spans="1:9" ht="16.5" customHeight="1" x14ac:dyDescent="0.25">
      <c r="A690">
        <f>A689</f>
        <v>12</v>
      </c>
      <c r="B690" s="50">
        <f>B689</f>
        <v>44178</v>
      </c>
      <c r="C690" s="36" t="str">
        <f>C689&amp;2</f>
        <v>441782</v>
      </c>
      <c r="D690" s="34"/>
      <c r="E690" s="34"/>
      <c r="F690" s="34"/>
      <c r="G690" s="34"/>
      <c r="H690" s="34"/>
      <c r="I690" s="34"/>
    </row>
    <row r="691" spans="1:9" ht="16.5" customHeight="1" x14ac:dyDescent="0.25">
      <c r="A691">
        <f>MONTH(C691)</f>
        <v>12</v>
      </c>
      <c r="B691" s="49">
        <f>C691</f>
        <v>44179</v>
      </c>
      <c r="C691" s="35">
        <f>C689+1</f>
        <v>44179</v>
      </c>
      <c r="D691" s="33"/>
      <c r="E691" s="33"/>
      <c r="F691" s="33"/>
      <c r="G691" s="33"/>
      <c r="H691" s="33"/>
      <c r="I691" s="33"/>
    </row>
    <row r="692" spans="1:9" ht="16.5" customHeight="1" x14ac:dyDescent="0.25">
      <c r="A692">
        <f>A691</f>
        <v>12</v>
      </c>
      <c r="B692" s="50">
        <f>B691</f>
        <v>44179</v>
      </c>
      <c r="C692" s="36" t="str">
        <f>C691&amp;2</f>
        <v>441792</v>
      </c>
      <c r="D692" s="34"/>
      <c r="E692" s="34"/>
      <c r="F692" s="34"/>
      <c r="G692" s="34"/>
      <c r="H692" s="34"/>
      <c r="I692" s="34"/>
    </row>
    <row r="693" spans="1:9" ht="16.5" customHeight="1" x14ac:dyDescent="0.25">
      <c r="A693">
        <f>MONTH(C693)</f>
        <v>12</v>
      </c>
      <c r="B693" s="49">
        <f>C693</f>
        <v>44180</v>
      </c>
      <c r="C693" s="35">
        <f>C691+1</f>
        <v>44180</v>
      </c>
      <c r="D693" s="33"/>
      <c r="E693" s="33"/>
      <c r="F693" s="33"/>
      <c r="G693" s="33"/>
      <c r="H693" s="33"/>
      <c r="I693" s="33"/>
    </row>
    <row r="694" spans="1:9" ht="16.5" customHeight="1" x14ac:dyDescent="0.25">
      <c r="A694">
        <f>A693</f>
        <v>12</v>
      </c>
      <c r="B694" s="50">
        <f>B693</f>
        <v>44180</v>
      </c>
      <c r="C694" s="36" t="str">
        <f>C693&amp;2</f>
        <v>441802</v>
      </c>
      <c r="D694" s="34"/>
      <c r="E694" s="34"/>
      <c r="F694" s="34"/>
      <c r="G694" s="34"/>
      <c r="H694" s="34"/>
      <c r="I694" s="34"/>
    </row>
    <row r="695" spans="1:9" ht="16.5" customHeight="1" x14ac:dyDescent="0.25">
      <c r="A695">
        <f>MONTH(C695)</f>
        <v>12</v>
      </c>
      <c r="B695" s="49">
        <f>C695</f>
        <v>44181</v>
      </c>
      <c r="C695" s="35">
        <f>C693+1</f>
        <v>44181</v>
      </c>
      <c r="D695" s="33"/>
      <c r="E695" s="33"/>
      <c r="F695" s="33"/>
      <c r="G695" s="33"/>
      <c r="H695" s="33"/>
      <c r="I695" s="33"/>
    </row>
    <row r="696" spans="1:9" ht="16.5" customHeight="1" x14ac:dyDescent="0.25">
      <c r="A696">
        <f>A695</f>
        <v>12</v>
      </c>
      <c r="B696" s="50">
        <f>B695</f>
        <v>44181</v>
      </c>
      <c r="C696" s="36" t="str">
        <f>C695&amp;2</f>
        <v>441812</v>
      </c>
      <c r="D696" s="34"/>
      <c r="E696" s="34"/>
      <c r="F696" s="34"/>
      <c r="G696" s="34"/>
      <c r="H696" s="34"/>
      <c r="I696" s="34"/>
    </row>
    <row r="697" spans="1:9" ht="16.5" customHeight="1" x14ac:dyDescent="0.25">
      <c r="A697">
        <f>MONTH(C697)</f>
        <v>12</v>
      </c>
      <c r="B697" s="49">
        <f>C697</f>
        <v>44182</v>
      </c>
      <c r="C697" s="35">
        <f>C695+1</f>
        <v>44182</v>
      </c>
      <c r="D697" s="33"/>
      <c r="E697" s="33"/>
      <c r="F697" s="33"/>
      <c r="G697" s="33"/>
      <c r="H697" s="33"/>
      <c r="I697" s="33"/>
    </row>
    <row r="698" spans="1:9" ht="16.5" customHeight="1" x14ac:dyDescent="0.25">
      <c r="A698">
        <f>A697</f>
        <v>12</v>
      </c>
      <c r="B698" s="50">
        <f>B697</f>
        <v>44182</v>
      </c>
      <c r="C698" s="36" t="str">
        <f>C697&amp;2</f>
        <v>441822</v>
      </c>
      <c r="D698" s="34"/>
      <c r="E698" s="34"/>
      <c r="F698" s="34"/>
      <c r="G698" s="34"/>
      <c r="H698" s="34"/>
      <c r="I698" s="34"/>
    </row>
    <row r="699" spans="1:9" ht="16.5" customHeight="1" x14ac:dyDescent="0.25">
      <c r="A699">
        <f>MONTH(C699)</f>
        <v>12</v>
      </c>
      <c r="B699" s="49">
        <f>C699</f>
        <v>44183</v>
      </c>
      <c r="C699" s="35">
        <f>C697+1</f>
        <v>44183</v>
      </c>
      <c r="D699" s="33"/>
      <c r="E699" s="33"/>
      <c r="F699" s="33"/>
      <c r="G699" s="33"/>
      <c r="H699" s="33"/>
      <c r="I699" s="33"/>
    </row>
    <row r="700" spans="1:9" ht="16.5" customHeight="1" x14ac:dyDescent="0.25">
      <c r="A700">
        <f>A699</f>
        <v>12</v>
      </c>
      <c r="B700" s="50">
        <f>B699</f>
        <v>44183</v>
      </c>
      <c r="C700" s="36" t="str">
        <f>C699&amp;2</f>
        <v>441832</v>
      </c>
      <c r="D700" s="34"/>
      <c r="E700" s="34"/>
      <c r="F700" s="34"/>
      <c r="G700" s="34"/>
      <c r="H700" s="34"/>
      <c r="I700" s="34"/>
    </row>
    <row r="701" spans="1:9" ht="16.5" customHeight="1" x14ac:dyDescent="0.25">
      <c r="A701">
        <f>MONTH(C701)</f>
        <v>12</v>
      </c>
      <c r="B701" s="49">
        <f>C701</f>
        <v>44184</v>
      </c>
      <c r="C701" s="35">
        <f>C699+1</f>
        <v>44184</v>
      </c>
      <c r="D701" s="33"/>
      <c r="E701" s="33"/>
      <c r="F701" s="33"/>
      <c r="G701" s="33"/>
      <c r="H701" s="33"/>
      <c r="I701" s="33"/>
    </row>
    <row r="702" spans="1:9" ht="16.5" customHeight="1" x14ac:dyDescent="0.25">
      <c r="A702">
        <f>A701</f>
        <v>12</v>
      </c>
      <c r="B702" s="50">
        <f>B701</f>
        <v>44184</v>
      </c>
      <c r="C702" s="36" t="str">
        <f>C701&amp;2</f>
        <v>441842</v>
      </c>
      <c r="D702" s="34"/>
      <c r="E702" s="34"/>
      <c r="F702" s="34"/>
      <c r="G702" s="34"/>
      <c r="H702" s="34"/>
      <c r="I702" s="34"/>
    </row>
    <row r="703" spans="1:9" ht="16.5" customHeight="1" x14ac:dyDescent="0.25">
      <c r="A703">
        <f>MONTH(C703)</f>
        <v>12</v>
      </c>
      <c r="B703" s="49">
        <f>C703</f>
        <v>44185</v>
      </c>
      <c r="C703" s="35">
        <f>C701+1</f>
        <v>44185</v>
      </c>
      <c r="D703" s="33"/>
      <c r="E703" s="33"/>
      <c r="F703" s="33"/>
      <c r="G703" s="33"/>
      <c r="H703" s="33"/>
      <c r="I703" s="33"/>
    </row>
    <row r="704" spans="1:9" ht="16.5" customHeight="1" x14ac:dyDescent="0.25">
      <c r="A704">
        <f>A703</f>
        <v>12</v>
      </c>
      <c r="B704" s="50">
        <f>B703</f>
        <v>44185</v>
      </c>
      <c r="C704" s="36" t="str">
        <f>C703&amp;2</f>
        <v>441852</v>
      </c>
      <c r="D704" s="34"/>
      <c r="E704" s="34"/>
      <c r="F704" s="34"/>
      <c r="G704" s="34"/>
      <c r="H704" s="34"/>
      <c r="I704" s="34"/>
    </row>
    <row r="705" spans="1:9" ht="16.5" customHeight="1" x14ac:dyDescent="0.25">
      <c r="A705">
        <f>MONTH(C705)</f>
        <v>12</v>
      </c>
      <c r="B705" s="49">
        <f>C705</f>
        <v>44186</v>
      </c>
      <c r="C705" s="35">
        <f>C703+1</f>
        <v>44186</v>
      </c>
      <c r="D705" s="33"/>
      <c r="E705" s="33"/>
      <c r="F705" s="33"/>
      <c r="G705" s="33"/>
      <c r="H705" s="33"/>
      <c r="I705" s="33"/>
    </row>
    <row r="706" spans="1:9" ht="16.5" customHeight="1" x14ac:dyDescent="0.25">
      <c r="A706">
        <f>A705</f>
        <v>12</v>
      </c>
      <c r="B706" s="50">
        <f>B705</f>
        <v>44186</v>
      </c>
      <c r="C706" s="36" t="str">
        <f>C705&amp;2</f>
        <v>441862</v>
      </c>
      <c r="D706" s="34"/>
      <c r="E706" s="34"/>
      <c r="F706" s="34"/>
      <c r="G706" s="34"/>
      <c r="H706" s="34"/>
      <c r="I706" s="34"/>
    </row>
    <row r="707" spans="1:9" ht="16.5" customHeight="1" x14ac:dyDescent="0.25">
      <c r="A707">
        <f>IF(MONTH(C707)=12,MONTH(C707),13)</f>
        <v>12</v>
      </c>
      <c r="B707" s="49">
        <f>C707</f>
        <v>44187</v>
      </c>
      <c r="C707" s="35">
        <f>C705+1</f>
        <v>44187</v>
      </c>
      <c r="D707" s="33"/>
      <c r="E707" s="33"/>
      <c r="F707" s="33"/>
      <c r="G707" s="33"/>
      <c r="H707" s="33"/>
      <c r="I707" s="33"/>
    </row>
    <row r="708" spans="1:9" ht="16.5" customHeight="1" x14ac:dyDescent="0.25">
      <c r="A708">
        <f>A707</f>
        <v>12</v>
      </c>
      <c r="B708" s="50">
        <f>B707</f>
        <v>44187</v>
      </c>
      <c r="C708" s="36" t="str">
        <f>C707&amp;2</f>
        <v>441872</v>
      </c>
      <c r="D708" s="34"/>
      <c r="E708" s="34"/>
      <c r="F708" s="34"/>
      <c r="G708" s="34"/>
      <c r="H708" s="34"/>
      <c r="I708" s="34"/>
    </row>
    <row r="709" spans="1:9" ht="16.5" customHeight="1" x14ac:dyDescent="0.25">
      <c r="A709">
        <f>IF(MONTH(C709)=12,MONTH(C709),13)</f>
        <v>12</v>
      </c>
      <c r="B709" s="49">
        <f>C709</f>
        <v>44188</v>
      </c>
      <c r="C709" s="35">
        <f>C707+1</f>
        <v>44188</v>
      </c>
      <c r="D709" s="33"/>
      <c r="E709" s="33"/>
      <c r="F709" s="33"/>
      <c r="G709" s="33"/>
      <c r="H709" s="33"/>
      <c r="I709" s="33"/>
    </row>
    <row r="710" spans="1:9" ht="16.5" customHeight="1" x14ac:dyDescent="0.25">
      <c r="A710">
        <f>A709</f>
        <v>12</v>
      </c>
      <c r="B710" s="50">
        <f>B709</f>
        <v>44188</v>
      </c>
      <c r="C710" s="36" t="str">
        <f>C709&amp;2</f>
        <v>441882</v>
      </c>
      <c r="D710" s="34"/>
      <c r="E710" s="34"/>
      <c r="F710" s="34"/>
      <c r="G710" s="34"/>
      <c r="H710" s="34"/>
      <c r="I710" s="34"/>
    </row>
    <row r="711" spans="1:9" ht="16.5" customHeight="1" x14ac:dyDescent="0.25">
      <c r="A711">
        <f>IF(MONTH(C711)=12,MONTH(C711),13)</f>
        <v>12</v>
      </c>
      <c r="B711" s="49">
        <f>C711</f>
        <v>44189</v>
      </c>
      <c r="C711" s="35">
        <f>C709+1</f>
        <v>44189</v>
      </c>
      <c r="D711" s="33"/>
      <c r="E711" s="33"/>
      <c r="F711" s="33"/>
      <c r="G711" s="33"/>
      <c r="H711" s="33"/>
      <c r="I711" s="33"/>
    </row>
    <row r="712" spans="1:9" ht="16.5" customHeight="1" x14ac:dyDescent="0.25">
      <c r="A712">
        <f>A711</f>
        <v>12</v>
      </c>
      <c r="B712" s="50">
        <f>B711</f>
        <v>44189</v>
      </c>
      <c r="C712" s="36" t="str">
        <f>C711&amp;2</f>
        <v>441892</v>
      </c>
      <c r="D712" s="34"/>
      <c r="E712" s="34"/>
      <c r="F712" s="34"/>
      <c r="G712" s="34"/>
      <c r="H712" s="34"/>
      <c r="I712" s="34"/>
    </row>
    <row r="713" spans="1:9" ht="16.5" customHeight="1" x14ac:dyDescent="0.25">
      <c r="A713">
        <f>IF(MONTH(C713)=12,MONTH(C713),13)</f>
        <v>12</v>
      </c>
      <c r="B713" s="49">
        <f>C713</f>
        <v>44190</v>
      </c>
      <c r="C713" s="35">
        <f>C711+1</f>
        <v>44190</v>
      </c>
      <c r="D713" s="33"/>
      <c r="E713" s="33"/>
      <c r="F713" s="33"/>
      <c r="G713" s="33"/>
      <c r="H713" s="33"/>
      <c r="I713" s="33"/>
    </row>
    <row r="714" spans="1:9" ht="16.5" customHeight="1" x14ac:dyDescent="0.25">
      <c r="A714">
        <f>A713</f>
        <v>12</v>
      </c>
      <c r="B714" s="50">
        <f>B713</f>
        <v>44190</v>
      </c>
      <c r="C714" s="36" t="str">
        <f>C713&amp;2</f>
        <v>441902</v>
      </c>
      <c r="D714" s="34"/>
      <c r="E714" s="34"/>
      <c r="F714" s="34"/>
      <c r="G714" s="34"/>
      <c r="H714" s="34"/>
      <c r="I714" s="34"/>
    </row>
    <row r="715" spans="1:9" ht="16.5" customHeight="1" x14ac:dyDescent="0.25">
      <c r="A715">
        <f>IF(MONTH(C715)=12,MONTH(C715),13)</f>
        <v>12</v>
      </c>
      <c r="B715" s="49">
        <f>C715</f>
        <v>44191</v>
      </c>
      <c r="C715" s="35">
        <f>C713+1</f>
        <v>44191</v>
      </c>
      <c r="D715" s="33"/>
      <c r="E715" s="33"/>
      <c r="F715" s="33"/>
      <c r="G715" s="33"/>
      <c r="H715" s="33"/>
      <c r="I715" s="33"/>
    </row>
    <row r="716" spans="1:9" ht="16.5" customHeight="1" x14ac:dyDescent="0.25">
      <c r="A716">
        <f>A715</f>
        <v>12</v>
      </c>
      <c r="B716" s="50">
        <f>B715</f>
        <v>44191</v>
      </c>
      <c r="C716" s="36" t="str">
        <f>C715&amp;2</f>
        <v>441912</v>
      </c>
      <c r="D716" s="34"/>
      <c r="E716" s="34"/>
      <c r="F716" s="34"/>
      <c r="G716" s="34"/>
      <c r="H716" s="34"/>
      <c r="I716" s="34"/>
    </row>
    <row r="717" spans="1:9" ht="16.5" customHeight="1" x14ac:dyDescent="0.25">
      <c r="A717">
        <f>IF(MONTH(C717)=12,MONTH(C717),13)</f>
        <v>12</v>
      </c>
      <c r="B717" s="49">
        <f>C717</f>
        <v>44192</v>
      </c>
      <c r="C717" s="35">
        <f>C715+1</f>
        <v>44192</v>
      </c>
      <c r="D717" s="33"/>
      <c r="E717" s="33"/>
      <c r="F717" s="33"/>
      <c r="G717" s="33"/>
      <c r="H717" s="33"/>
      <c r="I717" s="33"/>
    </row>
    <row r="718" spans="1:9" ht="16.5" customHeight="1" x14ac:dyDescent="0.25">
      <c r="A718">
        <f>A717</f>
        <v>12</v>
      </c>
      <c r="B718" s="50">
        <f>B717</f>
        <v>44192</v>
      </c>
      <c r="C718" s="36" t="str">
        <f>C717&amp;2</f>
        <v>441922</v>
      </c>
      <c r="D718" s="34"/>
      <c r="E718" s="34"/>
      <c r="F718" s="34"/>
      <c r="G718" s="34"/>
      <c r="H718" s="34"/>
      <c r="I718" s="34"/>
    </row>
    <row r="719" spans="1:9" ht="16.5" customHeight="1" x14ac:dyDescent="0.25">
      <c r="A719">
        <f>IF(MONTH(C719)=12,MONTH(C719),13)</f>
        <v>12</v>
      </c>
      <c r="B719" s="49">
        <f>C719</f>
        <v>44193</v>
      </c>
      <c r="C719" s="35">
        <f>C717+1</f>
        <v>44193</v>
      </c>
      <c r="D719" s="33"/>
      <c r="E719" s="33"/>
      <c r="F719" s="33"/>
      <c r="G719" s="33"/>
      <c r="H719" s="33"/>
      <c r="I719" s="33"/>
    </row>
    <row r="720" spans="1:9" ht="16.5" customHeight="1" x14ac:dyDescent="0.25">
      <c r="A720">
        <f>A719</f>
        <v>12</v>
      </c>
      <c r="B720" s="50">
        <f>B719</f>
        <v>44193</v>
      </c>
      <c r="C720" s="36" t="str">
        <f>C719&amp;2</f>
        <v>441932</v>
      </c>
      <c r="D720" s="34"/>
      <c r="E720" s="34"/>
      <c r="F720" s="34"/>
      <c r="G720" s="34"/>
      <c r="H720" s="34"/>
      <c r="I720" s="34"/>
    </row>
    <row r="721" spans="1:9" ht="16.5" customHeight="1" x14ac:dyDescent="0.25">
      <c r="A721">
        <f>IF(MONTH(C721)=12,MONTH(C721),13)</f>
        <v>12</v>
      </c>
      <c r="B721" s="49">
        <f>C721</f>
        <v>44194</v>
      </c>
      <c r="C721" s="35">
        <f>C719+1</f>
        <v>44194</v>
      </c>
      <c r="D721" s="33"/>
      <c r="E721" s="33"/>
      <c r="F721" s="33"/>
      <c r="G721" s="33"/>
      <c r="H721" s="33"/>
      <c r="I721" s="33"/>
    </row>
    <row r="722" spans="1:9" ht="16.5" customHeight="1" x14ac:dyDescent="0.25">
      <c r="A722">
        <f>A721</f>
        <v>12</v>
      </c>
      <c r="B722" s="50">
        <f>B721</f>
        <v>44194</v>
      </c>
      <c r="C722" s="36" t="str">
        <f>C721&amp;2</f>
        <v>441942</v>
      </c>
      <c r="D722" s="34"/>
      <c r="E722" s="34"/>
      <c r="F722" s="34"/>
      <c r="G722" s="34"/>
      <c r="H722" s="34"/>
      <c r="I722" s="34"/>
    </row>
    <row r="723" spans="1:9" ht="16.5" customHeight="1" x14ac:dyDescent="0.25">
      <c r="A723">
        <f>IF(MONTH(C723)=12,MONTH(C723),13)</f>
        <v>12</v>
      </c>
      <c r="B723" s="49">
        <f>C723</f>
        <v>44195</v>
      </c>
      <c r="C723" s="35">
        <f>C721+1</f>
        <v>44195</v>
      </c>
      <c r="D723" s="33"/>
      <c r="E723" s="33"/>
      <c r="F723" s="33"/>
      <c r="G723" s="33"/>
      <c r="H723" s="33"/>
      <c r="I723" s="33"/>
    </row>
    <row r="724" spans="1:9" ht="16.5" customHeight="1" x14ac:dyDescent="0.25">
      <c r="A724">
        <f>A723</f>
        <v>12</v>
      </c>
      <c r="B724" s="50">
        <f>B723</f>
        <v>44195</v>
      </c>
      <c r="C724" s="36" t="str">
        <f>C723&amp;2</f>
        <v>441952</v>
      </c>
      <c r="D724" s="34"/>
      <c r="E724" s="34"/>
      <c r="F724" s="34"/>
      <c r="G724" s="34"/>
      <c r="H724" s="34"/>
      <c r="I724" s="34"/>
    </row>
    <row r="725" spans="1:9" ht="16.5" customHeight="1" x14ac:dyDescent="0.25">
      <c r="A725">
        <f>IF(MONTH(C725)=12,MONTH(C725),13)</f>
        <v>12</v>
      </c>
      <c r="B725" s="49">
        <f>C725</f>
        <v>44196</v>
      </c>
      <c r="C725" s="35">
        <f>C723+1</f>
        <v>44196</v>
      </c>
      <c r="D725" s="33"/>
      <c r="E725" s="33"/>
      <c r="F725" s="33"/>
      <c r="G725" s="33"/>
      <c r="H725" s="33"/>
      <c r="I725" s="33"/>
    </row>
    <row r="726" spans="1:9" ht="16.5" customHeight="1" x14ac:dyDescent="0.25">
      <c r="A726">
        <f>A725</f>
        <v>12</v>
      </c>
      <c r="B726" s="50">
        <f>B725</f>
        <v>44196</v>
      </c>
      <c r="C726" s="32" t="str">
        <f>C725&amp;2</f>
        <v>441962</v>
      </c>
      <c r="D726" s="34"/>
      <c r="E726" s="34"/>
      <c r="F726" s="34"/>
      <c r="G726" s="34"/>
      <c r="H726" s="34"/>
      <c r="I726" s="34"/>
    </row>
    <row r="727" spans="1:9" ht="16.5" customHeight="1" x14ac:dyDescent="0.25">
      <c r="A727">
        <f>IF(MONTH(C727)=12,MONTH(C727),13)</f>
        <v>13</v>
      </c>
      <c r="B727" s="49">
        <f>C727</f>
        <v>44197</v>
      </c>
      <c r="C727" s="35">
        <f>C725+1</f>
        <v>44197</v>
      </c>
      <c r="D727" s="33"/>
      <c r="E727" s="33"/>
      <c r="F727" s="33"/>
      <c r="G727" s="33"/>
      <c r="H727" s="33"/>
      <c r="I727" s="33"/>
    </row>
    <row r="728" spans="1:9" ht="16.5" customHeight="1" x14ac:dyDescent="0.25">
      <c r="A728">
        <f>A727</f>
        <v>13</v>
      </c>
      <c r="B728" s="50">
        <f>B727</f>
        <v>44197</v>
      </c>
      <c r="C728" s="36" t="str">
        <f>C727&amp;2</f>
        <v>441972</v>
      </c>
      <c r="D728" s="34"/>
      <c r="E728" s="34"/>
      <c r="F728" s="34"/>
      <c r="G728" s="34"/>
      <c r="H728" s="34"/>
      <c r="I728" s="34"/>
    </row>
    <row r="729" spans="1:9" ht="16.5" customHeight="1" x14ac:dyDescent="0.25">
      <c r="A729">
        <f>IF(MONTH(C729)=12,MONTH(C729),13)</f>
        <v>13</v>
      </c>
      <c r="B729" s="49">
        <f>C729</f>
        <v>44198</v>
      </c>
      <c r="C729" s="35">
        <f>C727+1</f>
        <v>44198</v>
      </c>
      <c r="D729" s="33"/>
      <c r="E729" s="33"/>
      <c r="F729" s="33"/>
      <c r="G729" s="33"/>
      <c r="H729" s="33"/>
      <c r="I729" s="33"/>
    </row>
    <row r="730" spans="1:9" ht="16.5" customHeight="1" x14ac:dyDescent="0.25">
      <c r="A730">
        <f>A729</f>
        <v>13</v>
      </c>
      <c r="B730" s="50">
        <f>B729</f>
        <v>44198</v>
      </c>
      <c r="C730" s="36" t="str">
        <f>C729&amp;2</f>
        <v>441982</v>
      </c>
      <c r="D730" s="34"/>
      <c r="E730" s="34"/>
      <c r="F730" s="34"/>
      <c r="G730" s="34"/>
      <c r="H730" s="34"/>
      <c r="I730" s="34"/>
    </row>
    <row r="731" spans="1:9" ht="16.5" customHeight="1" x14ac:dyDescent="0.25">
      <c r="A731">
        <f>IF(MONTH(C731)=12,MONTH(C731),13)</f>
        <v>13</v>
      </c>
      <c r="B731" s="49">
        <f>C731</f>
        <v>44199</v>
      </c>
      <c r="C731" s="35">
        <f>C729+1</f>
        <v>44199</v>
      </c>
      <c r="D731" s="33"/>
      <c r="E731" s="33"/>
      <c r="F731" s="33"/>
      <c r="G731" s="33"/>
      <c r="H731" s="33"/>
      <c r="I731" s="33"/>
    </row>
    <row r="732" spans="1:9" ht="16.5" customHeight="1" x14ac:dyDescent="0.25">
      <c r="A732">
        <f>A731</f>
        <v>13</v>
      </c>
      <c r="B732" s="50">
        <f>B731</f>
        <v>44199</v>
      </c>
      <c r="C732" s="36" t="str">
        <f>C731&amp;2</f>
        <v>441992</v>
      </c>
      <c r="D732" s="34"/>
      <c r="E732" s="34"/>
      <c r="F732" s="34"/>
      <c r="G732" s="34"/>
      <c r="H732" s="34"/>
      <c r="I732" s="34"/>
    </row>
    <row r="733" spans="1:9" ht="16.5" customHeight="1" x14ac:dyDescent="0.25">
      <c r="A733">
        <f>IF(MONTH(C733)=12,MONTH(C733),13)</f>
        <v>13</v>
      </c>
      <c r="B733" s="49">
        <f>C733</f>
        <v>44200</v>
      </c>
      <c r="C733" s="35">
        <f>C731+1</f>
        <v>44200</v>
      </c>
      <c r="D733" s="33"/>
      <c r="E733" s="33"/>
      <c r="F733" s="33"/>
      <c r="G733" s="33"/>
      <c r="H733" s="33"/>
      <c r="I733" s="33"/>
    </row>
    <row r="734" spans="1:9" ht="16.5" customHeight="1" x14ac:dyDescent="0.25">
      <c r="A734">
        <f>A733</f>
        <v>13</v>
      </c>
      <c r="B734" s="50">
        <f>B733</f>
        <v>44200</v>
      </c>
      <c r="C734" s="36" t="str">
        <f>C733&amp;2</f>
        <v>442002</v>
      </c>
      <c r="D734" s="34"/>
      <c r="E734" s="34"/>
      <c r="F734" s="34"/>
      <c r="G734" s="34"/>
      <c r="H734" s="34"/>
      <c r="I734" s="34"/>
    </row>
    <row r="735" spans="1:9" ht="16.5" customHeight="1" x14ac:dyDescent="0.25">
      <c r="A735">
        <f>IF(MONTH(C735)=12,MONTH(C735),13)</f>
        <v>13</v>
      </c>
      <c r="B735" s="49">
        <f>C735</f>
        <v>44201</v>
      </c>
      <c r="C735" s="35">
        <f>C733+1</f>
        <v>44201</v>
      </c>
      <c r="D735" s="33"/>
      <c r="E735" s="33"/>
      <c r="F735" s="33"/>
      <c r="G735" s="33"/>
      <c r="H735" s="33"/>
      <c r="I735" s="33"/>
    </row>
    <row r="736" spans="1:9" ht="16.5" customHeight="1" x14ac:dyDescent="0.25">
      <c r="A736">
        <f>A735</f>
        <v>13</v>
      </c>
      <c r="B736" s="50">
        <f>B735</f>
        <v>44201</v>
      </c>
      <c r="C736" s="36" t="str">
        <f>C735&amp;2</f>
        <v>442012</v>
      </c>
      <c r="D736" s="34"/>
      <c r="E736" s="34"/>
      <c r="F736" s="34"/>
      <c r="G736" s="34"/>
      <c r="H736" s="34"/>
      <c r="I736" s="34"/>
    </row>
    <row r="737" spans="1:9" ht="16.5" customHeight="1" x14ac:dyDescent="0.25">
      <c r="A737">
        <f>IF(MONTH(C737)=12,MONTH(C737),13)</f>
        <v>13</v>
      </c>
      <c r="B737" s="49">
        <f>C737</f>
        <v>44202</v>
      </c>
      <c r="C737" s="35">
        <f>C735+1</f>
        <v>44202</v>
      </c>
      <c r="D737" s="33"/>
      <c r="E737" s="33"/>
      <c r="F737" s="33"/>
      <c r="G737" s="33"/>
      <c r="H737" s="33"/>
      <c r="I737" s="33"/>
    </row>
    <row r="738" spans="1:9" ht="16.5" customHeight="1" x14ac:dyDescent="0.25">
      <c r="A738">
        <f>A737</f>
        <v>13</v>
      </c>
      <c r="B738" s="50">
        <f>B737</f>
        <v>44202</v>
      </c>
      <c r="C738" s="36" t="str">
        <f>C737&amp;2</f>
        <v>442022</v>
      </c>
      <c r="D738" s="34"/>
      <c r="E738" s="34"/>
      <c r="F738" s="34"/>
      <c r="G738" s="34"/>
      <c r="H738" s="34"/>
      <c r="I738" s="34"/>
    </row>
    <row r="739" spans="1:9" ht="16.5" customHeight="1" x14ac:dyDescent="0.25">
      <c r="A739">
        <f>IF(MONTH(C739)=12,MONTH(C739),13)</f>
        <v>13</v>
      </c>
      <c r="B739" s="49">
        <f>C739</f>
        <v>44203</v>
      </c>
      <c r="C739" s="35">
        <f>C737+1</f>
        <v>44203</v>
      </c>
      <c r="D739" s="33"/>
      <c r="E739" s="33"/>
      <c r="F739" s="33"/>
      <c r="G739" s="33"/>
      <c r="H739" s="33"/>
      <c r="I739" s="33"/>
    </row>
    <row r="740" spans="1:9" ht="16.5" customHeight="1" x14ac:dyDescent="0.25">
      <c r="A740">
        <f>A739</f>
        <v>13</v>
      </c>
      <c r="B740" s="50">
        <f>B739</f>
        <v>44203</v>
      </c>
      <c r="C740" s="36" t="str">
        <f>C739&amp;2</f>
        <v>442032</v>
      </c>
      <c r="D740" s="34"/>
      <c r="E740" s="34"/>
      <c r="F740" s="34"/>
      <c r="G740" s="34"/>
      <c r="H740" s="34"/>
      <c r="I740" s="34"/>
    </row>
    <row r="741" spans="1:9" ht="16.5" customHeight="1" x14ac:dyDescent="0.25">
      <c r="A741">
        <f>IF(MONTH(C741)=12,MONTH(C741),13)</f>
        <v>13</v>
      </c>
      <c r="B741" s="49">
        <f>C741</f>
        <v>44204</v>
      </c>
      <c r="C741" s="35">
        <f>C739+1</f>
        <v>44204</v>
      </c>
      <c r="D741" s="33"/>
      <c r="E741" s="33"/>
      <c r="F741" s="33"/>
      <c r="G741" s="33"/>
      <c r="H741" s="33"/>
      <c r="I741" s="33"/>
    </row>
    <row r="742" spans="1:9" ht="16.5" customHeight="1" x14ac:dyDescent="0.25">
      <c r="A742">
        <f>A741</f>
        <v>13</v>
      </c>
      <c r="B742" s="50">
        <f>B741</f>
        <v>44204</v>
      </c>
      <c r="C742" s="36" t="str">
        <f>C741&amp;2</f>
        <v>442042</v>
      </c>
      <c r="D742" s="34"/>
      <c r="E742" s="34"/>
      <c r="F742" s="34"/>
      <c r="G742" s="34"/>
      <c r="H742" s="34"/>
      <c r="I742" s="34"/>
    </row>
    <row r="743" spans="1:9" ht="16.5" customHeight="1" x14ac:dyDescent="0.25">
      <c r="A743">
        <f>IF(MONTH(C743)=12,MONTH(C743),13)</f>
        <v>13</v>
      </c>
      <c r="B743" s="49">
        <f>C743</f>
        <v>44205</v>
      </c>
      <c r="C743" s="35">
        <f>C741+1</f>
        <v>44205</v>
      </c>
      <c r="D743" s="33"/>
      <c r="E743" s="33"/>
      <c r="F743" s="33"/>
      <c r="G743" s="33"/>
      <c r="H743" s="33"/>
      <c r="I743" s="33"/>
    </row>
    <row r="744" spans="1:9" ht="16.5" customHeight="1" x14ac:dyDescent="0.25">
      <c r="A744">
        <f>A743</f>
        <v>13</v>
      </c>
      <c r="B744" s="50">
        <f>B743</f>
        <v>44205</v>
      </c>
      <c r="C744" s="36" t="str">
        <f>C743&amp;2</f>
        <v>442052</v>
      </c>
      <c r="D744" s="34"/>
      <c r="E744" s="34"/>
      <c r="F744" s="34"/>
      <c r="G744" s="34"/>
      <c r="H744" s="34"/>
      <c r="I744" s="34"/>
    </row>
    <row r="745" spans="1:9" ht="16.5" customHeight="1" x14ac:dyDescent="0.25">
      <c r="A745">
        <f>IF(MONTH(C745)=12,MONTH(C745),13)</f>
        <v>13</v>
      </c>
      <c r="B745" s="49">
        <f>C745</f>
        <v>44206</v>
      </c>
      <c r="C745" s="35">
        <f>C743+1</f>
        <v>44206</v>
      </c>
      <c r="D745" s="33"/>
      <c r="E745" s="33"/>
      <c r="F745" s="33"/>
      <c r="G745" s="33"/>
      <c r="H745" s="33"/>
      <c r="I745" s="33"/>
    </row>
    <row r="746" spans="1:9" ht="16.5" customHeight="1" x14ac:dyDescent="0.25">
      <c r="A746">
        <f>A745</f>
        <v>13</v>
      </c>
      <c r="B746" s="50">
        <f>B745</f>
        <v>44206</v>
      </c>
      <c r="C746" s="36" t="str">
        <f>C745&amp;2</f>
        <v>442062</v>
      </c>
      <c r="D746" s="34"/>
      <c r="E746" s="34"/>
      <c r="F746" s="34"/>
      <c r="G746" s="34"/>
      <c r="H746" s="34"/>
      <c r="I746" s="34"/>
    </row>
    <row r="747" spans="1:9" ht="16.5" customHeight="1" x14ac:dyDescent="0.25">
      <c r="A747">
        <f>IF(MONTH(C747)=12,MONTH(C747),13)</f>
        <v>13</v>
      </c>
      <c r="B747" s="49">
        <f>C747</f>
        <v>44207</v>
      </c>
      <c r="C747" s="35">
        <f>C745+1</f>
        <v>44207</v>
      </c>
      <c r="D747" s="33"/>
      <c r="E747" s="33"/>
      <c r="F747" s="33"/>
      <c r="G747" s="33"/>
      <c r="H747" s="33"/>
      <c r="I747" s="33"/>
    </row>
    <row r="748" spans="1:9" ht="16.5" customHeight="1" x14ac:dyDescent="0.25">
      <c r="A748">
        <f>A747</f>
        <v>13</v>
      </c>
      <c r="B748" s="50">
        <f>B747</f>
        <v>44207</v>
      </c>
      <c r="C748" s="36" t="str">
        <f>C747&amp;2</f>
        <v>442072</v>
      </c>
      <c r="D748" s="34"/>
      <c r="E748" s="34"/>
      <c r="F748" s="34"/>
      <c r="G748" s="34"/>
      <c r="H748" s="34"/>
      <c r="I748" s="34"/>
    </row>
    <row r="749" spans="1:9" ht="16.5" customHeight="1" x14ac:dyDescent="0.25">
      <c r="A749">
        <f>IF(MONTH(C749)=12,MONTH(C749),13)</f>
        <v>13</v>
      </c>
      <c r="B749" s="49">
        <f>C749</f>
        <v>44208</v>
      </c>
      <c r="C749" s="35">
        <f>C747+1</f>
        <v>44208</v>
      </c>
      <c r="D749" s="33"/>
      <c r="E749" s="33"/>
      <c r="F749" s="33"/>
      <c r="G749" s="33"/>
      <c r="H749" s="33"/>
      <c r="I749" s="33"/>
    </row>
    <row r="750" spans="1:9" ht="16.5" customHeight="1" x14ac:dyDescent="0.25">
      <c r="A750">
        <f>A749</f>
        <v>13</v>
      </c>
      <c r="B750" s="50">
        <f>B749</f>
        <v>44208</v>
      </c>
      <c r="C750" s="36" t="str">
        <f>C749&amp;2</f>
        <v>442082</v>
      </c>
      <c r="D750" s="34"/>
      <c r="E750" s="34"/>
      <c r="F750" s="34"/>
      <c r="G750" s="34"/>
      <c r="H750" s="34"/>
      <c r="I750" s="34"/>
    </row>
    <row r="751" spans="1:9" ht="16.5" customHeight="1" x14ac:dyDescent="0.25">
      <c r="A751">
        <f>IF(MONTH(C751)=12,MONTH(C751),13)</f>
        <v>13</v>
      </c>
      <c r="B751" s="49">
        <f>C751</f>
        <v>44209</v>
      </c>
      <c r="C751" s="35">
        <f>C749+1</f>
        <v>44209</v>
      </c>
      <c r="D751" s="33"/>
      <c r="E751" s="33"/>
      <c r="F751" s="33"/>
      <c r="G751" s="33"/>
      <c r="H751" s="33"/>
      <c r="I751" s="33"/>
    </row>
    <row r="752" spans="1:9" ht="16.5" customHeight="1" x14ac:dyDescent="0.25">
      <c r="A752">
        <f>A751</f>
        <v>13</v>
      </c>
      <c r="B752" s="50">
        <f>B751</f>
        <v>44209</v>
      </c>
      <c r="C752" s="36" t="str">
        <f>C751&amp;2</f>
        <v>442092</v>
      </c>
      <c r="D752" s="34"/>
      <c r="E752" s="34"/>
      <c r="F752" s="34"/>
      <c r="G752" s="34"/>
      <c r="H752" s="34"/>
      <c r="I752" s="34"/>
    </row>
    <row r="753" spans="1:9" ht="16.5" customHeight="1" x14ac:dyDescent="0.25">
      <c r="A753">
        <f>IF(MONTH(C753)=12,MONTH(C753),13)</f>
        <v>13</v>
      </c>
      <c r="B753" s="49">
        <f>C753</f>
        <v>44210</v>
      </c>
      <c r="C753" s="35">
        <f>C751+1</f>
        <v>44210</v>
      </c>
      <c r="D753" s="33"/>
      <c r="E753" s="33"/>
      <c r="F753" s="33"/>
      <c r="G753" s="33"/>
      <c r="H753" s="33"/>
      <c r="I753" s="33"/>
    </row>
    <row r="754" spans="1:9" ht="16.5" customHeight="1" x14ac:dyDescent="0.25">
      <c r="A754">
        <f>A753</f>
        <v>13</v>
      </c>
      <c r="B754" s="50">
        <f>B753</f>
        <v>44210</v>
      </c>
      <c r="C754" s="36" t="str">
        <f>C753&amp;2</f>
        <v>442102</v>
      </c>
      <c r="D754" s="34"/>
      <c r="E754" s="34"/>
      <c r="F754" s="34"/>
      <c r="G754" s="34"/>
      <c r="H754" s="34"/>
      <c r="I754" s="34"/>
    </row>
    <row r="755" spans="1:9" ht="16.5" customHeight="1" x14ac:dyDescent="0.25">
      <c r="A755">
        <f>IF(MONTH(C755)=12,MONTH(C755),13)</f>
        <v>13</v>
      </c>
      <c r="B755" s="49">
        <f>C755</f>
        <v>44211</v>
      </c>
      <c r="C755" s="35">
        <f>C753+1</f>
        <v>44211</v>
      </c>
      <c r="D755" s="33"/>
      <c r="E755" s="33"/>
      <c r="F755" s="33"/>
      <c r="G755" s="33"/>
      <c r="H755" s="33"/>
      <c r="I755" s="33"/>
    </row>
    <row r="756" spans="1:9" ht="16.5" customHeight="1" x14ac:dyDescent="0.25">
      <c r="A756">
        <f>A755</f>
        <v>13</v>
      </c>
      <c r="B756" s="50">
        <f>B755</f>
        <v>44211</v>
      </c>
      <c r="C756" s="36" t="str">
        <f>C755&amp;2</f>
        <v>442112</v>
      </c>
      <c r="D756" s="34"/>
      <c r="E756" s="34"/>
      <c r="F756" s="34"/>
      <c r="G756" s="34"/>
      <c r="H756" s="34"/>
      <c r="I756" s="34"/>
    </row>
    <row r="757" spans="1:9" ht="16.5" customHeight="1" x14ac:dyDescent="0.25">
      <c r="A757">
        <f>IF(MONTH(C757)=12,MONTH(C757),13)</f>
        <v>13</v>
      </c>
      <c r="B757" s="49">
        <f>C757</f>
        <v>44212</v>
      </c>
      <c r="C757" s="35">
        <f>C755+1</f>
        <v>44212</v>
      </c>
      <c r="D757" s="33"/>
      <c r="E757" s="33"/>
      <c r="F757" s="33"/>
      <c r="G757" s="33"/>
      <c r="H757" s="33"/>
      <c r="I757" s="33"/>
    </row>
    <row r="758" spans="1:9" ht="16.5" customHeight="1" x14ac:dyDescent="0.25">
      <c r="A758">
        <f>A757</f>
        <v>13</v>
      </c>
      <c r="B758" s="50">
        <f>B757</f>
        <v>44212</v>
      </c>
      <c r="C758" s="36" t="str">
        <f>C757&amp;2</f>
        <v>442122</v>
      </c>
      <c r="D758" s="34"/>
      <c r="E758" s="34"/>
      <c r="F758" s="34"/>
      <c r="G758" s="34"/>
      <c r="H758" s="34"/>
      <c r="I758" s="34"/>
    </row>
    <row r="759" spans="1:9" ht="16.5" customHeight="1" x14ac:dyDescent="0.25">
      <c r="A759">
        <f>IF(MONTH(C759)=12,MONTH(C759),13)</f>
        <v>13</v>
      </c>
      <c r="B759" s="49">
        <f>C759</f>
        <v>44213</v>
      </c>
      <c r="C759" s="35">
        <f>C757+1</f>
        <v>44213</v>
      </c>
      <c r="D759" s="33"/>
      <c r="E759" s="33"/>
      <c r="F759" s="33"/>
      <c r="G759" s="33"/>
      <c r="H759" s="33"/>
      <c r="I759" s="33"/>
    </row>
    <row r="760" spans="1:9" x14ac:dyDescent="0.25">
      <c r="A760">
        <f>A759</f>
        <v>13</v>
      </c>
      <c r="B760" s="50">
        <f>B759</f>
        <v>44213</v>
      </c>
      <c r="C760" s="36" t="str">
        <f>C759&amp;2</f>
        <v>442132</v>
      </c>
      <c r="D760" s="34"/>
      <c r="E760" s="34"/>
      <c r="F760" s="34"/>
      <c r="G760" s="34"/>
      <c r="H760" s="34"/>
      <c r="I760" s="34"/>
    </row>
    <row r="761" spans="1:9" x14ac:dyDescent="0.25">
      <c r="B761" s="49"/>
    </row>
    <row r="762" spans="1:9" x14ac:dyDescent="0.25">
      <c r="B762" s="50"/>
    </row>
    <row r="763" spans="1:9" x14ac:dyDescent="0.25">
      <c r="B763" s="49"/>
    </row>
    <row r="764" spans="1:9" x14ac:dyDescent="0.25">
      <c r="B764" s="50"/>
    </row>
  </sheetData>
  <autoFilter ref="A4:I4"/>
  <conditionalFormatting sqref="D5:D6">
    <cfRule type="duplicateValues" dxfId="44" priority="12"/>
  </conditionalFormatting>
  <conditionalFormatting sqref="E5:E6">
    <cfRule type="duplicateValues" dxfId="43" priority="11"/>
  </conditionalFormatting>
  <conditionalFormatting sqref="F5:F6">
    <cfRule type="duplicateValues" dxfId="42" priority="10"/>
  </conditionalFormatting>
  <conditionalFormatting sqref="G5:G6">
    <cfRule type="duplicateValues" dxfId="41" priority="9"/>
  </conditionalFormatting>
  <conditionalFormatting sqref="H5:H6">
    <cfRule type="duplicateValues" dxfId="40" priority="8"/>
  </conditionalFormatting>
  <conditionalFormatting sqref="I5:I6">
    <cfRule type="duplicateValues" dxfId="39" priority="7"/>
  </conditionalFormatting>
  <conditionalFormatting sqref="D7:D760">
    <cfRule type="duplicateValues" dxfId="38" priority="6"/>
  </conditionalFormatting>
  <conditionalFormatting sqref="E7:E760">
    <cfRule type="duplicateValues" dxfId="37" priority="5"/>
  </conditionalFormatting>
  <conditionalFormatting sqref="F7:F760">
    <cfRule type="duplicateValues" dxfId="36" priority="4"/>
  </conditionalFormatting>
  <conditionalFormatting sqref="G7:G760">
    <cfRule type="duplicateValues" dxfId="35" priority="3"/>
  </conditionalFormatting>
  <conditionalFormatting sqref="H7:H760">
    <cfRule type="duplicateValues" dxfId="34" priority="2"/>
  </conditionalFormatting>
  <conditionalFormatting sqref="I7:I760">
    <cfRule type="duplicateValues" dxfId="33" priority="1"/>
  </conditionalFormatting>
  <dataValidations disablePrompts="1" count="19">
    <dataValidation type="list" allowBlank="1" showInputMessage="1" showErrorMessage="1" sqref="C2:D2">
      <formula1>"JANVIER,FEVRIER,MARS,AVRIL,MAI,JUIN,JUILLET,AOUT,SEPTEMBRE,OCTOBRE,NOVEMBRE,DECEMBRE"</formula1>
    </dataValidation>
    <dataValidation type="list" allowBlank="1" showInputMessage="1" showErrorMessage="1" sqref="D5:D6">
      <formula1>OFFSET(L_01_1,0,0,COUNTA(L_01_1)-COUNTIF(L_01_1,""))</formula1>
    </dataValidation>
    <dataValidation type="list" allowBlank="1" showInputMessage="1" showErrorMessage="1" sqref="E5:E6">
      <formula1>OFFSET(L_01_2,0,0,COUNTA(L_01_2)-COUNTIF(L_01_2,""))</formula1>
    </dataValidation>
    <dataValidation type="list" allowBlank="1" showInputMessage="1" showErrorMessage="1" sqref="F5:F6">
      <formula1>OFFSET(L_01_3,0,0,COUNTA(L_01_3)-COUNTIF(L_01_3,""))</formula1>
    </dataValidation>
    <dataValidation type="list" allowBlank="1" showInputMessage="1" showErrorMessage="1" sqref="G5:G6">
      <formula1>OFFSET(L_01_4,0,0,COUNTA(L_01_4)-COUNTIF(L_01_4,""))</formula1>
    </dataValidation>
    <dataValidation type="list" allowBlank="1" showInputMessage="1" showErrorMessage="1" sqref="H5:H6">
      <formula1>OFFSET(L_01_5,0,0,COUNTA(L_01_5)-COUNTIF(L_01_5,""))</formula1>
    </dataValidation>
    <dataValidation type="list" allowBlank="1" showInputMessage="1" showErrorMessage="1" sqref="I5:I6">
      <formula1>OFFSET(L_01_6,0,0,COUNTA(L_01_6)-COUNTIF(L_01_6,""))</formula1>
    </dataValidation>
    <dataValidation type="list" allowBlank="1" showInputMessage="1" showErrorMessage="1" sqref="D7:D8 D11:D12">
      <formula1>OFFSET(L_02_1,0,0,COUNTA(L_02_1)-COUNTIF(L_02_1,""))</formula1>
    </dataValidation>
    <dataValidation type="list" allowBlank="1" showInputMessage="1" showErrorMessage="1" sqref="E7:E8 E11:E12">
      <formula1>OFFSET(L_02_2,0,0,COUNTA(L_02_2)-COUNTIF(L_02_2,""))</formula1>
    </dataValidation>
    <dataValidation type="list" allowBlank="1" showInputMessage="1" showErrorMessage="1" sqref="F7:F8 F11:F12">
      <formula1>OFFSET(L_02_3,0,0,COUNTA(L_02_3)-COUNTIF(L_02_3,""))</formula1>
    </dataValidation>
    <dataValidation type="list" allowBlank="1" showInputMessage="1" showErrorMessage="1" sqref="G7:G8 G11:G12">
      <formula1>OFFSET(L_02_4,0,0,COUNTA(L_02_4)-COUNTIF(L_02_4,""))</formula1>
    </dataValidation>
    <dataValidation type="list" allowBlank="1" showInputMessage="1" showErrorMessage="1" sqref="H7:H8 H11:H12">
      <formula1>OFFSET(L_02_5,0,0,COUNTA(L_02_5)-COUNTIF(L_02_5,""))</formula1>
    </dataValidation>
    <dataValidation type="list" allowBlank="1" showInputMessage="1" showErrorMessage="1" sqref="I7:I8 I11:I12">
      <formula1>OFFSET(L_02_6,0,0,COUNTA(L_02_6)-COUNTIF(L_02_6,""))</formula1>
    </dataValidation>
    <dataValidation type="list" allowBlank="1" showInputMessage="1" showErrorMessage="1" sqref="D9:D10">
      <formula1>OFFSET(L_03_1,0,0,COUNTA(L_03_1)-COUNTIF(L_03_1,""))</formula1>
    </dataValidation>
    <dataValidation type="list" allowBlank="1" showInputMessage="1" showErrorMessage="1" sqref="E9:E10">
      <formula1>OFFSET(L_03_2,0,0,COUNTA(L_03_2)-COUNTIF(L_03_2,""))</formula1>
    </dataValidation>
    <dataValidation type="list" allowBlank="1" showInputMessage="1" showErrorMessage="1" sqref="F9:F10">
      <formula1>OFFSET(L_03_3,0,0,COUNTA(L_03_3)-COUNTIF(L_03_3,""))</formula1>
    </dataValidation>
    <dataValidation type="list" allowBlank="1" showInputMessage="1" showErrorMessage="1" sqref="G9:G10">
      <formula1>OFFSET(L_03_4,0,0,COUNTA(L_03_4)-COUNTIF(L_03_4,""))</formula1>
    </dataValidation>
    <dataValidation type="list" allowBlank="1" showInputMessage="1" showErrorMessage="1" sqref="H9:H10">
      <formula1>OFFSET(L_03_5,0,0,COUNTA(L_03_5)-COUNTIF(L_03_5,""))</formula1>
    </dataValidation>
    <dataValidation type="list" allowBlank="1" showInputMessage="1" showErrorMessage="1" sqref="I9:I10">
      <formula1>OFFSET(L_03_6,0,0,COUNTA(L_03_6)-COUNTIF(L_03_6,""))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0.89999084444715716"/>
  </sheetPr>
  <dimension ref="A1:AG377"/>
  <sheetViews>
    <sheetView zoomScale="70" zoomScaleNormal="70" workbookViewId="0">
      <selection activeCell="K10" sqref="K10"/>
    </sheetView>
  </sheetViews>
  <sheetFormatPr baseColWidth="10" defaultRowHeight="15" x14ac:dyDescent="0.25"/>
  <cols>
    <col min="2" max="2" width="6.28515625" customWidth="1"/>
    <col min="3" max="3" width="21.85546875" customWidth="1"/>
    <col min="4" max="33" width="18.7109375" customWidth="1"/>
  </cols>
  <sheetData>
    <row r="1" spans="1:33" ht="29.25" customHeight="1" x14ac:dyDescent="0.35">
      <c r="C1" s="17" t="str">
        <f>"Témoignage Public Local  "&amp;CRENEAUX!$C$2</f>
        <v>Témoignage Public Local  Centre Ville</v>
      </c>
      <c r="J1" s="17" t="str">
        <f>"Témoignage Public Local  "&amp;CRENEAUX!$C$2</f>
        <v>Témoignage Public Local  Centre Ville</v>
      </c>
      <c r="V1" s="17" t="str">
        <f>"Témoignage Public Local  "&amp;CRENEAUX!$C$2</f>
        <v>Témoignage Public Local  Centre Ville</v>
      </c>
    </row>
    <row r="2" spans="1:33" ht="21.75" customHeight="1" x14ac:dyDescent="0.25">
      <c r="C2" s="30" t="s">
        <v>33</v>
      </c>
      <c r="D2" s="30" t="s">
        <v>32</v>
      </c>
      <c r="J2" s="30"/>
      <c r="P2" s="30"/>
      <c r="V2" s="30"/>
      <c r="AB2" s="30" t="s">
        <v>32</v>
      </c>
    </row>
    <row r="3" spans="1:33" ht="29.25" customHeight="1" thickBot="1" x14ac:dyDescent="0.3">
      <c r="B3" s="20"/>
      <c r="C3" s="51" t="s">
        <v>37</v>
      </c>
      <c r="D3" s="68" t="str">
        <f ca="1">OFFSET('LISTE personnel'!$E$2,,)</f>
        <v>je lolo</v>
      </c>
      <c r="E3" s="69"/>
      <c r="J3" s="68" t="str">
        <f ca="1">OFFSET('LISTE personnel'!$E$2,1,)</f>
        <v>ne lili</v>
      </c>
      <c r="K3" s="69"/>
      <c r="P3" s="68" t="str">
        <f ca="1">OFFSET('LISTE personnel'!$E$2,3,)</f>
        <v>pas vonvon</v>
      </c>
      <c r="Q3" s="69"/>
      <c r="V3" s="68" t="str">
        <f ca="1">OFFSET('LISTE personnel'!$E$2,4,)</f>
        <v>bien auau</v>
      </c>
      <c r="W3" s="69"/>
      <c r="AB3" s="68" t="str">
        <f ca="1">OFFSET('LISTE personnel'!$E$2,5,)</f>
        <v>nager dodo</v>
      </c>
      <c r="AC3" s="69"/>
    </row>
    <row r="4" spans="1:33" ht="16.5" thickTop="1" thickBot="1" x14ac:dyDescent="0.3">
      <c r="A4" t="s">
        <v>36</v>
      </c>
      <c r="B4" s="21" t="s">
        <v>35</v>
      </c>
      <c r="C4" s="66" t="s">
        <v>21</v>
      </c>
      <c r="D4" s="70" t="str">
        <f>IF(CRENEAUX!$B$4="actif",CRENEAUX!$D4,"")</f>
        <v>07:30 - 09:00</v>
      </c>
      <c r="E4" s="71" t="str">
        <f>IF(CRENEAUX!$B$5="actif",CRENEAUX!$D$5,"")</f>
        <v>09:15 - 11:15</v>
      </c>
      <c r="F4" s="71" t="str">
        <f>IF(CRENEAUX!$B$6="actif",CRENEAUX!$D$6,"")</f>
        <v>11:15 - 13:15</v>
      </c>
      <c r="G4" s="71" t="str">
        <f>IF(CRENEAUX!$B$7="actif",CRENEAUX!$D$7,"")</f>
        <v/>
      </c>
      <c r="H4" s="71" t="str">
        <f>IF(CRENEAUX!$B$8="actif",CRENEAUX!$D$8,"")</f>
        <v/>
      </c>
      <c r="I4" s="72" t="str">
        <f>IF(CRENEAUX!$B$9="actif",CRENEAUX!$D$9,"")</f>
        <v/>
      </c>
      <c r="J4" s="73" t="str">
        <f>IF(CRENEAUX!$B$4="actif",CRENEAUX!$D4,"")</f>
        <v>07:30 - 09:00</v>
      </c>
      <c r="K4" s="74" t="str">
        <f>IF(CRENEAUX!$B$5="actif",CRENEAUX!$D$5,"")</f>
        <v>09:15 - 11:15</v>
      </c>
      <c r="L4" s="74" t="str">
        <f>IF(CRENEAUX!$B$6="actif",CRENEAUX!$D$6,"")</f>
        <v>11:15 - 13:15</v>
      </c>
      <c r="M4" s="74" t="str">
        <f>IF(CRENEAUX!$B$7="actif",CRENEAUX!$D$7,"")</f>
        <v/>
      </c>
      <c r="N4" s="74" t="str">
        <f>IF(CRENEAUX!$B$8="actif",CRENEAUX!$D$8,"")</f>
        <v/>
      </c>
      <c r="O4" s="75" t="str">
        <f>IF(CRENEAUX!$B$9="actif",CRENEAUX!$D$9,"")</f>
        <v/>
      </c>
      <c r="P4" s="70" t="str">
        <f>IF(CRENEAUX!$B$4="actif",CRENEAUX!$D4,"")</f>
        <v>07:30 - 09:00</v>
      </c>
      <c r="Q4" s="71" t="str">
        <f>IF(CRENEAUX!$B$5="actif",CRENEAUX!$D$5,"")</f>
        <v>09:15 - 11:15</v>
      </c>
      <c r="R4" s="71" t="str">
        <f>IF(CRENEAUX!$B$6="actif",CRENEAUX!$D$6,"")</f>
        <v>11:15 - 13:15</v>
      </c>
      <c r="S4" s="71" t="str">
        <f>IF(CRENEAUX!$B$7="actif",CRENEAUX!$D$7,"")</f>
        <v/>
      </c>
      <c r="T4" s="71" t="str">
        <f>IF(CRENEAUX!$B$8="actif",CRENEAUX!$D$8,"")</f>
        <v/>
      </c>
      <c r="U4" s="72" t="str">
        <f>IF(CRENEAUX!$B$9="actif",CRENEAUX!$D$9,"")</f>
        <v/>
      </c>
      <c r="V4" s="73" t="str">
        <f>IF(CRENEAUX!$B$4="actif",CRENEAUX!$D4,"")</f>
        <v>07:30 - 09:00</v>
      </c>
      <c r="W4" s="74" t="str">
        <f>IF(CRENEAUX!$B$5="actif",CRENEAUX!$D$5,"")</f>
        <v>09:15 - 11:15</v>
      </c>
      <c r="X4" s="74" t="str">
        <f>IF(CRENEAUX!$B$6="actif",CRENEAUX!$D$6,"")</f>
        <v>11:15 - 13:15</v>
      </c>
      <c r="Y4" s="74" t="str">
        <f>IF(CRENEAUX!$B$7="actif",CRENEAUX!$D$7,"")</f>
        <v/>
      </c>
      <c r="Z4" s="74" t="str">
        <f>IF(CRENEAUX!$B$8="actif",CRENEAUX!$D$8,"")</f>
        <v/>
      </c>
      <c r="AA4" s="75" t="str">
        <f>IF(CRENEAUX!$B$9="actif",CRENEAUX!$D$9,"")</f>
        <v/>
      </c>
      <c r="AB4" s="70" t="str">
        <f>IF(CRENEAUX!$B$4="actif",CRENEAUX!$D4,"")</f>
        <v>07:30 - 09:00</v>
      </c>
      <c r="AC4" s="71" t="str">
        <f>IF(CRENEAUX!$B$5="actif",CRENEAUX!$D$5,"")</f>
        <v>09:15 - 11:15</v>
      </c>
      <c r="AD4" s="71" t="str">
        <f>IF(CRENEAUX!$B$6="actif",CRENEAUX!$D$6,"")</f>
        <v>11:15 - 13:15</v>
      </c>
      <c r="AE4" s="71" t="str">
        <f>IF(CRENEAUX!$B$7="actif",CRENEAUX!$D$7,"")</f>
        <v/>
      </c>
      <c r="AF4" s="71" t="str">
        <f>IF(CRENEAUX!$B$8="actif",CRENEAUX!$D$8,"")</f>
        <v/>
      </c>
      <c r="AG4" s="72" t="str">
        <f>IF(CRENEAUX!$B$9="actif",CRENEAUX!$D$9,"")</f>
        <v/>
      </c>
    </row>
    <row r="5" spans="1:33" ht="16.5" customHeight="1" thickTop="1" x14ac:dyDescent="0.25">
      <c r="A5">
        <f>MONTH(C5)</f>
        <v>1</v>
      </c>
      <c r="B5" s="48" t="str">
        <f>IF(WEEKDAY(C5,2)=1,"S " &amp; WEEKNUM(C5),"")</f>
        <v>S 2</v>
      </c>
      <c r="C5" s="67">
        <f>CALENDRIER!$M4</f>
        <v>43836</v>
      </c>
      <c r="D5" s="76" t="s">
        <v>61</v>
      </c>
      <c r="E5" s="77" t="s">
        <v>61</v>
      </c>
      <c r="F5" s="77"/>
      <c r="G5" s="77"/>
      <c r="H5" s="77"/>
      <c r="I5" s="78"/>
      <c r="J5" s="79" t="s">
        <v>62</v>
      </c>
      <c r="K5" s="80"/>
      <c r="L5" s="80" t="s">
        <v>62</v>
      </c>
      <c r="M5" s="80"/>
      <c r="N5" s="80"/>
      <c r="O5" s="81"/>
      <c r="P5" s="76" t="s">
        <v>63</v>
      </c>
      <c r="Q5" s="77"/>
      <c r="R5" s="77" t="s">
        <v>63</v>
      </c>
      <c r="S5" s="77"/>
      <c r="T5" s="77"/>
      <c r="U5" s="78"/>
      <c r="V5" s="79" t="s">
        <v>64</v>
      </c>
      <c r="W5" s="80" t="s">
        <v>64</v>
      </c>
      <c r="X5" s="80"/>
      <c r="Y5" s="80"/>
      <c r="Z5" s="80"/>
      <c r="AA5" s="81"/>
      <c r="AB5" s="76"/>
      <c r="AC5" s="77"/>
      <c r="AD5" s="77"/>
      <c r="AE5" s="77"/>
      <c r="AF5" s="77"/>
      <c r="AG5" s="78"/>
    </row>
    <row r="6" spans="1:33" ht="16.5" customHeight="1" x14ac:dyDescent="0.25">
      <c r="A6">
        <f t="shared" ref="A6:A69" si="0">MONTH(C6)</f>
        <v>1</v>
      </c>
      <c r="B6" s="48" t="str">
        <f t="shared" ref="B6:B69" si="1">IF(WEEKDAY(C6,2)=1,"S " &amp; WEEKNUM(C6),"")</f>
        <v/>
      </c>
      <c r="C6" s="67">
        <f>CALENDRIER!$M5</f>
        <v>43837</v>
      </c>
      <c r="D6" s="76"/>
      <c r="E6" s="77"/>
      <c r="F6" s="77" t="s">
        <v>61</v>
      </c>
      <c r="G6" s="77"/>
      <c r="H6" s="77"/>
      <c r="I6" s="78"/>
      <c r="J6" s="79" t="s">
        <v>62</v>
      </c>
      <c r="K6" s="80"/>
      <c r="L6" s="80"/>
      <c r="M6" s="80"/>
      <c r="N6" s="80"/>
      <c r="O6" s="81"/>
      <c r="P6" s="76" t="s">
        <v>63</v>
      </c>
      <c r="Q6" s="77"/>
      <c r="R6" s="77" t="s">
        <v>63</v>
      </c>
      <c r="S6" s="77"/>
      <c r="T6" s="77"/>
      <c r="U6" s="78"/>
      <c r="V6" s="79" t="s">
        <v>64</v>
      </c>
      <c r="W6" s="80" t="s">
        <v>64</v>
      </c>
      <c r="X6" s="80"/>
      <c r="Y6" s="80"/>
      <c r="Z6" s="80"/>
      <c r="AA6" s="81"/>
      <c r="AB6" s="76"/>
      <c r="AC6" s="77"/>
      <c r="AD6" s="77"/>
      <c r="AE6" s="77"/>
      <c r="AF6" s="77"/>
      <c r="AG6" s="78"/>
    </row>
    <row r="7" spans="1:33" ht="16.5" customHeight="1" x14ac:dyDescent="0.25">
      <c r="A7">
        <f t="shared" si="0"/>
        <v>1</v>
      </c>
      <c r="B7" s="48" t="str">
        <f t="shared" si="1"/>
        <v/>
      </c>
      <c r="C7" s="67">
        <f>CALENDRIER!$M6</f>
        <v>43838</v>
      </c>
      <c r="D7" s="76"/>
      <c r="E7" s="77"/>
      <c r="F7" s="77"/>
      <c r="G7" s="77"/>
      <c r="H7" s="77"/>
      <c r="I7" s="78"/>
      <c r="J7" s="79" t="s">
        <v>62</v>
      </c>
      <c r="K7" s="80"/>
      <c r="L7" s="80"/>
      <c r="M7" s="80"/>
      <c r="N7" s="80"/>
      <c r="O7" s="81"/>
      <c r="P7" s="76"/>
      <c r="Q7" s="77"/>
      <c r="R7" s="77"/>
      <c r="S7" s="77"/>
      <c r="T7" s="77"/>
      <c r="U7" s="78"/>
      <c r="V7" s="79"/>
      <c r="W7" s="80"/>
      <c r="X7" s="80"/>
      <c r="Y7" s="80"/>
      <c r="Z7" s="80"/>
      <c r="AA7" s="81"/>
      <c r="AB7" s="76"/>
      <c r="AC7" s="77"/>
      <c r="AD7" s="77"/>
      <c r="AE7" s="77"/>
      <c r="AF7" s="77"/>
      <c r="AG7" s="78"/>
    </row>
    <row r="8" spans="1:33" ht="16.5" customHeight="1" x14ac:dyDescent="0.25">
      <c r="A8">
        <f t="shared" si="0"/>
        <v>1</v>
      </c>
      <c r="B8" s="48" t="str">
        <f t="shared" si="1"/>
        <v/>
      </c>
      <c r="C8" s="67">
        <f>CALENDRIER!$M7</f>
        <v>43839</v>
      </c>
      <c r="D8" s="76"/>
      <c r="E8" s="77"/>
      <c r="F8" s="77"/>
      <c r="G8" s="77"/>
      <c r="H8" s="77"/>
      <c r="I8" s="78"/>
      <c r="J8" s="79" t="s">
        <v>62</v>
      </c>
      <c r="K8" s="80"/>
      <c r="L8" s="80"/>
      <c r="M8" s="80"/>
      <c r="N8" s="80"/>
      <c r="O8" s="81"/>
      <c r="P8" s="76"/>
      <c r="Q8" s="77"/>
      <c r="R8" s="77"/>
      <c r="S8" s="77"/>
      <c r="T8" s="77"/>
      <c r="U8" s="78"/>
      <c r="V8" s="79"/>
      <c r="W8" s="80"/>
      <c r="X8" s="80"/>
      <c r="Y8" s="80"/>
      <c r="Z8" s="80"/>
      <c r="AA8" s="81"/>
      <c r="AB8" s="76"/>
      <c r="AC8" s="77"/>
      <c r="AD8" s="77"/>
      <c r="AE8" s="77"/>
      <c r="AF8" s="77"/>
      <c r="AG8" s="78"/>
    </row>
    <row r="9" spans="1:33" ht="16.5" customHeight="1" x14ac:dyDescent="0.25">
      <c r="A9">
        <f t="shared" si="0"/>
        <v>1</v>
      </c>
      <c r="B9" s="48" t="str">
        <f t="shared" si="1"/>
        <v/>
      </c>
      <c r="C9" s="67">
        <f>CALENDRIER!$M8</f>
        <v>43840</v>
      </c>
      <c r="D9" s="76"/>
      <c r="E9" s="77"/>
      <c r="F9" s="77"/>
      <c r="G9" s="77"/>
      <c r="H9" s="77"/>
      <c r="I9" s="78"/>
      <c r="J9" s="79"/>
      <c r="K9" s="80"/>
      <c r="L9" s="80"/>
      <c r="M9" s="80"/>
      <c r="N9" s="80"/>
      <c r="O9" s="81"/>
      <c r="P9" s="76"/>
      <c r="Q9" s="77"/>
      <c r="R9" s="77"/>
      <c r="S9" s="77"/>
      <c r="T9" s="77"/>
      <c r="U9" s="78"/>
      <c r="V9" s="79"/>
      <c r="W9" s="80"/>
      <c r="X9" s="80"/>
      <c r="Y9" s="80"/>
      <c r="Z9" s="80"/>
      <c r="AA9" s="81"/>
      <c r="AB9" s="76"/>
      <c r="AC9" s="77"/>
      <c r="AD9" s="77"/>
      <c r="AE9" s="77"/>
      <c r="AF9" s="77"/>
      <c r="AG9" s="78"/>
    </row>
    <row r="10" spans="1:33" ht="16.5" customHeight="1" x14ac:dyDescent="0.25">
      <c r="A10">
        <f t="shared" si="0"/>
        <v>1</v>
      </c>
      <c r="B10" s="48" t="str">
        <f t="shared" si="1"/>
        <v/>
      </c>
      <c r="C10" s="67">
        <f>CALENDRIER!$M9</f>
        <v>43841</v>
      </c>
      <c r="D10" s="76"/>
      <c r="E10" s="77"/>
      <c r="F10" s="77"/>
      <c r="G10" s="77"/>
      <c r="H10" s="77"/>
      <c r="I10" s="78"/>
      <c r="J10" s="79"/>
      <c r="K10" s="80"/>
      <c r="L10" s="80"/>
      <c r="M10" s="80"/>
      <c r="N10" s="80"/>
      <c r="O10" s="81"/>
      <c r="P10" s="76"/>
      <c r="Q10" s="77"/>
      <c r="R10" s="77"/>
      <c r="S10" s="77"/>
      <c r="T10" s="77"/>
      <c r="U10" s="78"/>
      <c r="V10" s="79"/>
      <c r="W10" s="80"/>
      <c r="X10" s="80"/>
      <c r="Y10" s="80"/>
      <c r="Z10" s="80"/>
      <c r="AA10" s="81"/>
      <c r="AB10" s="76"/>
      <c r="AC10" s="77"/>
      <c r="AD10" s="77"/>
      <c r="AE10" s="77"/>
      <c r="AF10" s="77"/>
      <c r="AG10" s="78"/>
    </row>
    <row r="11" spans="1:33" ht="16.5" customHeight="1" x14ac:dyDescent="0.25">
      <c r="A11">
        <f t="shared" si="0"/>
        <v>1</v>
      </c>
      <c r="B11" s="48" t="str">
        <f t="shared" si="1"/>
        <v/>
      </c>
      <c r="C11" s="67">
        <f>CALENDRIER!$M10</f>
        <v>43842</v>
      </c>
      <c r="D11" s="76"/>
      <c r="E11" s="77"/>
      <c r="F11" s="77"/>
      <c r="G11" s="77"/>
      <c r="H11" s="77"/>
      <c r="I11" s="78"/>
      <c r="J11" s="79"/>
      <c r="K11" s="80"/>
      <c r="L11" s="80"/>
      <c r="M11" s="80"/>
      <c r="N11" s="80"/>
      <c r="O11" s="81"/>
      <c r="P11" s="76"/>
      <c r="Q11" s="77"/>
      <c r="R11" s="77"/>
      <c r="S11" s="77"/>
      <c r="T11" s="77"/>
      <c r="U11" s="78"/>
      <c r="V11" s="79"/>
      <c r="W11" s="80"/>
      <c r="X11" s="80"/>
      <c r="Y11" s="80"/>
      <c r="Z11" s="80"/>
      <c r="AA11" s="81"/>
      <c r="AB11" s="76"/>
      <c r="AC11" s="77"/>
      <c r="AD11" s="77"/>
      <c r="AE11" s="77"/>
      <c r="AF11" s="77"/>
      <c r="AG11" s="78"/>
    </row>
    <row r="12" spans="1:33" ht="16.5" customHeight="1" x14ac:dyDescent="0.25">
      <c r="A12">
        <f t="shared" si="0"/>
        <v>1</v>
      </c>
      <c r="B12" s="48" t="str">
        <f t="shared" si="1"/>
        <v>S 3</v>
      </c>
      <c r="C12" s="67">
        <f>CALENDRIER!$M11</f>
        <v>43843</v>
      </c>
      <c r="D12" s="76"/>
      <c r="E12" s="77"/>
      <c r="F12" s="77"/>
      <c r="G12" s="77"/>
      <c r="H12" s="77"/>
      <c r="I12" s="78"/>
      <c r="J12" s="79"/>
      <c r="K12" s="80"/>
      <c r="L12" s="80"/>
      <c r="M12" s="80"/>
      <c r="N12" s="80"/>
      <c r="O12" s="81"/>
      <c r="P12" s="76"/>
      <c r="Q12" s="77"/>
      <c r="R12" s="77"/>
      <c r="S12" s="77"/>
      <c r="T12" s="77"/>
      <c r="U12" s="78"/>
      <c r="V12" s="79"/>
      <c r="W12" s="80"/>
      <c r="X12" s="80"/>
      <c r="Y12" s="80"/>
      <c r="Z12" s="80"/>
      <c r="AA12" s="81"/>
      <c r="AB12" s="76"/>
      <c r="AC12" s="77"/>
      <c r="AD12" s="77"/>
      <c r="AE12" s="77"/>
      <c r="AF12" s="77"/>
      <c r="AG12" s="78"/>
    </row>
    <row r="13" spans="1:33" ht="16.5" customHeight="1" x14ac:dyDescent="0.25">
      <c r="A13">
        <f t="shared" si="0"/>
        <v>1</v>
      </c>
      <c r="B13" s="48" t="str">
        <f t="shared" si="1"/>
        <v/>
      </c>
      <c r="C13" s="67">
        <f>CALENDRIER!$M12</f>
        <v>43844</v>
      </c>
      <c r="D13" s="76"/>
      <c r="E13" s="77"/>
      <c r="F13" s="77"/>
      <c r="G13" s="77"/>
      <c r="H13" s="77"/>
      <c r="I13" s="78"/>
      <c r="J13" s="79"/>
      <c r="K13" s="80"/>
      <c r="L13" s="80"/>
      <c r="M13" s="80"/>
      <c r="N13" s="80"/>
      <c r="O13" s="81"/>
      <c r="P13" s="76"/>
      <c r="Q13" s="77"/>
      <c r="R13" s="77"/>
      <c r="S13" s="77"/>
      <c r="T13" s="77"/>
      <c r="U13" s="78"/>
      <c r="V13" s="79"/>
      <c r="W13" s="80"/>
      <c r="X13" s="80"/>
      <c r="Y13" s="80"/>
      <c r="Z13" s="80"/>
      <c r="AA13" s="81"/>
      <c r="AB13" s="76"/>
      <c r="AC13" s="77"/>
      <c r="AD13" s="77"/>
      <c r="AE13" s="77"/>
      <c r="AF13" s="77"/>
      <c r="AG13" s="78"/>
    </row>
    <row r="14" spans="1:33" ht="16.5" customHeight="1" x14ac:dyDescent="0.25">
      <c r="A14">
        <f t="shared" si="0"/>
        <v>1</v>
      </c>
      <c r="B14" s="48" t="str">
        <f t="shared" si="1"/>
        <v/>
      </c>
      <c r="C14" s="67">
        <f>CALENDRIER!$M13</f>
        <v>43845</v>
      </c>
      <c r="D14" s="76"/>
      <c r="E14" s="77"/>
      <c r="F14" s="77"/>
      <c r="G14" s="77"/>
      <c r="H14" s="77"/>
      <c r="I14" s="78"/>
      <c r="J14" s="79"/>
      <c r="K14" s="80"/>
      <c r="L14" s="80"/>
      <c r="M14" s="80"/>
      <c r="N14" s="80"/>
      <c r="O14" s="81"/>
      <c r="P14" s="76"/>
      <c r="Q14" s="77"/>
      <c r="R14" s="77"/>
      <c r="S14" s="77"/>
      <c r="T14" s="77"/>
      <c r="U14" s="78"/>
      <c r="V14" s="79"/>
      <c r="W14" s="80"/>
      <c r="X14" s="80"/>
      <c r="Y14" s="80"/>
      <c r="Z14" s="80"/>
      <c r="AA14" s="81"/>
      <c r="AB14" s="76"/>
      <c r="AC14" s="77"/>
      <c r="AD14" s="77"/>
      <c r="AE14" s="77"/>
      <c r="AF14" s="77"/>
      <c r="AG14" s="78"/>
    </row>
    <row r="15" spans="1:33" ht="16.5" customHeight="1" x14ac:dyDescent="0.25">
      <c r="A15">
        <f t="shared" si="0"/>
        <v>1</v>
      </c>
      <c r="B15" s="48" t="str">
        <f t="shared" si="1"/>
        <v/>
      </c>
      <c r="C15" s="67">
        <f>CALENDRIER!$M14</f>
        <v>43846</v>
      </c>
      <c r="D15" s="76"/>
      <c r="E15" s="77"/>
      <c r="F15" s="77"/>
      <c r="G15" s="77"/>
      <c r="H15" s="77"/>
      <c r="I15" s="78"/>
      <c r="J15" s="79"/>
      <c r="K15" s="80"/>
      <c r="L15" s="80"/>
      <c r="M15" s="80"/>
      <c r="N15" s="80"/>
      <c r="O15" s="81"/>
      <c r="P15" s="76"/>
      <c r="Q15" s="77"/>
      <c r="R15" s="77"/>
      <c r="S15" s="77"/>
      <c r="T15" s="77"/>
      <c r="U15" s="78"/>
      <c r="V15" s="79"/>
      <c r="W15" s="80"/>
      <c r="X15" s="80"/>
      <c r="Y15" s="80"/>
      <c r="Z15" s="80"/>
      <c r="AA15" s="81"/>
      <c r="AB15" s="76"/>
      <c r="AC15" s="77"/>
      <c r="AD15" s="77"/>
      <c r="AE15" s="77"/>
      <c r="AF15" s="77"/>
      <c r="AG15" s="78"/>
    </row>
    <row r="16" spans="1:33" ht="16.5" customHeight="1" x14ac:dyDescent="0.25">
      <c r="A16">
        <f t="shared" si="0"/>
        <v>1</v>
      </c>
      <c r="B16" s="48" t="str">
        <f t="shared" si="1"/>
        <v/>
      </c>
      <c r="C16" s="67">
        <f>CALENDRIER!$M15</f>
        <v>43847</v>
      </c>
      <c r="D16" s="76"/>
      <c r="E16" s="77"/>
      <c r="F16" s="77"/>
      <c r="G16" s="77"/>
      <c r="H16" s="77"/>
      <c r="I16" s="78"/>
      <c r="J16" s="79"/>
      <c r="K16" s="80"/>
      <c r="L16" s="80"/>
      <c r="M16" s="80"/>
      <c r="N16" s="80"/>
      <c r="O16" s="81"/>
      <c r="P16" s="76"/>
      <c r="Q16" s="77"/>
      <c r="R16" s="77"/>
      <c r="S16" s="77"/>
      <c r="T16" s="77"/>
      <c r="U16" s="78"/>
      <c r="V16" s="79"/>
      <c r="W16" s="80"/>
      <c r="X16" s="80"/>
      <c r="Y16" s="80"/>
      <c r="Z16" s="80"/>
      <c r="AA16" s="81"/>
      <c r="AB16" s="76"/>
      <c r="AC16" s="77"/>
      <c r="AD16" s="77"/>
      <c r="AE16" s="77"/>
      <c r="AF16" s="77"/>
      <c r="AG16" s="78"/>
    </row>
    <row r="17" spans="1:33" ht="16.5" customHeight="1" x14ac:dyDescent="0.25">
      <c r="A17">
        <f t="shared" si="0"/>
        <v>1</v>
      </c>
      <c r="B17" s="48" t="str">
        <f t="shared" si="1"/>
        <v/>
      </c>
      <c r="C17" s="67">
        <f>CALENDRIER!$M16</f>
        <v>43848</v>
      </c>
      <c r="D17" s="76"/>
      <c r="E17" s="77"/>
      <c r="F17" s="77"/>
      <c r="G17" s="77"/>
      <c r="H17" s="77"/>
      <c r="I17" s="78"/>
      <c r="J17" s="79"/>
      <c r="K17" s="80"/>
      <c r="L17" s="80"/>
      <c r="M17" s="80"/>
      <c r="N17" s="80"/>
      <c r="O17" s="81"/>
      <c r="P17" s="76"/>
      <c r="Q17" s="77"/>
      <c r="R17" s="77"/>
      <c r="S17" s="77"/>
      <c r="T17" s="77"/>
      <c r="U17" s="78"/>
      <c r="V17" s="79"/>
      <c r="W17" s="80"/>
      <c r="X17" s="80"/>
      <c r="Y17" s="80"/>
      <c r="Z17" s="80"/>
      <c r="AA17" s="81"/>
      <c r="AB17" s="76"/>
      <c r="AC17" s="77"/>
      <c r="AD17" s="77"/>
      <c r="AE17" s="77"/>
      <c r="AF17" s="77"/>
      <c r="AG17" s="78"/>
    </row>
    <row r="18" spans="1:33" ht="16.5" customHeight="1" x14ac:dyDescent="0.25">
      <c r="A18">
        <f t="shared" si="0"/>
        <v>1</v>
      </c>
      <c r="B18" s="48" t="str">
        <f t="shared" si="1"/>
        <v/>
      </c>
      <c r="C18" s="67">
        <f>CALENDRIER!$M17</f>
        <v>43849</v>
      </c>
      <c r="D18" s="76"/>
      <c r="E18" s="77"/>
      <c r="F18" s="77"/>
      <c r="G18" s="77"/>
      <c r="H18" s="77"/>
      <c r="I18" s="78"/>
      <c r="J18" s="79"/>
      <c r="K18" s="80"/>
      <c r="L18" s="80"/>
      <c r="M18" s="80"/>
      <c r="N18" s="80"/>
      <c r="O18" s="81"/>
      <c r="P18" s="76"/>
      <c r="Q18" s="77"/>
      <c r="R18" s="77"/>
      <c r="S18" s="77"/>
      <c r="T18" s="77"/>
      <c r="U18" s="78"/>
      <c r="V18" s="79"/>
      <c r="W18" s="80"/>
      <c r="X18" s="80"/>
      <c r="Y18" s="80"/>
      <c r="Z18" s="80"/>
      <c r="AA18" s="81"/>
      <c r="AB18" s="76"/>
      <c r="AC18" s="77"/>
      <c r="AD18" s="77"/>
      <c r="AE18" s="77"/>
      <c r="AF18" s="77"/>
      <c r="AG18" s="78"/>
    </row>
    <row r="19" spans="1:33" ht="16.5" customHeight="1" x14ac:dyDescent="0.25">
      <c r="A19">
        <f t="shared" si="0"/>
        <v>1</v>
      </c>
      <c r="B19" s="48" t="str">
        <f t="shared" si="1"/>
        <v>S 4</v>
      </c>
      <c r="C19" s="67">
        <f>CALENDRIER!$M18</f>
        <v>43850</v>
      </c>
      <c r="D19" s="76"/>
      <c r="E19" s="77"/>
      <c r="F19" s="77"/>
      <c r="G19" s="77"/>
      <c r="H19" s="77"/>
      <c r="I19" s="78"/>
      <c r="J19" s="79"/>
      <c r="K19" s="80"/>
      <c r="L19" s="80"/>
      <c r="M19" s="80"/>
      <c r="N19" s="80"/>
      <c r="O19" s="81"/>
      <c r="P19" s="76"/>
      <c r="Q19" s="77"/>
      <c r="R19" s="77"/>
      <c r="S19" s="77"/>
      <c r="T19" s="77"/>
      <c r="U19" s="78"/>
      <c r="V19" s="79"/>
      <c r="W19" s="80"/>
      <c r="X19" s="80"/>
      <c r="Y19" s="80"/>
      <c r="Z19" s="80"/>
      <c r="AA19" s="81"/>
      <c r="AB19" s="76"/>
      <c r="AC19" s="77"/>
      <c r="AD19" s="77"/>
      <c r="AE19" s="77"/>
      <c r="AF19" s="77"/>
      <c r="AG19" s="78"/>
    </row>
    <row r="20" spans="1:33" ht="16.5" customHeight="1" x14ac:dyDescent="0.25">
      <c r="A20">
        <f t="shared" si="0"/>
        <v>1</v>
      </c>
      <c r="B20" s="48" t="str">
        <f t="shared" si="1"/>
        <v/>
      </c>
      <c r="C20" s="67">
        <f>CALENDRIER!$M19</f>
        <v>43851</v>
      </c>
      <c r="D20" s="76"/>
      <c r="E20" s="77"/>
      <c r="F20" s="77"/>
      <c r="G20" s="77"/>
      <c r="H20" s="77"/>
      <c r="I20" s="78"/>
      <c r="J20" s="79"/>
      <c r="K20" s="80"/>
      <c r="L20" s="80"/>
      <c r="M20" s="80"/>
      <c r="N20" s="80"/>
      <c r="O20" s="81"/>
      <c r="P20" s="76"/>
      <c r="Q20" s="77"/>
      <c r="R20" s="77"/>
      <c r="S20" s="77"/>
      <c r="T20" s="77"/>
      <c r="U20" s="78"/>
      <c r="V20" s="79"/>
      <c r="W20" s="80"/>
      <c r="X20" s="80"/>
      <c r="Y20" s="80"/>
      <c r="Z20" s="80"/>
      <c r="AA20" s="81"/>
      <c r="AB20" s="76"/>
      <c r="AC20" s="77"/>
      <c r="AD20" s="77"/>
      <c r="AE20" s="77"/>
      <c r="AF20" s="77"/>
      <c r="AG20" s="78"/>
    </row>
    <row r="21" spans="1:33" ht="16.5" customHeight="1" x14ac:dyDescent="0.25">
      <c r="A21">
        <f t="shared" si="0"/>
        <v>1</v>
      </c>
      <c r="B21" s="48" t="str">
        <f t="shared" si="1"/>
        <v/>
      </c>
      <c r="C21" s="67">
        <f>CALENDRIER!$M20</f>
        <v>43852</v>
      </c>
      <c r="D21" s="76"/>
      <c r="E21" s="77"/>
      <c r="F21" s="77"/>
      <c r="G21" s="77"/>
      <c r="H21" s="77"/>
      <c r="I21" s="78"/>
      <c r="J21" s="79"/>
      <c r="K21" s="80"/>
      <c r="L21" s="80"/>
      <c r="M21" s="80"/>
      <c r="N21" s="80"/>
      <c r="O21" s="81"/>
      <c r="P21" s="76"/>
      <c r="Q21" s="77"/>
      <c r="R21" s="77"/>
      <c r="S21" s="77"/>
      <c r="T21" s="77"/>
      <c r="U21" s="78"/>
      <c r="V21" s="79"/>
      <c r="W21" s="80"/>
      <c r="X21" s="80"/>
      <c r="Y21" s="80"/>
      <c r="Z21" s="80"/>
      <c r="AA21" s="81"/>
      <c r="AB21" s="76"/>
      <c r="AC21" s="77"/>
      <c r="AD21" s="77"/>
      <c r="AE21" s="77"/>
      <c r="AF21" s="77"/>
      <c r="AG21" s="78"/>
    </row>
    <row r="22" spans="1:33" ht="16.5" customHeight="1" x14ac:dyDescent="0.25">
      <c r="A22">
        <f t="shared" si="0"/>
        <v>1</v>
      </c>
      <c r="B22" s="48" t="str">
        <f t="shared" si="1"/>
        <v/>
      </c>
      <c r="C22" s="67">
        <f>CALENDRIER!$M21</f>
        <v>43853</v>
      </c>
      <c r="D22" s="76"/>
      <c r="E22" s="77"/>
      <c r="F22" s="77"/>
      <c r="G22" s="77"/>
      <c r="H22" s="77"/>
      <c r="I22" s="78"/>
      <c r="J22" s="79"/>
      <c r="K22" s="80"/>
      <c r="L22" s="80"/>
      <c r="M22" s="80"/>
      <c r="N22" s="80"/>
      <c r="O22" s="81"/>
      <c r="P22" s="76"/>
      <c r="Q22" s="77"/>
      <c r="R22" s="77"/>
      <c r="S22" s="77"/>
      <c r="T22" s="77"/>
      <c r="U22" s="78"/>
      <c r="V22" s="79"/>
      <c r="W22" s="80"/>
      <c r="X22" s="80"/>
      <c r="Y22" s="80"/>
      <c r="Z22" s="80"/>
      <c r="AA22" s="81"/>
      <c r="AB22" s="76"/>
      <c r="AC22" s="77"/>
      <c r="AD22" s="77"/>
      <c r="AE22" s="77"/>
      <c r="AF22" s="77"/>
      <c r="AG22" s="78"/>
    </row>
    <row r="23" spans="1:33" ht="16.5" customHeight="1" x14ac:dyDescent="0.25">
      <c r="A23">
        <f t="shared" si="0"/>
        <v>1</v>
      </c>
      <c r="B23" s="48" t="str">
        <f t="shared" si="1"/>
        <v/>
      </c>
      <c r="C23" s="67">
        <f>CALENDRIER!$M22</f>
        <v>43854</v>
      </c>
      <c r="D23" s="76"/>
      <c r="E23" s="77"/>
      <c r="F23" s="77"/>
      <c r="G23" s="77"/>
      <c r="H23" s="77"/>
      <c r="I23" s="78"/>
      <c r="J23" s="79"/>
      <c r="K23" s="80"/>
      <c r="L23" s="80"/>
      <c r="M23" s="80"/>
      <c r="N23" s="80"/>
      <c r="O23" s="81"/>
      <c r="P23" s="76"/>
      <c r="Q23" s="77"/>
      <c r="R23" s="77"/>
      <c r="S23" s="77"/>
      <c r="T23" s="77"/>
      <c r="U23" s="78"/>
      <c r="V23" s="79"/>
      <c r="W23" s="80"/>
      <c r="X23" s="80"/>
      <c r="Y23" s="80"/>
      <c r="Z23" s="80"/>
      <c r="AA23" s="81"/>
      <c r="AB23" s="76"/>
      <c r="AC23" s="77"/>
      <c r="AD23" s="77"/>
      <c r="AE23" s="77"/>
      <c r="AF23" s="77"/>
      <c r="AG23" s="78"/>
    </row>
    <row r="24" spans="1:33" ht="16.5" customHeight="1" x14ac:dyDescent="0.25">
      <c r="A24">
        <f t="shared" si="0"/>
        <v>1</v>
      </c>
      <c r="B24" s="48" t="str">
        <f t="shared" si="1"/>
        <v/>
      </c>
      <c r="C24" s="67">
        <f>CALENDRIER!$M23</f>
        <v>43855</v>
      </c>
      <c r="D24" s="76"/>
      <c r="E24" s="77"/>
      <c r="F24" s="77"/>
      <c r="G24" s="77"/>
      <c r="H24" s="77"/>
      <c r="I24" s="78"/>
      <c r="J24" s="79"/>
      <c r="K24" s="80"/>
      <c r="L24" s="80"/>
      <c r="M24" s="80"/>
      <c r="N24" s="80"/>
      <c r="O24" s="81"/>
      <c r="P24" s="76"/>
      <c r="Q24" s="77"/>
      <c r="R24" s="77"/>
      <c r="S24" s="77"/>
      <c r="T24" s="77"/>
      <c r="U24" s="78"/>
      <c r="V24" s="79"/>
      <c r="W24" s="80"/>
      <c r="X24" s="80"/>
      <c r="Y24" s="80"/>
      <c r="Z24" s="80"/>
      <c r="AA24" s="81"/>
      <c r="AB24" s="76"/>
      <c r="AC24" s="77"/>
      <c r="AD24" s="77"/>
      <c r="AE24" s="77"/>
      <c r="AF24" s="77"/>
      <c r="AG24" s="78"/>
    </row>
    <row r="25" spans="1:33" ht="16.5" customHeight="1" x14ac:dyDescent="0.25">
      <c r="A25">
        <f t="shared" si="0"/>
        <v>1</v>
      </c>
      <c r="B25" s="48" t="str">
        <f t="shared" si="1"/>
        <v/>
      </c>
      <c r="C25" s="67">
        <f>CALENDRIER!$M24</f>
        <v>43856</v>
      </c>
      <c r="D25" s="76"/>
      <c r="E25" s="77"/>
      <c r="F25" s="77"/>
      <c r="G25" s="77"/>
      <c r="H25" s="77"/>
      <c r="I25" s="78"/>
      <c r="J25" s="79"/>
      <c r="K25" s="80"/>
      <c r="L25" s="80"/>
      <c r="M25" s="80"/>
      <c r="N25" s="80"/>
      <c r="O25" s="81"/>
      <c r="P25" s="76"/>
      <c r="Q25" s="77"/>
      <c r="R25" s="77"/>
      <c r="S25" s="77"/>
      <c r="T25" s="77"/>
      <c r="U25" s="78"/>
      <c r="V25" s="79"/>
      <c r="W25" s="80"/>
      <c r="X25" s="80"/>
      <c r="Y25" s="80"/>
      <c r="Z25" s="80"/>
      <c r="AA25" s="81"/>
      <c r="AB25" s="76"/>
      <c r="AC25" s="77"/>
      <c r="AD25" s="77"/>
      <c r="AE25" s="77"/>
      <c r="AF25" s="77"/>
      <c r="AG25" s="78"/>
    </row>
    <row r="26" spans="1:33" ht="16.5" customHeight="1" x14ac:dyDescent="0.25">
      <c r="A26">
        <f t="shared" si="0"/>
        <v>1</v>
      </c>
      <c r="B26" s="48" t="str">
        <f t="shared" si="1"/>
        <v>S 5</v>
      </c>
      <c r="C26" s="67">
        <f>CALENDRIER!$M25</f>
        <v>43857</v>
      </c>
      <c r="D26" s="76"/>
      <c r="E26" s="77"/>
      <c r="F26" s="77"/>
      <c r="G26" s="77"/>
      <c r="H26" s="77"/>
      <c r="I26" s="78"/>
      <c r="J26" s="79"/>
      <c r="K26" s="80"/>
      <c r="L26" s="80"/>
      <c r="M26" s="80"/>
      <c r="N26" s="80"/>
      <c r="O26" s="81"/>
      <c r="P26" s="76"/>
      <c r="Q26" s="77"/>
      <c r="R26" s="77"/>
      <c r="S26" s="77"/>
      <c r="T26" s="77"/>
      <c r="U26" s="78"/>
      <c r="V26" s="79"/>
      <c r="W26" s="80"/>
      <c r="X26" s="80"/>
      <c r="Y26" s="80"/>
      <c r="Z26" s="80"/>
      <c r="AA26" s="81"/>
      <c r="AB26" s="76"/>
      <c r="AC26" s="77"/>
      <c r="AD26" s="77"/>
      <c r="AE26" s="77"/>
      <c r="AF26" s="77"/>
      <c r="AG26" s="78"/>
    </row>
    <row r="27" spans="1:33" ht="16.5" customHeight="1" x14ac:dyDescent="0.25">
      <c r="A27">
        <f t="shared" si="0"/>
        <v>1</v>
      </c>
      <c r="B27" s="48" t="str">
        <f t="shared" si="1"/>
        <v/>
      </c>
      <c r="C27" s="67">
        <f>CALENDRIER!$M26</f>
        <v>43858</v>
      </c>
      <c r="D27" s="76"/>
      <c r="E27" s="77"/>
      <c r="F27" s="77"/>
      <c r="G27" s="77"/>
      <c r="H27" s="77"/>
      <c r="I27" s="78"/>
      <c r="J27" s="79"/>
      <c r="K27" s="80"/>
      <c r="L27" s="80"/>
      <c r="M27" s="80"/>
      <c r="N27" s="80"/>
      <c r="O27" s="81"/>
      <c r="P27" s="76"/>
      <c r="Q27" s="77"/>
      <c r="R27" s="77"/>
      <c r="S27" s="77"/>
      <c r="T27" s="77"/>
      <c r="U27" s="78"/>
      <c r="V27" s="79"/>
      <c r="W27" s="80"/>
      <c r="X27" s="80"/>
      <c r="Y27" s="80"/>
      <c r="Z27" s="80"/>
      <c r="AA27" s="81"/>
      <c r="AB27" s="76"/>
      <c r="AC27" s="77"/>
      <c r="AD27" s="77"/>
      <c r="AE27" s="77"/>
      <c r="AF27" s="77"/>
      <c r="AG27" s="78"/>
    </row>
    <row r="28" spans="1:33" ht="16.5" customHeight="1" x14ac:dyDescent="0.25">
      <c r="A28">
        <f t="shared" si="0"/>
        <v>1</v>
      </c>
      <c r="B28" s="48" t="str">
        <f t="shared" si="1"/>
        <v/>
      </c>
      <c r="C28" s="67">
        <f>CALENDRIER!$M27</f>
        <v>43859</v>
      </c>
      <c r="D28" s="76"/>
      <c r="E28" s="77"/>
      <c r="F28" s="77"/>
      <c r="G28" s="77"/>
      <c r="H28" s="77"/>
      <c r="I28" s="78"/>
      <c r="J28" s="79"/>
      <c r="K28" s="80"/>
      <c r="L28" s="80"/>
      <c r="M28" s="80"/>
      <c r="N28" s="80"/>
      <c r="O28" s="81"/>
      <c r="P28" s="76"/>
      <c r="Q28" s="77"/>
      <c r="R28" s="77"/>
      <c r="S28" s="77"/>
      <c r="T28" s="77"/>
      <c r="U28" s="78"/>
      <c r="V28" s="79"/>
      <c r="W28" s="80"/>
      <c r="X28" s="80"/>
      <c r="Y28" s="80"/>
      <c r="Z28" s="80"/>
      <c r="AA28" s="81"/>
      <c r="AB28" s="76"/>
      <c r="AC28" s="77"/>
      <c r="AD28" s="77"/>
      <c r="AE28" s="77"/>
      <c r="AF28" s="77"/>
      <c r="AG28" s="78"/>
    </row>
    <row r="29" spans="1:33" ht="16.5" customHeight="1" x14ac:dyDescent="0.25">
      <c r="A29">
        <f t="shared" si="0"/>
        <v>1</v>
      </c>
      <c r="B29" s="48" t="str">
        <f t="shared" si="1"/>
        <v/>
      </c>
      <c r="C29" s="67">
        <f>CALENDRIER!$M28</f>
        <v>43860</v>
      </c>
      <c r="D29" s="76"/>
      <c r="E29" s="77"/>
      <c r="F29" s="77"/>
      <c r="G29" s="77"/>
      <c r="H29" s="77"/>
      <c r="I29" s="78"/>
      <c r="J29" s="79"/>
      <c r="K29" s="80"/>
      <c r="L29" s="80"/>
      <c r="M29" s="80"/>
      <c r="N29" s="80"/>
      <c r="O29" s="81"/>
      <c r="P29" s="76"/>
      <c r="Q29" s="77"/>
      <c r="R29" s="77"/>
      <c r="S29" s="77"/>
      <c r="T29" s="77"/>
      <c r="U29" s="78"/>
      <c r="V29" s="79"/>
      <c r="W29" s="80"/>
      <c r="X29" s="80"/>
      <c r="Y29" s="80"/>
      <c r="Z29" s="80"/>
      <c r="AA29" s="81"/>
      <c r="AB29" s="76"/>
      <c r="AC29" s="77"/>
      <c r="AD29" s="77"/>
      <c r="AE29" s="77"/>
      <c r="AF29" s="77"/>
      <c r="AG29" s="78"/>
    </row>
    <row r="30" spans="1:33" ht="16.5" customHeight="1" x14ac:dyDescent="0.25">
      <c r="A30">
        <f t="shared" si="0"/>
        <v>1</v>
      </c>
      <c r="B30" s="48" t="str">
        <f t="shared" si="1"/>
        <v/>
      </c>
      <c r="C30" s="67">
        <f>CALENDRIER!$M29</f>
        <v>43861</v>
      </c>
      <c r="D30" s="76"/>
      <c r="E30" s="77"/>
      <c r="F30" s="77"/>
      <c r="G30" s="77"/>
      <c r="H30" s="77"/>
      <c r="I30" s="78"/>
      <c r="J30" s="79"/>
      <c r="K30" s="80"/>
      <c r="L30" s="80"/>
      <c r="M30" s="80"/>
      <c r="N30" s="80"/>
      <c r="O30" s="81"/>
      <c r="P30" s="76"/>
      <c r="Q30" s="77"/>
      <c r="R30" s="77"/>
      <c r="S30" s="77"/>
      <c r="T30" s="77"/>
      <c r="U30" s="78"/>
      <c r="V30" s="79"/>
      <c r="W30" s="80"/>
      <c r="X30" s="80"/>
      <c r="Y30" s="80"/>
      <c r="Z30" s="80"/>
      <c r="AA30" s="81"/>
      <c r="AB30" s="76"/>
      <c r="AC30" s="77"/>
      <c r="AD30" s="77"/>
      <c r="AE30" s="77"/>
      <c r="AF30" s="77"/>
      <c r="AG30" s="78"/>
    </row>
    <row r="31" spans="1:33" ht="16.5" customHeight="1" x14ac:dyDescent="0.25">
      <c r="A31">
        <f t="shared" si="0"/>
        <v>2</v>
      </c>
      <c r="B31" s="48" t="str">
        <f t="shared" si="1"/>
        <v/>
      </c>
      <c r="C31" s="67">
        <f>CALENDRIER!$M30</f>
        <v>43862</v>
      </c>
      <c r="D31" s="76"/>
      <c r="E31" s="77"/>
      <c r="F31" s="77"/>
      <c r="G31" s="77"/>
      <c r="H31" s="77"/>
      <c r="I31" s="78"/>
      <c r="J31" s="79"/>
      <c r="K31" s="80"/>
      <c r="L31" s="80"/>
      <c r="M31" s="80"/>
      <c r="N31" s="80"/>
      <c r="O31" s="81"/>
      <c r="P31" s="76"/>
      <c r="Q31" s="77"/>
      <c r="R31" s="77"/>
      <c r="S31" s="77"/>
      <c r="T31" s="77"/>
      <c r="U31" s="78"/>
      <c r="V31" s="79"/>
      <c r="W31" s="80"/>
      <c r="X31" s="80"/>
      <c r="Y31" s="80"/>
      <c r="Z31" s="80"/>
      <c r="AA31" s="81"/>
      <c r="AB31" s="76"/>
      <c r="AC31" s="77"/>
      <c r="AD31" s="77"/>
      <c r="AE31" s="77"/>
      <c r="AF31" s="77"/>
      <c r="AG31" s="78"/>
    </row>
    <row r="32" spans="1:33" ht="16.5" customHeight="1" x14ac:dyDescent="0.25">
      <c r="A32">
        <f t="shared" si="0"/>
        <v>2</v>
      </c>
      <c r="B32" s="48" t="str">
        <f t="shared" si="1"/>
        <v/>
      </c>
      <c r="C32" s="67">
        <f>CALENDRIER!$M31</f>
        <v>43863</v>
      </c>
      <c r="D32" s="76"/>
      <c r="E32" s="77"/>
      <c r="F32" s="77"/>
      <c r="G32" s="77"/>
      <c r="H32" s="77"/>
      <c r="I32" s="78"/>
      <c r="J32" s="79"/>
      <c r="K32" s="80"/>
      <c r="L32" s="80"/>
      <c r="M32" s="80"/>
      <c r="N32" s="80"/>
      <c r="O32" s="81"/>
      <c r="P32" s="76"/>
      <c r="Q32" s="77"/>
      <c r="R32" s="77"/>
      <c r="S32" s="77"/>
      <c r="T32" s="77"/>
      <c r="U32" s="78"/>
      <c r="V32" s="79"/>
      <c r="W32" s="80"/>
      <c r="X32" s="80"/>
      <c r="Y32" s="80"/>
      <c r="Z32" s="80"/>
      <c r="AA32" s="81"/>
      <c r="AB32" s="76"/>
      <c r="AC32" s="77"/>
      <c r="AD32" s="77"/>
      <c r="AE32" s="77"/>
      <c r="AF32" s="77"/>
      <c r="AG32" s="78"/>
    </row>
    <row r="33" spans="1:33" ht="16.5" customHeight="1" x14ac:dyDescent="0.25">
      <c r="A33">
        <f t="shared" si="0"/>
        <v>2</v>
      </c>
      <c r="B33" s="48" t="str">
        <f t="shared" si="1"/>
        <v>S 6</v>
      </c>
      <c r="C33" s="67">
        <f>CALENDRIER!$M32</f>
        <v>43864</v>
      </c>
      <c r="D33" s="76"/>
      <c r="E33" s="77"/>
      <c r="F33" s="77"/>
      <c r="G33" s="77"/>
      <c r="H33" s="77"/>
      <c r="I33" s="78"/>
      <c r="J33" s="79"/>
      <c r="K33" s="80"/>
      <c r="L33" s="80"/>
      <c r="M33" s="80"/>
      <c r="N33" s="80"/>
      <c r="O33" s="81"/>
      <c r="P33" s="76"/>
      <c r="Q33" s="77"/>
      <c r="R33" s="77"/>
      <c r="S33" s="77"/>
      <c r="T33" s="77"/>
      <c r="U33" s="78"/>
      <c r="V33" s="79"/>
      <c r="W33" s="80"/>
      <c r="X33" s="80"/>
      <c r="Y33" s="80"/>
      <c r="Z33" s="80"/>
      <c r="AA33" s="81"/>
      <c r="AB33" s="76"/>
      <c r="AC33" s="77"/>
      <c r="AD33" s="77"/>
      <c r="AE33" s="77"/>
      <c r="AF33" s="77"/>
      <c r="AG33" s="78"/>
    </row>
    <row r="34" spans="1:33" ht="16.5" customHeight="1" x14ac:dyDescent="0.25">
      <c r="A34">
        <f t="shared" si="0"/>
        <v>2</v>
      </c>
      <c r="B34" s="48" t="str">
        <f t="shared" si="1"/>
        <v/>
      </c>
      <c r="C34" s="67">
        <f>CALENDRIER!$M33</f>
        <v>43865</v>
      </c>
      <c r="D34" s="76"/>
      <c r="E34" s="77"/>
      <c r="F34" s="77"/>
      <c r="G34" s="77"/>
      <c r="H34" s="77"/>
      <c r="I34" s="78"/>
      <c r="J34" s="79"/>
      <c r="K34" s="80"/>
      <c r="L34" s="80"/>
      <c r="M34" s="80"/>
      <c r="N34" s="80"/>
      <c r="O34" s="81"/>
      <c r="P34" s="76"/>
      <c r="Q34" s="77"/>
      <c r="R34" s="77"/>
      <c r="S34" s="77"/>
      <c r="T34" s="77"/>
      <c r="U34" s="78"/>
      <c r="V34" s="79"/>
      <c r="W34" s="80"/>
      <c r="X34" s="80"/>
      <c r="Y34" s="80"/>
      <c r="Z34" s="80"/>
      <c r="AA34" s="81"/>
      <c r="AB34" s="76"/>
      <c r="AC34" s="77"/>
      <c r="AD34" s="77"/>
      <c r="AE34" s="77"/>
      <c r="AF34" s="77"/>
      <c r="AG34" s="78"/>
    </row>
    <row r="35" spans="1:33" ht="16.5" customHeight="1" x14ac:dyDescent="0.25">
      <c r="A35">
        <f t="shared" si="0"/>
        <v>2</v>
      </c>
      <c r="B35" s="48" t="str">
        <f t="shared" si="1"/>
        <v/>
      </c>
      <c r="C35" s="67">
        <f>CALENDRIER!$M34</f>
        <v>43866</v>
      </c>
      <c r="D35" s="76"/>
      <c r="E35" s="77"/>
      <c r="F35" s="77"/>
      <c r="G35" s="77"/>
      <c r="H35" s="77"/>
      <c r="I35" s="78"/>
      <c r="J35" s="79"/>
      <c r="K35" s="80"/>
      <c r="L35" s="80"/>
      <c r="M35" s="80"/>
      <c r="N35" s="80"/>
      <c r="O35" s="81"/>
      <c r="P35" s="76"/>
      <c r="Q35" s="77"/>
      <c r="R35" s="77"/>
      <c r="S35" s="77"/>
      <c r="T35" s="77"/>
      <c r="U35" s="78"/>
      <c r="V35" s="79"/>
      <c r="W35" s="80"/>
      <c r="X35" s="80"/>
      <c r="Y35" s="80"/>
      <c r="Z35" s="80"/>
      <c r="AA35" s="81"/>
      <c r="AB35" s="76"/>
      <c r="AC35" s="77"/>
      <c r="AD35" s="77"/>
      <c r="AE35" s="77"/>
      <c r="AF35" s="77"/>
      <c r="AG35" s="78"/>
    </row>
    <row r="36" spans="1:33" ht="16.5" customHeight="1" x14ac:dyDescent="0.25">
      <c r="A36">
        <f t="shared" si="0"/>
        <v>2</v>
      </c>
      <c r="B36" s="48" t="str">
        <f t="shared" si="1"/>
        <v/>
      </c>
      <c r="C36" s="67">
        <f>CALENDRIER!$M35</f>
        <v>43867</v>
      </c>
      <c r="D36" s="76"/>
      <c r="E36" s="77"/>
      <c r="F36" s="77"/>
      <c r="G36" s="77"/>
      <c r="H36" s="77"/>
      <c r="I36" s="78"/>
      <c r="J36" s="79"/>
      <c r="K36" s="80"/>
      <c r="L36" s="80"/>
      <c r="M36" s="80"/>
      <c r="N36" s="80"/>
      <c r="O36" s="81"/>
      <c r="P36" s="76"/>
      <c r="Q36" s="77"/>
      <c r="R36" s="77"/>
      <c r="S36" s="77"/>
      <c r="T36" s="77"/>
      <c r="U36" s="78"/>
      <c r="V36" s="79"/>
      <c r="W36" s="80"/>
      <c r="X36" s="80"/>
      <c r="Y36" s="80"/>
      <c r="Z36" s="80"/>
      <c r="AA36" s="81"/>
      <c r="AB36" s="76"/>
      <c r="AC36" s="77"/>
      <c r="AD36" s="77"/>
      <c r="AE36" s="77"/>
      <c r="AF36" s="77"/>
      <c r="AG36" s="78"/>
    </row>
    <row r="37" spans="1:33" ht="16.5" customHeight="1" x14ac:dyDescent="0.25">
      <c r="A37">
        <f t="shared" si="0"/>
        <v>2</v>
      </c>
      <c r="B37" s="48" t="str">
        <f t="shared" si="1"/>
        <v/>
      </c>
      <c r="C37" s="67">
        <f>CALENDRIER!$M36</f>
        <v>43868</v>
      </c>
      <c r="D37" s="76"/>
      <c r="E37" s="77"/>
      <c r="F37" s="77"/>
      <c r="G37" s="77"/>
      <c r="H37" s="77"/>
      <c r="I37" s="78"/>
      <c r="J37" s="79"/>
      <c r="K37" s="80"/>
      <c r="L37" s="80"/>
      <c r="M37" s="80"/>
      <c r="N37" s="80"/>
      <c r="O37" s="81"/>
      <c r="P37" s="76"/>
      <c r="Q37" s="77"/>
      <c r="R37" s="77"/>
      <c r="S37" s="77"/>
      <c r="T37" s="77"/>
      <c r="U37" s="78"/>
      <c r="V37" s="79"/>
      <c r="W37" s="80"/>
      <c r="X37" s="80"/>
      <c r="Y37" s="80"/>
      <c r="Z37" s="80"/>
      <c r="AA37" s="81"/>
      <c r="AB37" s="76"/>
      <c r="AC37" s="77"/>
      <c r="AD37" s="77"/>
      <c r="AE37" s="77"/>
      <c r="AF37" s="77"/>
      <c r="AG37" s="78"/>
    </row>
    <row r="38" spans="1:33" ht="16.5" customHeight="1" x14ac:dyDescent="0.25">
      <c r="A38">
        <f t="shared" si="0"/>
        <v>2</v>
      </c>
      <c r="B38" s="48" t="str">
        <f t="shared" si="1"/>
        <v/>
      </c>
      <c r="C38" s="67">
        <f>CALENDRIER!$M37</f>
        <v>43869</v>
      </c>
      <c r="D38" s="76"/>
      <c r="E38" s="77"/>
      <c r="F38" s="77"/>
      <c r="G38" s="77"/>
      <c r="H38" s="77"/>
      <c r="I38" s="78"/>
      <c r="J38" s="79"/>
      <c r="K38" s="80"/>
      <c r="L38" s="80"/>
      <c r="M38" s="80"/>
      <c r="N38" s="80"/>
      <c r="O38" s="81"/>
      <c r="P38" s="76"/>
      <c r="Q38" s="77"/>
      <c r="R38" s="77"/>
      <c r="S38" s="77"/>
      <c r="T38" s="77"/>
      <c r="U38" s="78"/>
      <c r="V38" s="79"/>
      <c r="W38" s="80"/>
      <c r="X38" s="80"/>
      <c r="Y38" s="80"/>
      <c r="Z38" s="80"/>
      <c r="AA38" s="81"/>
      <c r="AB38" s="76"/>
      <c r="AC38" s="77"/>
      <c r="AD38" s="77"/>
      <c r="AE38" s="77"/>
      <c r="AF38" s="77"/>
      <c r="AG38" s="78"/>
    </row>
    <row r="39" spans="1:33" ht="16.5" customHeight="1" x14ac:dyDescent="0.25">
      <c r="A39">
        <f t="shared" si="0"/>
        <v>2</v>
      </c>
      <c r="B39" s="48" t="str">
        <f t="shared" si="1"/>
        <v/>
      </c>
      <c r="C39" s="67">
        <f>CALENDRIER!$M38</f>
        <v>43870</v>
      </c>
      <c r="D39" s="76"/>
      <c r="E39" s="77"/>
      <c r="F39" s="77"/>
      <c r="G39" s="77"/>
      <c r="H39" s="77"/>
      <c r="I39" s="78"/>
      <c r="J39" s="79"/>
      <c r="K39" s="80"/>
      <c r="L39" s="80"/>
      <c r="M39" s="80"/>
      <c r="N39" s="80"/>
      <c r="O39" s="81"/>
      <c r="P39" s="76"/>
      <c r="Q39" s="77"/>
      <c r="R39" s="77"/>
      <c r="S39" s="77"/>
      <c r="T39" s="77"/>
      <c r="U39" s="78"/>
      <c r="V39" s="79"/>
      <c r="W39" s="80"/>
      <c r="X39" s="80"/>
      <c r="Y39" s="80"/>
      <c r="Z39" s="80"/>
      <c r="AA39" s="81"/>
      <c r="AB39" s="76"/>
      <c r="AC39" s="77"/>
      <c r="AD39" s="77"/>
      <c r="AE39" s="77"/>
      <c r="AF39" s="77"/>
      <c r="AG39" s="78"/>
    </row>
    <row r="40" spans="1:33" ht="16.5" customHeight="1" x14ac:dyDescent="0.25">
      <c r="A40">
        <f t="shared" si="0"/>
        <v>2</v>
      </c>
      <c r="B40" s="48" t="str">
        <f t="shared" si="1"/>
        <v>S 7</v>
      </c>
      <c r="C40" s="67">
        <f>CALENDRIER!$M39</f>
        <v>43871</v>
      </c>
      <c r="D40" s="76"/>
      <c r="E40" s="77"/>
      <c r="F40" s="77"/>
      <c r="G40" s="77"/>
      <c r="H40" s="77"/>
      <c r="I40" s="78"/>
      <c r="J40" s="79"/>
      <c r="K40" s="80"/>
      <c r="L40" s="80"/>
      <c r="M40" s="80"/>
      <c r="N40" s="80"/>
      <c r="O40" s="81"/>
      <c r="P40" s="76"/>
      <c r="Q40" s="77"/>
      <c r="R40" s="77"/>
      <c r="S40" s="77"/>
      <c r="T40" s="77"/>
      <c r="U40" s="78"/>
      <c r="V40" s="79"/>
      <c r="W40" s="80"/>
      <c r="X40" s="80"/>
      <c r="Y40" s="80"/>
      <c r="Z40" s="80"/>
      <c r="AA40" s="81"/>
      <c r="AB40" s="76"/>
      <c r="AC40" s="77"/>
      <c r="AD40" s="77"/>
      <c r="AE40" s="77"/>
      <c r="AF40" s="77"/>
      <c r="AG40" s="78"/>
    </row>
    <row r="41" spans="1:33" ht="16.5" customHeight="1" x14ac:dyDescent="0.25">
      <c r="A41">
        <f t="shared" si="0"/>
        <v>2</v>
      </c>
      <c r="B41" s="48" t="str">
        <f t="shared" si="1"/>
        <v/>
      </c>
      <c r="C41" s="67">
        <f>CALENDRIER!$M40</f>
        <v>43872</v>
      </c>
      <c r="D41" s="76"/>
      <c r="E41" s="77"/>
      <c r="F41" s="77"/>
      <c r="G41" s="77"/>
      <c r="H41" s="77"/>
      <c r="I41" s="78"/>
      <c r="J41" s="79"/>
      <c r="K41" s="80"/>
      <c r="L41" s="80"/>
      <c r="M41" s="80"/>
      <c r="N41" s="80"/>
      <c r="O41" s="81"/>
      <c r="P41" s="76"/>
      <c r="Q41" s="77"/>
      <c r="R41" s="77"/>
      <c r="S41" s="77"/>
      <c r="T41" s="77"/>
      <c r="U41" s="78"/>
      <c r="V41" s="79"/>
      <c r="W41" s="80"/>
      <c r="X41" s="80"/>
      <c r="Y41" s="80"/>
      <c r="Z41" s="80"/>
      <c r="AA41" s="81"/>
      <c r="AB41" s="76"/>
      <c r="AC41" s="77"/>
      <c r="AD41" s="77"/>
      <c r="AE41" s="77"/>
      <c r="AF41" s="77"/>
      <c r="AG41" s="78"/>
    </row>
    <row r="42" spans="1:33" ht="16.5" customHeight="1" x14ac:dyDescent="0.25">
      <c r="A42">
        <f t="shared" si="0"/>
        <v>2</v>
      </c>
      <c r="B42" s="48" t="str">
        <f t="shared" si="1"/>
        <v/>
      </c>
      <c r="C42" s="67">
        <f>CALENDRIER!$M41</f>
        <v>43873</v>
      </c>
      <c r="D42" s="76"/>
      <c r="E42" s="77"/>
      <c r="F42" s="77"/>
      <c r="G42" s="77"/>
      <c r="H42" s="77"/>
      <c r="I42" s="78"/>
      <c r="J42" s="79"/>
      <c r="K42" s="80"/>
      <c r="L42" s="80"/>
      <c r="M42" s="80"/>
      <c r="N42" s="80"/>
      <c r="O42" s="81"/>
      <c r="P42" s="76"/>
      <c r="Q42" s="77"/>
      <c r="R42" s="77"/>
      <c r="S42" s="77"/>
      <c r="T42" s="77"/>
      <c r="U42" s="78"/>
      <c r="V42" s="79"/>
      <c r="W42" s="80"/>
      <c r="X42" s="80"/>
      <c r="Y42" s="80"/>
      <c r="Z42" s="80"/>
      <c r="AA42" s="81"/>
      <c r="AB42" s="76"/>
      <c r="AC42" s="77"/>
      <c r="AD42" s="77"/>
      <c r="AE42" s="77"/>
      <c r="AF42" s="77"/>
      <c r="AG42" s="78"/>
    </row>
    <row r="43" spans="1:33" ht="16.5" customHeight="1" x14ac:dyDescent="0.25">
      <c r="A43">
        <f t="shared" si="0"/>
        <v>2</v>
      </c>
      <c r="B43" s="48" t="str">
        <f t="shared" si="1"/>
        <v/>
      </c>
      <c r="C43" s="67">
        <f>CALENDRIER!$M42</f>
        <v>43874</v>
      </c>
      <c r="D43" s="76"/>
      <c r="E43" s="77"/>
      <c r="F43" s="77"/>
      <c r="G43" s="77"/>
      <c r="H43" s="77"/>
      <c r="I43" s="78"/>
      <c r="J43" s="79"/>
      <c r="K43" s="80"/>
      <c r="L43" s="80"/>
      <c r="M43" s="80"/>
      <c r="N43" s="80"/>
      <c r="O43" s="81"/>
      <c r="P43" s="76"/>
      <c r="Q43" s="77"/>
      <c r="R43" s="77"/>
      <c r="S43" s="77"/>
      <c r="T43" s="77"/>
      <c r="U43" s="78"/>
      <c r="V43" s="79"/>
      <c r="W43" s="80"/>
      <c r="X43" s="80"/>
      <c r="Y43" s="80"/>
      <c r="Z43" s="80"/>
      <c r="AA43" s="81"/>
      <c r="AB43" s="76"/>
      <c r="AC43" s="77"/>
      <c r="AD43" s="77"/>
      <c r="AE43" s="77"/>
      <c r="AF43" s="77"/>
      <c r="AG43" s="78"/>
    </row>
    <row r="44" spans="1:33" ht="16.5" customHeight="1" x14ac:dyDescent="0.25">
      <c r="A44">
        <f t="shared" si="0"/>
        <v>2</v>
      </c>
      <c r="B44" s="48" t="str">
        <f t="shared" si="1"/>
        <v/>
      </c>
      <c r="C44" s="67">
        <f>CALENDRIER!$M43</f>
        <v>43875</v>
      </c>
      <c r="D44" s="76"/>
      <c r="E44" s="77"/>
      <c r="F44" s="77"/>
      <c r="G44" s="77"/>
      <c r="H44" s="77"/>
      <c r="I44" s="78"/>
      <c r="J44" s="79"/>
      <c r="K44" s="80"/>
      <c r="L44" s="80"/>
      <c r="M44" s="80"/>
      <c r="N44" s="80"/>
      <c r="O44" s="81"/>
      <c r="P44" s="76"/>
      <c r="Q44" s="77"/>
      <c r="R44" s="77"/>
      <c r="S44" s="77"/>
      <c r="T44" s="77"/>
      <c r="U44" s="78"/>
      <c r="V44" s="79"/>
      <c r="W44" s="80"/>
      <c r="X44" s="80"/>
      <c r="Y44" s="80"/>
      <c r="Z44" s="80"/>
      <c r="AA44" s="81"/>
      <c r="AB44" s="76"/>
      <c r="AC44" s="77"/>
      <c r="AD44" s="77"/>
      <c r="AE44" s="77"/>
      <c r="AF44" s="77"/>
      <c r="AG44" s="78"/>
    </row>
    <row r="45" spans="1:33" ht="16.5" customHeight="1" x14ac:dyDescent="0.25">
      <c r="A45">
        <f t="shared" si="0"/>
        <v>2</v>
      </c>
      <c r="B45" s="48" t="str">
        <f t="shared" si="1"/>
        <v/>
      </c>
      <c r="C45" s="67">
        <f>CALENDRIER!$M44</f>
        <v>43876</v>
      </c>
      <c r="D45" s="76"/>
      <c r="E45" s="77"/>
      <c r="F45" s="77"/>
      <c r="G45" s="77"/>
      <c r="H45" s="77"/>
      <c r="I45" s="78"/>
      <c r="J45" s="79"/>
      <c r="K45" s="80"/>
      <c r="L45" s="80"/>
      <c r="M45" s="80"/>
      <c r="N45" s="80"/>
      <c r="O45" s="81"/>
      <c r="P45" s="76"/>
      <c r="Q45" s="77"/>
      <c r="R45" s="77"/>
      <c r="S45" s="77"/>
      <c r="T45" s="77"/>
      <c r="U45" s="78"/>
      <c r="V45" s="79"/>
      <c r="W45" s="80"/>
      <c r="X45" s="80"/>
      <c r="Y45" s="80"/>
      <c r="Z45" s="80"/>
      <c r="AA45" s="81"/>
      <c r="AB45" s="76"/>
      <c r="AC45" s="77"/>
      <c r="AD45" s="77"/>
      <c r="AE45" s="77"/>
      <c r="AF45" s="77"/>
      <c r="AG45" s="78"/>
    </row>
    <row r="46" spans="1:33" ht="16.5" customHeight="1" x14ac:dyDescent="0.25">
      <c r="A46">
        <f t="shared" si="0"/>
        <v>2</v>
      </c>
      <c r="B46" s="48" t="str">
        <f t="shared" si="1"/>
        <v/>
      </c>
      <c r="C46" s="67">
        <f>CALENDRIER!$M45</f>
        <v>43877</v>
      </c>
      <c r="D46" s="76"/>
      <c r="E46" s="77"/>
      <c r="F46" s="77"/>
      <c r="G46" s="77"/>
      <c r="H46" s="77"/>
      <c r="I46" s="78"/>
      <c r="J46" s="79"/>
      <c r="K46" s="80"/>
      <c r="L46" s="80"/>
      <c r="M46" s="80"/>
      <c r="N46" s="80"/>
      <c r="O46" s="81"/>
      <c r="P46" s="76"/>
      <c r="Q46" s="77"/>
      <c r="R46" s="77"/>
      <c r="S46" s="77"/>
      <c r="T46" s="77"/>
      <c r="U46" s="78"/>
      <c r="V46" s="79"/>
      <c r="W46" s="80"/>
      <c r="X46" s="80"/>
      <c r="Y46" s="80"/>
      <c r="Z46" s="80"/>
      <c r="AA46" s="81"/>
      <c r="AB46" s="76"/>
      <c r="AC46" s="77"/>
      <c r="AD46" s="77"/>
      <c r="AE46" s="77"/>
      <c r="AF46" s="77"/>
      <c r="AG46" s="78"/>
    </row>
    <row r="47" spans="1:33" ht="16.5" customHeight="1" x14ac:dyDescent="0.25">
      <c r="A47">
        <f t="shared" si="0"/>
        <v>2</v>
      </c>
      <c r="B47" s="48" t="str">
        <f t="shared" si="1"/>
        <v>S 8</v>
      </c>
      <c r="C47" s="67">
        <f>CALENDRIER!$M46</f>
        <v>43878</v>
      </c>
      <c r="D47" s="76"/>
      <c r="E47" s="77"/>
      <c r="F47" s="77"/>
      <c r="G47" s="77"/>
      <c r="H47" s="77"/>
      <c r="I47" s="78"/>
      <c r="J47" s="79"/>
      <c r="K47" s="80"/>
      <c r="L47" s="80"/>
      <c r="M47" s="80"/>
      <c r="N47" s="80"/>
      <c r="O47" s="81"/>
      <c r="P47" s="76"/>
      <c r="Q47" s="77"/>
      <c r="R47" s="77"/>
      <c r="S47" s="77"/>
      <c r="T47" s="77"/>
      <c r="U47" s="78"/>
      <c r="V47" s="79"/>
      <c r="W47" s="80"/>
      <c r="X47" s="80"/>
      <c r="Y47" s="80"/>
      <c r="Z47" s="80"/>
      <c r="AA47" s="81"/>
      <c r="AB47" s="76"/>
      <c r="AC47" s="77"/>
      <c r="AD47" s="77"/>
      <c r="AE47" s="77"/>
      <c r="AF47" s="77"/>
      <c r="AG47" s="78"/>
    </row>
    <row r="48" spans="1:33" ht="16.5" customHeight="1" x14ac:dyDescent="0.25">
      <c r="A48">
        <f t="shared" si="0"/>
        <v>2</v>
      </c>
      <c r="B48" s="48" t="str">
        <f t="shared" si="1"/>
        <v/>
      </c>
      <c r="C48" s="67">
        <f>CALENDRIER!$M47</f>
        <v>43879</v>
      </c>
      <c r="D48" s="76"/>
      <c r="E48" s="77"/>
      <c r="F48" s="77"/>
      <c r="G48" s="77"/>
      <c r="H48" s="77"/>
      <c r="I48" s="78"/>
      <c r="J48" s="79"/>
      <c r="K48" s="80"/>
      <c r="L48" s="80"/>
      <c r="M48" s="80"/>
      <c r="N48" s="80"/>
      <c r="O48" s="81"/>
      <c r="P48" s="76"/>
      <c r="Q48" s="77"/>
      <c r="R48" s="77"/>
      <c r="S48" s="77"/>
      <c r="T48" s="77"/>
      <c r="U48" s="78"/>
      <c r="V48" s="79"/>
      <c r="W48" s="80"/>
      <c r="X48" s="80"/>
      <c r="Y48" s="80"/>
      <c r="Z48" s="80"/>
      <c r="AA48" s="81"/>
      <c r="AB48" s="76"/>
      <c r="AC48" s="77"/>
      <c r="AD48" s="77"/>
      <c r="AE48" s="77"/>
      <c r="AF48" s="77"/>
      <c r="AG48" s="78"/>
    </row>
    <row r="49" spans="1:33" ht="16.5" customHeight="1" x14ac:dyDescent="0.25">
      <c r="A49">
        <f t="shared" si="0"/>
        <v>2</v>
      </c>
      <c r="B49" s="48" t="str">
        <f t="shared" si="1"/>
        <v/>
      </c>
      <c r="C49" s="67">
        <f>CALENDRIER!$M48</f>
        <v>43880</v>
      </c>
      <c r="D49" s="76"/>
      <c r="E49" s="77"/>
      <c r="F49" s="77"/>
      <c r="G49" s="77"/>
      <c r="H49" s="77"/>
      <c r="I49" s="78"/>
      <c r="J49" s="79"/>
      <c r="K49" s="80"/>
      <c r="L49" s="80"/>
      <c r="M49" s="80"/>
      <c r="N49" s="80"/>
      <c r="O49" s="81"/>
      <c r="P49" s="76"/>
      <c r="Q49" s="77"/>
      <c r="R49" s="77"/>
      <c r="S49" s="77"/>
      <c r="T49" s="77"/>
      <c r="U49" s="78"/>
      <c r="V49" s="79"/>
      <c r="W49" s="80"/>
      <c r="X49" s="80"/>
      <c r="Y49" s="80"/>
      <c r="Z49" s="80"/>
      <c r="AA49" s="81"/>
      <c r="AB49" s="76"/>
      <c r="AC49" s="77"/>
      <c r="AD49" s="77"/>
      <c r="AE49" s="77"/>
      <c r="AF49" s="77"/>
      <c r="AG49" s="78"/>
    </row>
    <row r="50" spans="1:33" ht="16.5" customHeight="1" x14ac:dyDescent="0.25">
      <c r="A50">
        <f t="shared" si="0"/>
        <v>2</v>
      </c>
      <c r="B50" s="48" t="str">
        <f t="shared" si="1"/>
        <v/>
      </c>
      <c r="C50" s="67">
        <f>CALENDRIER!$M49</f>
        <v>43881</v>
      </c>
      <c r="D50" s="76"/>
      <c r="E50" s="77"/>
      <c r="F50" s="77"/>
      <c r="G50" s="77"/>
      <c r="H50" s="77"/>
      <c r="I50" s="78"/>
      <c r="J50" s="79"/>
      <c r="K50" s="80"/>
      <c r="L50" s="80"/>
      <c r="M50" s="80"/>
      <c r="N50" s="80"/>
      <c r="O50" s="81"/>
      <c r="P50" s="76"/>
      <c r="Q50" s="77"/>
      <c r="R50" s="77"/>
      <c r="S50" s="77"/>
      <c r="T50" s="77"/>
      <c r="U50" s="78"/>
      <c r="V50" s="79"/>
      <c r="W50" s="80"/>
      <c r="X50" s="80"/>
      <c r="Y50" s="80"/>
      <c r="Z50" s="80"/>
      <c r="AA50" s="81"/>
      <c r="AB50" s="76"/>
      <c r="AC50" s="77"/>
      <c r="AD50" s="77"/>
      <c r="AE50" s="77"/>
      <c r="AF50" s="77"/>
      <c r="AG50" s="78"/>
    </row>
    <row r="51" spans="1:33" ht="16.5" customHeight="1" x14ac:dyDescent="0.25">
      <c r="A51">
        <f t="shared" si="0"/>
        <v>2</v>
      </c>
      <c r="B51" s="48" t="str">
        <f t="shared" si="1"/>
        <v/>
      </c>
      <c r="C51" s="67">
        <f>CALENDRIER!$M50</f>
        <v>43882</v>
      </c>
      <c r="D51" s="76"/>
      <c r="E51" s="77"/>
      <c r="F51" s="77"/>
      <c r="G51" s="77"/>
      <c r="H51" s="77"/>
      <c r="I51" s="78"/>
      <c r="J51" s="79"/>
      <c r="K51" s="80"/>
      <c r="L51" s="80"/>
      <c r="M51" s="80"/>
      <c r="N51" s="80"/>
      <c r="O51" s="81"/>
      <c r="P51" s="76"/>
      <c r="Q51" s="77"/>
      <c r="R51" s="77"/>
      <c r="S51" s="77"/>
      <c r="T51" s="77"/>
      <c r="U51" s="78"/>
      <c r="V51" s="79"/>
      <c r="W51" s="80"/>
      <c r="X51" s="80"/>
      <c r="Y51" s="80"/>
      <c r="Z51" s="80"/>
      <c r="AA51" s="81"/>
      <c r="AB51" s="76"/>
      <c r="AC51" s="77"/>
      <c r="AD51" s="77"/>
      <c r="AE51" s="77"/>
      <c r="AF51" s="77"/>
      <c r="AG51" s="78"/>
    </row>
    <row r="52" spans="1:33" ht="16.5" customHeight="1" x14ac:dyDescent="0.25">
      <c r="A52">
        <f t="shared" si="0"/>
        <v>2</v>
      </c>
      <c r="B52" s="48" t="str">
        <f t="shared" si="1"/>
        <v/>
      </c>
      <c r="C52" s="67">
        <f>CALENDRIER!$M51</f>
        <v>43883</v>
      </c>
      <c r="D52" s="76"/>
      <c r="E52" s="77"/>
      <c r="F52" s="77"/>
      <c r="G52" s="77"/>
      <c r="H52" s="77"/>
      <c r="I52" s="78"/>
      <c r="J52" s="79"/>
      <c r="K52" s="80"/>
      <c r="L52" s="80"/>
      <c r="M52" s="80"/>
      <c r="N52" s="80"/>
      <c r="O52" s="81"/>
      <c r="P52" s="76"/>
      <c r="Q52" s="77"/>
      <c r="R52" s="77"/>
      <c r="S52" s="77"/>
      <c r="T52" s="77"/>
      <c r="U52" s="78"/>
      <c r="V52" s="79"/>
      <c r="W52" s="80"/>
      <c r="X52" s="80"/>
      <c r="Y52" s="80"/>
      <c r="Z52" s="80"/>
      <c r="AA52" s="81"/>
      <c r="AB52" s="76"/>
      <c r="AC52" s="77"/>
      <c r="AD52" s="77"/>
      <c r="AE52" s="77"/>
      <c r="AF52" s="77"/>
      <c r="AG52" s="78"/>
    </row>
    <row r="53" spans="1:33" ht="16.5" customHeight="1" x14ac:dyDescent="0.25">
      <c r="A53">
        <f t="shared" si="0"/>
        <v>2</v>
      </c>
      <c r="B53" s="48" t="str">
        <f t="shared" si="1"/>
        <v/>
      </c>
      <c r="C53" s="67">
        <f>CALENDRIER!$M52</f>
        <v>43884</v>
      </c>
      <c r="D53" s="76"/>
      <c r="E53" s="77"/>
      <c r="F53" s="77"/>
      <c r="G53" s="77"/>
      <c r="H53" s="77"/>
      <c r="I53" s="78"/>
      <c r="J53" s="79"/>
      <c r="K53" s="80"/>
      <c r="L53" s="80"/>
      <c r="M53" s="80"/>
      <c r="N53" s="80"/>
      <c r="O53" s="81"/>
      <c r="P53" s="76"/>
      <c r="Q53" s="77"/>
      <c r="R53" s="77"/>
      <c r="S53" s="77"/>
      <c r="T53" s="77"/>
      <c r="U53" s="78"/>
      <c r="V53" s="79"/>
      <c r="W53" s="80"/>
      <c r="X53" s="80"/>
      <c r="Y53" s="80"/>
      <c r="Z53" s="80"/>
      <c r="AA53" s="81"/>
      <c r="AB53" s="76"/>
      <c r="AC53" s="77"/>
      <c r="AD53" s="77"/>
      <c r="AE53" s="77"/>
      <c r="AF53" s="77"/>
      <c r="AG53" s="78"/>
    </row>
    <row r="54" spans="1:33" ht="16.5" customHeight="1" x14ac:dyDescent="0.25">
      <c r="A54">
        <f t="shared" si="0"/>
        <v>2</v>
      </c>
      <c r="B54" s="48" t="str">
        <f t="shared" si="1"/>
        <v>S 9</v>
      </c>
      <c r="C54" s="67">
        <f>CALENDRIER!$M53</f>
        <v>43885</v>
      </c>
      <c r="D54" s="76"/>
      <c r="E54" s="77"/>
      <c r="F54" s="77"/>
      <c r="G54" s="77"/>
      <c r="H54" s="77"/>
      <c r="I54" s="78"/>
      <c r="J54" s="79"/>
      <c r="K54" s="80"/>
      <c r="L54" s="80"/>
      <c r="M54" s="80"/>
      <c r="N54" s="80"/>
      <c r="O54" s="81"/>
      <c r="P54" s="76"/>
      <c r="Q54" s="77"/>
      <c r="R54" s="77"/>
      <c r="S54" s="77"/>
      <c r="T54" s="77"/>
      <c r="U54" s="78"/>
      <c r="V54" s="79"/>
      <c r="W54" s="80"/>
      <c r="X54" s="80"/>
      <c r="Y54" s="80"/>
      <c r="Z54" s="80"/>
      <c r="AA54" s="81"/>
      <c r="AB54" s="76"/>
      <c r="AC54" s="77"/>
      <c r="AD54" s="77"/>
      <c r="AE54" s="77"/>
      <c r="AF54" s="77"/>
      <c r="AG54" s="78"/>
    </row>
    <row r="55" spans="1:33" ht="16.5" customHeight="1" x14ac:dyDescent="0.25">
      <c r="A55">
        <f t="shared" si="0"/>
        <v>2</v>
      </c>
      <c r="B55" s="48" t="str">
        <f t="shared" si="1"/>
        <v/>
      </c>
      <c r="C55" s="67">
        <f>CALENDRIER!$M54</f>
        <v>43886</v>
      </c>
      <c r="D55" s="76"/>
      <c r="E55" s="77"/>
      <c r="F55" s="77"/>
      <c r="G55" s="77"/>
      <c r="H55" s="77"/>
      <c r="I55" s="78"/>
      <c r="J55" s="79"/>
      <c r="K55" s="80"/>
      <c r="L55" s="80"/>
      <c r="M55" s="80"/>
      <c r="N55" s="80"/>
      <c r="O55" s="81"/>
      <c r="P55" s="76"/>
      <c r="Q55" s="77"/>
      <c r="R55" s="77"/>
      <c r="S55" s="77"/>
      <c r="T55" s="77"/>
      <c r="U55" s="78"/>
      <c r="V55" s="79"/>
      <c r="W55" s="80"/>
      <c r="X55" s="80"/>
      <c r="Y55" s="80"/>
      <c r="Z55" s="80"/>
      <c r="AA55" s="81"/>
      <c r="AB55" s="76"/>
      <c r="AC55" s="77"/>
      <c r="AD55" s="77"/>
      <c r="AE55" s="77"/>
      <c r="AF55" s="77"/>
      <c r="AG55" s="78"/>
    </row>
    <row r="56" spans="1:33" ht="16.5" customHeight="1" x14ac:dyDescent="0.25">
      <c r="A56">
        <f t="shared" si="0"/>
        <v>2</v>
      </c>
      <c r="B56" s="48" t="str">
        <f t="shared" si="1"/>
        <v/>
      </c>
      <c r="C56" s="67">
        <f>CALENDRIER!$M55</f>
        <v>43887</v>
      </c>
      <c r="D56" s="76"/>
      <c r="E56" s="77"/>
      <c r="F56" s="77"/>
      <c r="G56" s="77"/>
      <c r="H56" s="77"/>
      <c r="I56" s="78"/>
      <c r="J56" s="79"/>
      <c r="K56" s="80"/>
      <c r="L56" s="80"/>
      <c r="M56" s="80"/>
      <c r="N56" s="80"/>
      <c r="O56" s="81"/>
      <c r="P56" s="76"/>
      <c r="Q56" s="77"/>
      <c r="R56" s="77"/>
      <c r="S56" s="77"/>
      <c r="T56" s="77"/>
      <c r="U56" s="78"/>
      <c r="V56" s="79"/>
      <c r="W56" s="80"/>
      <c r="X56" s="80"/>
      <c r="Y56" s="80"/>
      <c r="Z56" s="80"/>
      <c r="AA56" s="81"/>
      <c r="AB56" s="76"/>
      <c r="AC56" s="77"/>
      <c r="AD56" s="77"/>
      <c r="AE56" s="77"/>
      <c r="AF56" s="77"/>
      <c r="AG56" s="78"/>
    </row>
    <row r="57" spans="1:33" ht="16.5" customHeight="1" x14ac:dyDescent="0.25">
      <c r="A57">
        <f t="shared" si="0"/>
        <v>2</v>
      </c>
      <c r="B57" s="48" t="str">
        <f t="shared" si="1"/>
        <v/>
      </c>
      <c r="C57" s="67">
        <f>CALENDRIER!$M56</f>
        <v>43888</v>
      </c>
      <c r="D57" s="76"/>
      <c r="E57" s="77"/>
      <c r="F57" s="77"/>
      <c r="G57" s="77"/>
      <c r="H57" s="77"/>
      <c r="I57" s="78"/>
      <c r="J57" s="79"/>
      <c r="K57" s="80"/>
      <c r="L57" s="80"/>
      <c r="M57" s="80"/>
      <c r="N57" s="80"/>
      <c r="O57" s="81"/>
      <c r="P57" s="76"/>
      <c r="Q57" s="77"/>
      <c r="R57" s="77"/>
      <c r="S57" s="77"/>
      <c r="T57" s="77"/>
      <c r="U57" s="78"/>
      <c r="V57" s="79"/>
      <c r="W57" s="80"/>
      <c r="X57" s="80"/>
      <c r="Y57" s="80"/>
      <c r="Z57" s="80"/>
      <c r="AA57" s="81"/>
      <c r="AB57" s="76"/>
      <c r="AC57" s="77"/>
      <c r="AD57" s="77"/>
      <c r="AE57" s="77"/>
      <c r="AF57" s="77"/>
      <c r="AG57" s="78"/>
    </row>
    <row r="58" spans="1:33" ht="16.5" customHeight="1" x14ac:dyDescent="0.25">
      <c r="A58">
        <f t="shared" si="0"/>
        <v>2</v>
      </c>
      <c r="B58" s="48" t="str">
        <f t="shared" si="1"/>
        <v/>
      </c>
      <c r="C58" s="67">
        <f>CALENDRIER!$M57</f>
        <v>43889</v>
      </c>
      <c r="D58" s="76"/>
      <c r="E58" s="77"/>
      <c r="F58" s="77"/>
      <c r="G58" s="77"/>
      <c r="H58" s="77"/>
      <c r="I58" s="78"/>
      <c r="J58" s="79"/>
      <c r="K58" s="80"/>
      <c r="L58" s="80"/>
      <c r="M58" s="80"/>
      <c r="N58" s="80"/>
      <c r="O58" s="81"/>
      <c r="P58" s="76"/>
      <c r="Q58" s="77"/>
      <c r="R58" s="77"/>
      <c r="S58" s="77"/>
      <c r="T58" s="77"/>
      <c r="U58" s="78"/>
      <c r="V58" s="79"/>
      <c r="W58" s="80"/>
      <c r="X58" s="80"/>
      <c r="Y58" s="80"/>
      <c r="Z58" s="80"/>
      <c r="AA58" s="81"/>
      <c r="AB58" s="76"/>
      <c r="AC58" s="77"/>
      <c r="AD58" s="77"/>
      <c r="AE58" s="77"/>
      <c r="AF58" s="77"/>
      <c r="AG58" s="78"/>
    </row>
    <row r="59" spans="1:33" ht="16.5" customHeight="1" x14ac:dyDescent="0.25">
      <c r="A59">
        <f t="shared" si="0"/>
        <v>2</v>
      </c>
      <c r="B59" s="48" t="str">
        <f t="shared" si="1"/>
        <v/>
      </c>
      <c r="C59" s="67">
        <f>CALENDRIER!$M58</f>
        <v>43890</v>
      </c>
      <c r="D59" s="76"/>
      <c r="E59" s="77"/>
      <c r="F59" s="77"/>
      <c r="G59" s="77"/>
      <c r="H59" s="77"/>
      <c r="I59" s="78"/>
      <c r="J59" s="79"/>
      <c r="K59" s="80"/>
      <c r="L59" s="80"/>
      <c r="M59" s="80"/>
      <c r="N59" s="80"/>
      <c r="O59" s="81"/>
      <c r="P59" s="76"/>
      <c r="Q59" s="77"/>
      <c r="R59" s="77"/>
      <c r="S59" s="77"/>
      <c r="T59" s="77"/>
      <c r="U59" s="78"/>
      <c r="V59" s="79"/>
      <c r="W59" s="80"/>
      <c r="X59" s="80"/>
      <c r="Y59" s="80"/>
      <c r="Z59" s="80"/>
      <c r="AA59" s="81"/>
      <c r="AB59" s="76"/>
      <c r="AC59" s="77"/>
      <c r="AD59" s="77"/>
      <c r="AE59" s="77"/>
      <c r="AF59" s="77"/>
      <c r="AG59" s="78"/>
    </row>
    <row r="60" spans="1:33" ht="16.5" customHeight="1" x14ac:dyDescent="0.25">
      <c r="A60">
        <f t="shared" si="0"/>
        <v>3</v>
      </c>
      <c r="B60" s="48" t="str">
        <f t="shared" si="1"/>
        <v/>
      </c>
      <c r="C60" s="67">
        <f>CALENDRIER!$M59</f>
        <v>43891</v>
      </c>
      <c r="D60" s="76"/>
      <c r="E60" s="77"/>
      <c r="F60" s="77"/>
      <c r="G60" s="77"/>
      <c r="H60" s="77"/>
      <c r="I60" s="78"/>
      <c r="J60" s="79"/>
      <c r="K60" s="80"/>
      <c r="L60" s="80"/>
      <c r="M60" s="80"/>
      <c r="N60" s="80"/>
      <c r="O60" s="81"/>
      <c r="P60" s="76"/>
      <c r="Q60" s="77"/>
      <c r="R60" s="77"/>
      <c r="S60" s="77"/>
      <c r="T60" s="77"/>
      <c r="U60" s="78"/>
      <c r="V60" s="79"/>
      <c r="W60" s="80"/>
      <c r="X60" s="80"/>
      <c r="Y60" s="80"/>
      <c r="Z60" s="80"/>
      <c r="AA60" s="81"/>
      <c r="AB60" s="76"/>
      <c r="AC60" s="77"/>
      <c r="AD60" s="77"/>
      <c r="AE60" s="77"/>
      <c r="AF60" s="77"/>
      <c r="AG60" s="78"/>
    </row>
    <row r="61" spans="1:33" ht="16.5" customHeight="1" x14ac:dyDescent="0.25">
      <c r="A61">
        <f t="shared" si="0"/>
        <v>3</v>
      </c>
      <c r="B61" s="48" t="str">
        <f t="shared" si="1"/>
        <v>S 10</v>
      </c>
      <c r="C61" s="67">
        <f>CALENDRIER!$M60</f>
        <v>43892</v>
      </c>
      <c r="D61" s="76"/>
      <c r="E61" s="77"/>
      <c r="F61" s="77"/>
      <c r="G61" s="77"/>
      <c r="H61" s="77"/>
      <c r="I61" s="78"/>
      <c r="J61" s="79"/>
      <c r="K61" s="80"/>
      <c r="L61" s="80"/>
      <c r="M61" s="80"/>
      <c r="N61" s="80"/>
      <c r="O61" s="81"/>
      <c r="P61" s="76"/>
      <c r="Q61" s="77"/>
      <c r="R61" s="77"/>
      <c r="S61" s="77"/>
      <c r="T61" s="77"/>
      <c r="U61" s="78"/>
      <c r="V61" s="79"/>
      <c r="W61" s="80"/>
      <c r="X61" s="80"/>
      <c r="Y61" s="80"/>
      <c r="Z61" s="80"/>
      <c r="AA61" s="81"/>
      <c r="AB61" s="76"/>
      <c r="AC61" s="77"/>
      <c r="AD61" s="77"/>
      <c r="AE61" s="77"/>
      <c r="AF61" s="77"/>
      <c r="AG61" s="78"/>
    </row>
    <row r="62" spans="1:33" ht="16.5" customHeight="1" x14ac:dyDescent="0.25">
      <c r="A62">
        <f t="shared" si="0"/>
        <v>3</v>
      </c>
      <c r="B62" s="48" t="str">
        <f t="shared" si="1"/>
        <v/>
      </c>
      <c r="C62" s="67">
        <f>CALENDRIER!$M61</f>
        <v>43893</v>
      </c>
      <c r="D62" s="76"/>
      <c r="E62" s="77"/>
      <c r="F62" s="77"/>
      <c r="G62" s="77"/>
      <c r="H62" s="77"/>
      <c r="I62" s="78"/>
      <c r="J62" s="79"/>
      <c r="K62" s="80"/>
      <c r="L62" s="80"/>
      <c r="M62" s="80"/>
      <c r="N62" s="80"/>
      <c r="O62" s="81"/>
      <c r="P62" s="76"/>
      <c r="Q62" s="77"/>
      <c r="R62" s="77"/>
      <c r="S62" s="77"/>
      <c r="T62" s="77"/>
      <c r="U62" s="78"/>
      <c r="V62" s="79"/>
      <c r="W62" s="80"/>
      <c r="X62" s="80"/>
      <c r="Y62" s="80"/>
      <c r="Z62" s="80"/>
      <c r="AA62" s="81"/>
      <c r="AB62" s="76"/>
      <c r="AC62" s="77"/>
      <c r="AD62" s="77"/>
      <c r="AE62" s="77"/>
      <c r="AF62" s="77"/>
      <c r="AG62" s="78"/>
    </row>
    <row r="63" spans="1:33" ht="16.5" customHeight="1" x14ac:dyDescent="0.25">
      <c r="A63">
        <f t="shared" si="0"/>
        <v>3</v>
      </c>
      <c r="B63" s="48" t="str">
        <f t="shared" si="1"/>
        <v/>
      </c>
      <c r="C63" s="67">
        <f>CALENDRIER!$M62</f>
        <v>43894</v>
      </c>
      <c r="D63" s="76"/>
      <c r="E63" s="77"/>
      <c r="F63" s="77"/>
      <c r="G63" s="77"/>
      <c r="H63" s="77"/>
      <c r="I63" s="78"/>
      <c r="J63" s="79"/>
      <c r="K63" s="80"/>
      <c r="L63" s="80"/>
      <c r="M63" s="80"/>
      <c r="N63" s="80"/>
      <c r="O63" s="81"/>
      <c r="P63" s="76"/>
      <c r="Q63" s="77"/>
      <c r="R63" s="77"/>
      <c r="S63" s="77"/>
      <c r="T63" s="77"/>
      <c r="U63" s="78"/>
      <c r="V63" s="79"/>
      <c r="W63" s="80"/>
      <c r="X63" s="80"/>
      <c r="Y63" s="80"/>
      <c r="Z63" s="80"/>
      <c r="AA63" s="81"/>
      <c r="AB63" s="76"/>
      <c r="AC63" s="77"/>
      <c r="AD63" s="77"/>
      <c r="AE63" s="77"/>
      <c r="AF63" s="77"/>
      <c r="AG63" s="78"/>
    </row>
    <row r="64" spans="1:33" ht="16.5" customHeight="1" x14ac:dyDescent="0.25">
      <c r="A64">
        <f t="shared" si="0"/>
        <v>3</v>
      </c>
      <c r="B64" s="48" t="str">
        <f t="shared" si="1"/>
        <v/>
      </c>
      <c r="C64" s="67">
        <f>CALENDRIER!$M63</f>
        <v>43895</v>
      </c>
      <c r="D64" s="76"/>
      <c r="E64" s="77"/>
      <c r="F64" s="77"/>
      <c r="G64" s="77"/>
      <c r="H64" s="77"/>
      <c r="I64" s="78"/>
      <c r="J64" s="79"/>
      <c r="K64" s="80"/>
      <c r="L64" s="80"/>
      <c r="M64" s="80"/>
      <c r="N64" s="80"/>
      <c r="O64" s="81"/>
      <c r="P64" s="76"/>
      <c r="Q64" s="77"/>
      <c r="R64" s="77"/>
      <c r="S64" s="77"/>
      <c r="T64" s="77"/>
      <c r="U64" s="78"/>
      <c r="V64" s="79"/>
      <c r="W64" s="80"/>
      <c r="X64" s="80"/>
      <c r="Y64" s="80"/>
      <c r="Z64" s="80"/>
      <c r="AA64" s="81"/>
      <c r="AB64" s="76"/>
      <c r="AC64" s="77"/>
      <c r="AD64" s="77"/>
      <c r="AE64" s="77"/>
      <c r="AF64" s="77"/>
      <c r="AG64" s="78"/>
    </row>
    <row r="65" spans="1:33" ht="16.5" customHeight="1" x14ac:dyDescent="0.25">
      <c r="A65">
        <f t="shared" si="0"/>
        <v>3</v>
      </c>
      <c r="B65" s="48" t="str">
        <f t="shared" si="1"/>
        <v/>
      </c>
      <c r="C65" s="67">
        <f>CALENDRIER!$M64</f>
        <v>43896</v>
      </c>
      <c r="D65" s="76"/>
      <c r="E65" s="77"/>
      <c r="F65" s="77"/>
      <c r="G65" s="77"/>
      <c r="H65" s="77"/>
      <c r="I65" s="78"/>
      <c r="J65" s="79"/>
      <c r="K65" s="80"/>
      <c r="L65" s="80"/>
      <c r="M65" s="80"/>
      <c r="N65" s="80"/>
      <c r="O65" s="81"/>
      <c r="P65" s="76"/>
      <c r="Q65" s="77"/>
      <c r="R65" s="77"/>
      <c r="S65" s="77"/>
      <c r="T65" s="77"/>
      <c r="U65" s="78"/>
      <c r="V65" s="79"/>
      <c r="W65" s="80"/>
      <c r="X65" s="80"/>
      <c r="Y65" s="80"/>
      <c r="Z65" s="80"/>
      <c r="AA65" s="81"/>
      <c r="AB65" s="76"/>
      <c r="AC65" s="77"/>
      <c r="AD65" s="77"/>
      <c r="AE65" s="77"/>
      <c r="AF65" s="77"/>
      <c r="AG65" s="78"/>
    </row>
    <row r="66" spans="1:33" ht="16.5" customHeight="1" x14ac:dyDescent="0.25">
      <c r="A66">
        <f t="shared" si="0"/>
        <v>3</v>
      </c>
      <c r="B66" s="48" t="str">
        <f t="shared" si="1"/>
        <v/>
      </c>
      <c r="C66" s="67">
        <f>CALENDRIER!$M65</f>
        <v>43897</v>
      </c>
      <c r="D66" s="76"/>
      <c r="E66" s="77"/>
      <c r="F66" s="77"/>
      <c r="G66" s="77"/>
      <c r="H66" s="77"/>
      <c r="I66" s="78"/>
      <c r="J66" s="79"/>
      <c r="K66" s="80"/>
      <c r="L66" s="80"/>
      <c r="M66" s="80"/>
      <c r="N66" s="80"/>
      <c r="O66" s="81"/>
      <c r="P66" s="76"/>
      <c r="Q66" s="77"/>
      <c r="R66" s="77"/>
      <c r="S66" s="77"/>
      <c r="T66" s="77"/>
      <c r="U66" s="78"/>
      <c r="V66" s="79"/>
      <c r="W66" s="80"/>
      <c r="X66" s="80"/>
      <c r="Y66" s="80"/>
      <c r="Z66" s="80"/>
      <c r="AA66" s="81"/>
      <c r="AB66" s="76"/>
      <c r="AC66" s="77"/>
      <c r="AD66" s="77"/>
      <c r="AE66" s="77"/>
      <c r="AF66" s="77"/>
      <c r="AG66" s="78"/>
    </row>
    <row r="67" spans="1:33" ht="16.5" customHeight="1" x14ac:dyDescent="0.25">
      <c r="A67">
        <f t="shared" si="0"/>
        <v>3</v>
      </c>
      <c r="B67" s="48" t="str">
        <f t="shared" si="1"/>
        <v/>
      </c>
      <c r="C67" s="67">
        <f>CALENDRIER!$M66</f>
        <v>43898</v>
      </c>
      <c r="D67" s="76"/>
      <c r="E67" s="77"/>
      <c r="F67" s="77"/>
      <c r="G67" s="77"/>
      <c r="H67" s="77"/>
      <c r="I67" s="78"/>
      <c r="J67" s="79"/>
      <c r="K67" s="80"/>
      <c r="L67" s="80"/>
      <c r="M67" s="80"/>
      <c r="N67" s="80"/>
      <c r="O67" s="81"/>
      <c r="P67" s="76"/>
      <c r="Q67" s="77"/>
      <c r="R67" s="77"/>
      <c r="S67" s="77"/>
      <c r="T67" s="77"/>
      <c r="U67" s="78"/>
      <c r="V67" s="79"/>
      <c r="W67" s="80"/>
      <c r="X67" s="80"/>
      <c r="Y67" s="80"/>
      <c r="Z67" s="80"/>
      <c r="AA67" s="81"/>
      <c r="AB67" s="76"/>
      <c r="AC67" s="77"/>
      <c r="AD67" s="77"/>
      <c r="AE67" s="77"/>
      <c r="AF67" s="77"/>
      <c r="AG67" s="78"/>
    </row>
    <row r="68" spans="1:33" ht="16.5" customHeight="1" x14ac:dyDescent="0.25">
      <c r="A68">
        <f t="shared" si="0"/>
        <v>3</v>
      </c>
      <c r="B68" s="48" t="str">
        <f t="shared" si="1"/>
        <v>S 11</v>
      </c>
      <c r="C68" s="67">
        <f>CALENDRIER!$M67</f>
        <v>43899</v>
      </c>
      <c r="D68" s="76"/>
      <c r="E68" s="77"/>
      <c r="F68" s="77"/>
      <c r="G68" s="77"/>
      <c r="H68" s="77"/>
      <c r="I68" s="78"/>
      <c r="J68" s="79"/>
      <c r="K68" s="80"/>
      <c r="L68" s="80"/>
      <c r="M68" s="80"/>
      <c r="N68" s="80"/>
      <c r="O68" s="81"/>
      <c r="P68" s="76"/>
      <c r="Q68" s="77"/>
      <c r="R68" s="77"/>
      <c r="S68" s="77"/>
      <c r="T68" s="77"/>
      <c r="U68" s="78"/>
      <c r="V68" s="79"/>
      <c r="W68" s="80"/>
      <c r="X68" s="80"/>
      <c r="Y68" s="80"/>
      <c r="Z68" s="80"/>
      <c r="AA68" s="81"/>
      <c r="AB68" s="76"/>
      <c r="AC68" s="77"/>
      <c r="AD68" s="77"/>
      <c r="AE68" s="77"/>
      <c r="AF68" s="77"/>
      <c r="AG68" s="78"/>
    </row>
    <row r="69" spans="1:33" ht="16.5" customHeight="1" x14ac:dyDescent="0.25">
      <c r="A69">
        <f t="shared" si="0"/>
        <v>3</v>
      </c>
      <c r="B69" s="48" t="str">
        <f t="shared" si="1"/>
        <v/>
      </c>
      <c r="C69" s="67">
        <f>CALENDRIER!$M68</f>
        <v>43900</v>
      </c>
      <c r="D69" s="76"/>
      <c r="E69" s="77"/>
      <c r="F69" s="77"/>
      <c r="G69" s="77"/>
      <c r="H69" s="77"/>
      <c r="I69" s="78"/>
      <c r="J69" s="79"/>
      <c r="K69" s="80"/>
      <c r="L69" s="80"/>
      <c r="M69" s="80"/>
      <c r="N69" s="80"/>
      <c r="O69" s="81"/>
      <c r="P69" s="76"/>
      <c r="Q69" s="77"/>
      <c r="R69" s="77"/>
      <c r="S69" s="77"/>
      <c r="T69" s="77"/>
      <c r="U69" s="78"/>
      <c r="V69" s="79"/>
      <c r="W69" s="80"/>
      <c r="X69" s="80"/>
      <c r="Y69" s="80"/>
      <c r="Z69" s="80"/>
      <c r="AA69" s="81"/>
      <c r="AB69" s="76"/>
      <c r="AC69" s="77"/>
      <c r="AD69" s="77"/>
      <c r="AE69" s="77"/>
      <c r="AF69" s="77"/>
      <c r="AG69" s="78"/>
    </row>
    <row r="70" spans="1:33" ht="16.5" customHeight="1" x14ac:dyDescent="0.25">
      <c r="A70">
        <f t="shared" ref="A70:A133" si="2">MONTH(C70)</f>
        <v>3</v>
      </c>
      <c r="B70" s="48" t="str">
        <f t="shared" ref="B70:B133" si="3">IF(WEEKDAY(C70,2)=1,"S " &amp; WEEKNUM(C70),"")</f>
        <v/>
      </c>
      <c r="C70" s="67">
        <f>CALENDRIER!$M69</f>
        <v>43901</v>
      </c>
      <c r="D70" s="76"/>
      <c r="E70" s="77"/>
      <c r="F70" s="77"/>
      <c r="G70" s="77"/>
      <c r="H70" s="77"/>
      <c r="I70" s="78"/>
      <c r="J70" s="79"/>
      <c r="K70" s="80"/>
      <c r="L70" s="80"/>
      <c r="M70" s="80"/>
      <c r="N70" s="80"/>
      <c r="O70" s="81"/>
      <c r="P70" s="76"/>
      <c r="Q70" s="77"/>
      <c r="R70" s="77"/>
      <c r="S70" s="77"/>
      <c r="T70" s="77"/>
      <c r="U70" s="78"/>
      <c r="V70" s="79"/>
      <c r="W70" s="80"/>
      <c r="X70" s="80"/>
      <c r="Y70" s="80"/>
      <c r="Z70" s="80"/>
      <c r="AA70" s="81"/>
      <c r="AB70" s="76"/>
      <c r="AC70" s="77"/>
      <c r="AD70" s="77"/>
      <c r="AE70" s="77"/>
      <c r="AF70" s="77"/>
      <c r="AG70" s="78"/>
    </row>
    <row r="71" spans="1:33" ht="16.5" customHeight="1" x14ac:dyDescent="0.25">
      <c r="A71">
        <f t="shared" si="2"/>
        <v>3</v>
      </c>
      <c r="B71" s="48" t="str">
        <f t="shared" si="3"/>
        <v/>
      </c>
      <c r="C71" s="67">
        <f>CALENDRIER!$M70</f>
        <v>43902</v>
      </c>
      <c r="D71" s="76"/>
      <c r="E71" s="77"/>
      <c r="F71" s="77"/>
      <c r="G71" s="77"/>
      <c r="H71" s="77"/>
      <c r="I71" s="78"/>
      <c r="J71" s="79"/>
      <c r="K71" s="80"/>
      <c r="L71" s="80"/>
      <c r="M71" s="80"/>
      <c r="N71" s="80"/>
      <c r="O71" s="81"/>
      <c r="P71" s="76"/>
      <c r="Q71" s="77"/>
      <c r="R71" s="77"/>
      <c r="S71" s="77"/>
      <c r="T71" s="77"/>
      <c r="U71" s="78"/>
      <c r="V71" s="79"/>
      <c r="W71" s="80"/>
      <c r="X71" s="80"/>
      <c r="Y71" s="80"/>
      <c r="Z71" s="80"/>
      <c r="AA71" s="81"/>
      <c r="AB71" s="76"/>
      <c r="AC71" s="77"/>
      <c r="AD71" s="77"/>
      <c r="AE71" s="77"/>
      <c r="AF71" s="77"/>
      <c r="AG71" s="78"/>
    </row>
    <row r="72" spans="1:33" ht="16.5" customHeight="1" x14ac:dyDescent="0.25">
      <c r="A72">
        <f t="shared" si="2"/>
        <v>3</v>
      </c>
      <c r="B72" s="48" t="str">
        <f t="shared" si="3"/>
        <v/>
      </c>
      <c r="C72" s="67">
        <f>CALENDRIER!$M71</f>
        <v>43903</v>
      </c>
      <c r="D72" s="76"/>
      <c r="E72" s="77"/>
      <c r="F72" s="77"/>
      <c r="G72" s="77"/>
      <c r="H72" s="77"/>
      <c r="I72" s="78"/>
      <c r="J72" s="79"/>
      <c r="K72" s="80"/>
      <c r="L72" s="80"/>
      <c r="M72" s="80"/>
      <c r="N72" s="80"/>
      <c r="O72" s="81"/>
      <c r="P72" s="76"/>
      <c r="Q72" s="77"/>
      <c r="R72" s="77"/>
      <c r="S72" s="77"/>
      <c r="T72" s="77"/>
      <c r="U72" s="78"/>
      <c r="V72" s="79"/>
      <c r="W72" s="80"/>
      <c r="X72" s="80"/>
      <c r="Y72" s="80"/>
      <c r="Z72" s="80"/>
      <c r="AA72" s="81"/>
      <c r="AB72" s="76"/>
      <c r="AC72" s="77"/>
      <c r="AD72" s="77"/>
      <c r="AE72" s="77"/>
      <c r="AF72" s="77"/>
      <c r="AG72" s="78"/>
    </row>
    <row r="73" spans="1:33" ht="16.5" customHeight="1" x14ac:dyDescent="0.25">
      <c r="A73">
        <f t="shared" si="2"/>
        <v>3</v>
      </c>
      <c r="B73" s="48" t="str">
        <f t="shared" si="3"/>
        <v/>
      </c>
      <c r="C73" s="67">
        <f>CALENDRIER!$M72</f>
        <v>43904</v>
      </c>
      <c r="D73" s="76"/>
      <c r="E73" s="77"/>
      <c r="F73" s="77"/>
      <c r="G73" s="77"/>
      <c r="H73" s="77"/>
      <c r="I73" s="78"/>
      <c r="J73" s="79"/>
      <c r="K73" s="80"/>
      <c r="L73" s="80"/>
      <c r="M73" s="80"/>
      <c r="N73" s="80"/>
      <c r="O73" s="81"/>
      <c r="P73" s="76"/>
      <c r="Q73" s="77"/>
      <c r="R73" s="77"/>
      <c r="S73" s="77"/>
      <c r="T73" s="77"/>
      <c r="U73" s="78"/>
      <c r="V73" s="79"/>
      <c r="W73" s="80"/>
      <c r="X73" s="80"/>
      <c r="Y73" s="80"/>
      <c r="Z73" s="80"/>
      <c r="AA73" s="81"/>
      <c r="AB73" s="76"/>
      <c r="AC73" s="77"/>
      <c r="AD73" s="77"/>
      <c r="AE73" s="77"/>
      <c r="AF73" s="77"/>
      <c r="AG73" s="78"/>
    </row>
    <row r="74" spans="1:33" ht="16.5" customHeight="1" x14ac:dyDescent="0.25">
      <c r="A74">
        <f t="shared" si="2"/>
        <v>3</v>
      </c>
      <c r="B74" s="48" t="str">
        <f t="shared" si="3"/>
        <v/>
      </c>
      <c r="C74" s="67">
        <f>CALENDRIER!$M73</f>
        <v>43905</v>
      </c>
      <c r="D74" s="76"/>
      <c r="E74" s="77"/>
      <c r="F74" s="77"/>
      <c r="G74" s="77"/>
      <c r="H74" s="77"/>
      <c r="I74" s="78"/>
      <c r="J74" s="79"/>
      <c r="K74" s="80"/>
      <c r="L74" s="80"/>
      <c r="M74" s="80"/>
      <c r="N74" s="80"/>
      <c r="O74" s="81"/>
      <c r="P74" s="76"/>
      <c r="Q74" s="77"/>
      <c r="R74" s="77"/>
      <c r="S74" s="77"/>
      <c r="T74" s="77"/>
      <c r="U74" s="78"/>
      <c r="V74" s="79"/>
      <c r="W74" s="80"/>
      <c r="X74" s="80"/>
      <c r="Y74" s="80"/>
      <c r="Z74" s="80"/>
      <c r="AA74" s="81"/>
      <c r="AB74" s="76"/>
      <c r="AC74" s="77"/>
      <c r="AD74" s="77"/>
      <c r="AE74" s="77"/>
      <c r="AF74" s="77"/>
      <c r="AG74" s="78"/>
    </row>
    <row r="75" spans="1:33" ht="16.5" customHeight="1" x14ac:dyDescent="0.25">
      <c r="A75">
        <f t="shared" si="2"/>
        <v>3</v>
      </c>
      <c r="B75" s="48" t="str">
        <f t="shared" si="3"/>
        <v>S 12</v>
      </c>
      <c r="C75" s="67">
        <f>CALENDRIER!$M74</f>
        <v>43906</v>
      </c>
      <c r="D75" s="76"/>
      <c r="E75" s="77"/>
      <c r="F75" s="77"/>
      <c r="G75" s="77"/>
      <c r="H75" s="77"/>
      <c r="I75" s="78"/>
      <c r="J75" s="79"/>
      <c r="K75" s="80"/>
      <c r="L75" s="80"/>
      <c r="M75" s="80"/>
      <c r="N75" s="80"/>
      <c r="O75" s="81"/>
      <c r="P75" s="76"/>
      <c r="Q75" s="77"/>
      <c r="R75" s="77"/>
      <c r="S75" s="77"/>
      <c r="T75" s="77"/>
      <c r="U75" s="78"/>
      <c r="V75" s="79"/>
      <c r="W75" s="80"/>
      <c r="X75" s="80"/>
      <c r="Y75" s="80"/>
      <c r="Z75" s="80"/>
      <c r="AA75" s="81"/>
      <c r="AB75" s="76"/>
      <c r="AC75" s="77"/>
      <c r="AD75" s="77"/>
      <c r="AE75" s="77"/>
      <c r="AF75" s="77"/>
      <c r="AG75" s="78"/>
    </row>
    <row r="76" spans="1:33" ht="16.5" customHeight="1" x14ac:dyDescent="0.25">
      <c r="A76">
        <f t="shared" si="2"/>
        <v>3</v>
      </c>
      <c r="B76" s="48" t="str">
        <f t="shared" si="3"/>
        <v/>
      </c>
      <c r="C76" s="67">
        <f>CALENDRIER!$M75</f>
        <v>43907</v>
      </c>
      <c r="D76" s="76"/>
      <c r="E76" s="77"/>
      <c r="F76" s="77"/>
      <c r="G76" s="77"/>
      <c r="H76" s="77"/>
      <c r="I76" s="78"/>
      <c r="J76" s="79"/>
      <c r="K76" s="80"/>
      <c r="L76" s="80"/>
      <c r="M76" s="80"/>
      <c r="N76" s="80"/>
      <c r="O76" s="81"/>
      <c r="P76" s="76"/>
      <c r="Q76" s="77"/>
      <c r="R76" s="77"/>
      <c r="S76" s="77"/>
      <c r="T76" s="77"/>
      <c r="U76" s="78"/>
      <c r="V76" s="79"/>
      <c r="W76" s="80"/>
      <c r="X76" s="80"/>
      <c r="Y76" s="80"/>
      <c r="Z76" s="80"/>
      <c r="AA76" s="81"/>
      <c r="AB76" s="76"/>
      <c r="AC76" s="77"/>
      <c r="AD76" s="77"/>
      <c r="AE76" s="77"/>
      <c r="AF76" s="77"/>
      <c r="AG76" s="78"/>
    </row>
    <row r="77" spans="1:33" ht="16.5" customHeight="1" x14ac:dyDescent="0.25">
      <c r="A77">
        <f t="shared" si="2"/>
        <v>3</v>
      </c>
      <c r="B77" s="48" t="str">
        <f t="shared" si="3"/>
        <v/>
      </c>
      <c r="C77" s="67">
        <f>CALENDRIER!$M76</f>
        <v>43908</v>
      </c>
      <c r="D77" s="76"/>
      <c r="E77" s="77"/>
      <c r="F77" s="77"/>
      <c r="G77" s="77"/>
      <c r="H77" s="77"/>
      <c r="I77" s="78"/>
      <c r="J77" s="79"/>
      <c r="K77" s="80"/>
      <c r="L77" s="80"/>
      <c r="M77" s="80"/>
      <c r="N77" s="80"/>
      <c r="O77" s="81"/>
      <c r="P77" s="76"/>
      <c r="Q77" s="77"/>
      <c r="R77" s="77"/>
      <c r="S77" s="77"/>
      <c r="T77" s="77"/>
      <c r="U77" s="78"/>
      <c r="V77" s="79"/>
      <c r="W77" s="80"/>
      <c r="X77" s="80"/>
      <c r="Y77" s="80"/>
      <c r="Z77" s="80"/>
      <c r="AA77" s="81"/>
      <c r="AB77" s="76"/>
      <c r="AC77" s="77"/>
      <c r="AD77" s="77"/>
      <c r="AE77" s="77"/>
      <c r="AF77" s="77"/>
      <c r="AG77" s="78"/>
    </row>
    <row r="78" spans="1:33" ht="16.5" customHeight="1" x14ac:dyDescent="0.25">
      <c r="A78">
        <f t="shared" si="2"/>
        <v>3</v>
      </c>
      <c r="B78" s="48" t="str">
        <f t="shared" si="3"/>
        <v/>
      </c>
      <c r="C78" s="67">
        <f>CALENDRIER!$M77</f>
        <v>43909</v>
      </c>
      <c r="D78" s="76"/>
      <c r="E78" s="77"/>
      <c r="F78" s="77"/>
      <c r="G78" s="77"/>
      <c r="H78" s="77"/>
      <c r="I78" s="78"/>
      <c r="J78" s="79"/>
      <c r="K78" s="80"/>
      <c r="L78" s="80"/>
      <c r="M78" s="80"/>
      <c r="N78" s="80"/>
      <c r="O78" s="81"/>
      <c r="P78" s="76"/>
      <c r="Q78" s="77"/>
      <c r="R78" s="77"/>
      <c r="S78" s="77"/>
      <c r="T78" s="77"/>
      <c r="U78" s="78"/>
      <c r="V78" s="79"/>
      <c r="W78" s="80"/>
      <c r="X78" s="80"/>
      <c r="Y78" s="80"/>
      <c r="Z78" s="80"/>
      <c r="AA78" s="81"/>
      <c r="AB78" s="76"/>
      <c r="AC78" s="77"/>
      <c r="AD78" s="77"/>
      <c r="AE78" s="77"/>
      <c r="AF78" s="77"/>
      <c r="AG78" s="78"/>
    </row>
    <row r="79" spans="1:33" ht="16.5" customHeight="1" x14ac:dyDescent="0.25">
      <c r="A79">
        <f t="shared" si="2"/>
        <v>3</v>
      </c>
      <c r="B79" s="48" t="str">
        <f t="shared" si="3"/>
        <v/>
      </c>
      <c r="C79" s="67">
        <f>CALENDRIER!$M78</f>
        <v>43910</v>
      </c>
      <c r="D79" s="76"/>
      <c r="E79" s="77"/>
      <c r="F79" s="77"/>
      <c r="G79" s="77"/>
      <c r="H79" s="77"/>
      <c r="I79" s="78"/>
      <c r="J79" s="79"/>
      <c r="K79" s="80"/>
      <c r="L79" s="80"/>
      <c r="M79" s="80"/>
      <c r="N79" s="80"/>
      <c r="O79" s="81"/>
      <c r="P79" s="76"/>
      <c r="Q79" s="77"/>
      <c r="R79" s="77"/>
      <c r="S79" s="77"/>
      <c r="T79" s="77"/>
      <c r="U79" s="78"/>
      <c r="V79" s="79"/>
      <c r="W79" s="80"/>
      <c r="X79" s="80"/>
      <c r="Y79" s="80"/>
      <c r="Z79" s="80"/>
      <c r="AA79" s="81"/>
      <c r="AB79" s="76"/>
      <c r="AC79" s="77"/>
      <c r="AD79" s="77"/>
      <c r="AE79" s="77"/>
      <c r="AF79" s="77"/>
      <c r="AG79" s="78"/>
    </row>
    <row r="80" spans="1:33" ht="16.5" customHeight="1" x14ac:dyDescent="0.25">
      <c r="A80">
        <f t="shared" si="2"/>
        <v>3</v>
      </c>
      <c r="B80" s="48" t="str">
        <f t="shared" si="3"/>
        <v/>
      </c>
      <c r="C80" s="67">
        <f>CALENDRIER!$M79</f>
        <v>43911</v>
      </c>
      <c r="D80" s="76"/>
      <c r="E80" s="77"/>
      <c r="F80" s="77"/>
      <c r="G80" s="77"/>
      <c r="H80" s="77"/>
      <c r="I80" s="78"/>
      <c r="J80" s="79"/>
      <c r="K80" s="80"/>
      <c r="L80" s="80"/>
      <c r="M80" s="80"/>
      <c r="N80" s="80"/>
      <c r="O80" s="81"/>
      <c r="P80" s="76"/>
      <c r="Q80" s="77"/>
      <c r="R80" s="77"/>
      <c r="S80" s="77"/>
      <c r="T80" s="77"/>
      <c r="U80" s="78"/>
      <c r="V80" s="79"/>
      <c r="W80" s="80"/>
      <c r="X80" s="80"/>
      <c r="Y80" s="80"/>
      <c r="Z80" s="80"/>
      <c r="AA80" s="81"/>
      <c r="AB80" s="76"/>
      <c r="AC80" s="77"/>
      <c r="AD80" s="77"/>
      <c r="AE80" s="77"/>
      <c r="AF80" s="77"/>
      <c r="AG80" s="78"/>
    </row>
    <row r="81" spans="1:33" ht="16.5" customHeight="1" x14ac:dyDescent="0.25">
      <c r="A81">
        <f t="shared" si="2"/>
        <v>3</v>
      </c>
      <c r="B81" s="48" t="str">
        <f t="shared" si="3"/>
        <v/>
      </c>
      <c r="C81" s="67">
        <f>CALENDRIER!$M80</f>
        <v>43912</v>
      </c>
      <c r="D81" s="76"/>
      <c r="E81" s="77"/>
      <c r="F81" s="77"/>
      <c r="G81" s="77"/>
      <c r="H81" s="77"/>
      <c r="I81" s="78"/>
      <c r="J81" s="79"/>
      <c r="K81" s="80"/>
      <c r="L81" s="80"/>
      <c r="M81" s="80"/>
      <c r="N81" s="80"/>
      <c r="O81" s="81"/>
      <c r="P81" s="76"/>
      <c r="Q81" s="77"/>
      <c r="R81" s="77"/>
      <c r="S81" s="77"/>
      <c r="T81" s="77"/>
      <c r="U81" s="78"/>
      <c r="V81" s="79"/>
      <c r="W81" s="80"/>
      <c r="X81" s="80"/>
      <c r="Y81" s="80"/>
      <c r="Z81" s="80"/>
      <c r="AA81" s="81"/>
      <c r="AB81" s="76"/>
      <c r="AC81" s="77"/>
      <c r="AD81" s="77"/>
      <c r="AE81" s="77"/>
      <c r="AF81" s="77"/>
      <c r="AG81" s="78"/>
    </row>
    <row r="82" spans="1:33" ht="16.5" customHeight="1" x14ac:dyDescent="0.25">
      <c r="A82">
        <f t="shared" si="2"/>
        <v>3</v>
      </c>
      <c r="B82" s="48" t="str">
        <f t="shared" si="3"/>
        <v>S 13</v>
      </c>
      <c r="C82" s="67">
        <f>CALENDRIER!$M81</f>
        <v>43913</v>
      </c>
      <c r="D82" s="76"/>
      <c r="E82" s="77"/>
      <c r="F82" s="77"/>
      <c r="G82" s="77"/>
      <c r="H82" s="77"/>
      <c r="I82" s="78"/>
      <c r="J82" s="79"/>
      <c r="K82" s="80"/>
      <c r="L82" s="80"/>
      <c r="M82" s="80"/>
      <c r="N82" s="80"/>
      <c r="O82" s="81"/>
      <c r="P82" s="76"/>
      <c r="Q82" s="77"/>
      <c r="R82" s="77"/>
      <c r="S82" s="77"/>
      <c r="T82" s="77"/>
      <c r="U82" s="78"/>
      <c r="V82" s="79"/>
      <c r="W82" s="80"/>
      <c r="X82" s="80"/>
      <c r="Y82" s="80"/>
      <c r="Z82" s="80"/>
      <c r="AA82" s="81"/>
      <c r="AB82" s="76"/>
      <c r="AC82" s="77"/>
      <c r="AD82" s="77"/>
      <c r="AE82" s="77"/>
      <c r="AF82" s="77"/>
      <c r="AG82" s="78"/>
    </row>
    <row r="83" spans="1:33" ht="16.5" customHeight="1" x14ac:dyDescent="0.25">
      <c r="A83">
        <f t="shared" si="2"/>
        <v>3</v>
      </c>
      <c r="B83" s="48" t="str">
        <f t="shared" si="3"/>
        <v/>
      </c>
      <c r="C83" s="67">
        <f>CALENDRIER!$M82</f>
        <v>43914</v>
      </c>
      <c r="D83" s="76"/>
      <c r="E83" s="77"/>
      <c r="F83" s="77"/>
      <c r="G83" s="77"/>
      <c r="H83" s="77"/>
      <c r="I83" s="78"/>
      <c r="J83" s="79"/>
      <c r="K83" s="80"/>
      <c r="L83" s="80"/>
      <c r="M83" s="80"/>
      <c r="N83" s="80"/>
      <c r="O83" s="81"/>
      <c r="P83" s="76"/>
      <c r="Q83" s="77"/>
      <c r="R83" s="77"/>
      <c r="S83" s="77"/>
      <c r="T83" s="77"/>
      <c r="U83" s="78"/>
      <c r="V83" s="79"/>
      <c r="W83" s="80"/>
      <c r="X83" s="80"/>
      <c r="Y83" s="80"/>
      <c r="Z83" s="80"/>
      <c r="AA83" s="81"/>
      <c r="AB83" s="76"/>
      <c r="AC83" s="77"/>
      <c r="AD83" s="77"/>
      <c r="AE83" s="77"/>
      <c r="AF83" s="77"/>
      <c r="AG83" s="78"/>
    </row>
    <row r="84" spans="1:33" ht="16.5" customHeight="1" x14ac:dyDescent="0.25">
      <c r="A84">
        <f t="shared" si="2"/>
        <v>3</v>
      </c>
      <c r="B84" s="48" t="str">
        <f t="shared" si="3"/>
        <v/>
      </c>
      <c r="C84" s="67">
        <f>CALENDRIER!$M83</f>
        <v>43915</v>
      </c>
      <c r="D84" s="76"/>
      <c r="E84" s="77"/>
      <c r="F84" s="77"/>
      <c r="G84" s="77"/>
      <c r="H84" s="77"/>
      <c r="I84" s="78"/>
      <c r="J84" s="79"/>
      <c r="K84" s="80"/>
      <c r="L84" s="80"/>
      <c r="M84" s="80"/>
      <c r="N84" s="80"/>
      <c r="O84" s="81"/>
      <c r="P84" s="76"/>
      <c r="Q84" s="77"/>
      <c r="R84" s="77"/>
      <c r="S84" s="77"/>
      <c r="T84" s="77"/>
      <c r="U84" s="78"/>
      <c r="V84" s="79"/>
      <c r="W84" s="80"/>
      <c r="X84" s="80"/>
      <c r="Y84" s="80"/>
      <c r="Z84" s="80"/>
      <c r="AA84" s="81"/>
      <c r="AB84" s="76"/>
      <c r="AC84" s="77"/>
      <c r="AD84" s="77"/>
      <c r="AE84" s="77"/>
      <c r="AF84" s="77"/>
      <c r="AG84" s="78"/>
    </row>
    <row r="85" spans="1:33" ht="16.5" customHeight="1" x14ac:dyDescent="0.25">
      <c r="A85">
        <f t="shared" si="2"/>
        <v>3</v>
      </c>
      <c r="B85" s="48" t="str">
        <f t="shared" si="3"/>
        <v/>
      </c>
      <c r="C85" s="67">
        <f>CALENDRIER!$M84</f>
        <v>43916</v>
      </c>
      <c r="D85" s="76"/>
      <c r="E85" s="77"/>
      <c r="F85" s="77"/>
      <c r="G85" s="77"/>
      <c r="H85" s="77"/>
      <c r="I85" s="78"/>
      <c r="J85" s="79"/>
      <c r="K85" s="80"/>
      <c r="L85" s="80"/>
      <c r="M85" s="80"/>
      <c r="N85" s="80"/>
      <c r="O85" s="81"/>
      <c r="P85" s="76"/>
      <c r="Q85" s="77"/>
      <c r="R85" s="77"/>
      <c r="S85" s="77"/>
      <c r="T85" s="77"/>
      <c r="U85" s="78"/>
      <c r="V85" s="79"/>
      <c r="W85" s="80"/>
      <c r="X85" s="80"/>
      <c r="Y85" s="80"/>
      <c r="Z85" s="80"/>
      <c r="AA85" s="81"/>
      <c r="AB85" s="76"/>
      <c r="AC85" s="77"/>
      <c r="AD85" s="77"/>
      <c r="AE85" s="77"/>
      <c r="AF85" s="77"/>
      <c r="AG85" s="78"/>
    </row>
    <row r="86" spans="1:33" ht="16.5" customHeight="1" x14ac:dyDescent="0.25">
      <c r="A86">
        <f t="shared" si="2"/>
        <v>3</v>
      </c>
      <c r="B86" s="48" t="str">
        <f t="shared" si="3"/>
        <v/>
      </c>
      <c r="C86" s="67">
        <f>CALENDRIER!$M85</f>
        <v>43917</v>
      </c>
      <c r="D86" s="76"/>
      <c r="E86" s="77"/>
      <c r="F86" s="77"/>
      <c r="G86" s="77"/>
      <c r="H86" s="77"/>
      <c r="I86" s="78"/>
      <c r="J86" s="79"/>
      <c r="K86" s="80"/>
      <c r="L86" s="80"/>
      <c r="M86" s="80"/>
      <c r="N86" s="80"/>
      <c r="O86" s="81"/>
      <c r="P86" s="76"/>
      <c r="Q86" s="77"/>
      <c r="R86" s="77"/>
      <c r="S86" s="77"/>
      <c r="T86" s="77"/>
      <c r="U86" s="78"/>
      <c r="V86" s="79"/>
      <c r="W86" s="80"/>
      <c r="X86" s="80"/>
      <c r="Y86" s="80"/>
      <c r="Z86" s="80"/>
      <c r="AA86" s="81"/>
      <c r="AB86" s="76"/>
      <c r="AC86" s="77"/>
      <c r="AD86" s="77"/>
      <c r="AE86" s="77"/>
      <c r="AF86" s="77"/>
      <c r="AG86" s="78"/>
    </row>
    <row r="87" spans="1:33" ht="16.5" customHeight="1" x14ac:dyDescent="0.25">
      <c r="A87">
        <f t="shared" si="2"/>
        <v>3</v>
      </c>
      <c r="B87" s="48" t="str">
        <f t="shared" si="3"/>
        <v/>
      </c>
      <c r="C87" s="67">
        <f>CALENDRIER!$M86</f>
        <v>43918</v>
      </c>
      <c r="D87" s="76"/>
      <c r="E87" s="77"/>
      <c r="F87" s="77"/>
      <c r="G87" s="77"/>
      <c r="H87" s="77"/>
      <c r="I87" s="78"/>
      <c r="J87" s="79"/>
      <c r="K87" s="80"/>
      <c r="L87" s="80"/>
      <c r="M87" s="80"/>
      <c r="N87" s="80"/>
      <c r="O87" s="81"/>
      <c r="P87" s="76"/>
      <c r="Q87" s="77"/>
      <c r="R87" s="77"/>
      <c r="S87" s="77"/>
      <c r="T87" s="77"/>
      <c r="U87" s="78"/>
      <c r="V87" s="79"/>
      <c r="W87" s="80"/>
      <c r="X87" s="80"/>
      <c r="Y87" s="80"/>
      <c r="Z87" s="80"/>
      <c r="AA87" s="81"/>
      <c r="AB87" s="76"/>
      <c r="AC87" s="77"/>
      <c r="AD87" s="77"/>
      <c r="AE87" s="77"/>
      <c r="AF87" s="77"/>
      <c r="AG87" s="78"/>
    </row>
    <row r="88" spans="1:33" ht="16.5" customHeight="1" x14ac:dyDescent="0.25">
      <c r="A88">
        <f t="shared" si="2"/>
        <v>3</v>
      </c>
      <c r="B88" s="48" t="str">
        <f t="shared" si="3"/>
        <v/>
      </c>
      <c r="C88" s="67">
        <f>CALENDRIER!$M87</f>
        <v>43919</v>
      </c>
      <c r="D88" s="76"/>
      <c r="E88" s="77"/>
      <c r="F88" s="77"/>
      <c r="G88" s="77"/>
      <c r="H88" s="77"/>
      <c r="I88" s="78"/>
      <c r="J88" s="79"/>
      <c r="K88" s="80"/>
      <c r="L88" s="80"/>
      <c r="M88" s="80"/>
      <c r="N88" s="80"/>
      <c r="O88" s="81"/>
      <c r="P88" s="76"/>
      <c r="Q88" s="77"/>
      <c r="R88" s="77"/>
      <c r="S88" s="77"/>
      <c r="T88" s="77"/>
      <c r="U88" s="78"/>
      <c r="V88" s="79"/>
      <c r="W88" s="80"/>
      <c r="X88" s="80"/>
      <c r="Y88" s="80"/>
      <c r="Z88" s="80"/>
      <c r="AA88" s="81"/>
      <c r="AB88" s="76"/>
      <c r="AC88" s="77"/>
      <c r="AD88" s="77"/>
      <c r="AE88" s="77"/>
      <c r="AF88" s="77"/>
      <c r="AG88" s="78"/>
    </row>
    <row r="89" spans="1:33" ht="16.5" customHeight="1" x14ac:dyDescent="0.25">
      <c r="A89">
        <f t="shared" si="2"/>
        <v>3</v>
      </c>
      <c r="B89" s="48" t="str">
        <f t="shared" si="3"/>
        <v>S 14</v>
      </c>
      <c r="C89" s="67">
        <f>CALENDRIER!$M88</f>
        <v>43920</v>
      </c>
      <c r="D89" s="76"/>
      <c r="E89" s="77"/>
      <c r="F89" s="77"/>
      <c r="G89" s="77"/>
      <c r="H89" s="77"/>
      <c r="I89" s="78"/>
      <c r="J89" s="79"/>
      <c r="K89" s="80"/>
      <c r="L89" s="80"/>
      <c r="M89" s="80"/>
      <c r="N89" s="80"/>
      <c r="O89" s="81"/>
      <c r="P89" s="76"/>
      <c r="Q89" s="77"/>
      <c r="R89" s="77"/>
      <c r="S89" s="77"/>
      <c r="T89" s="77"/>
      <c r="U89" s="78"/>
      <c r="V89" s="79"/>
      <c r="W89" s="80"/>
      <c r="X89" s="80"/>
      <c r="Y89" s="80"/>
      <c r="Z89" s="80"/>
      <c r="AA89" s="81"/>
      <c r="AB89" s="76"/>
      <c r="AC89" s="77"/>
      <c r="AD89" s="77"/>
      <c r="AE89" s="77"/>
      <c r="AF89" s="77"/>
      <c r="AG89" s="78"/>
    </row>
    <row r="90" spans="1:33" ht="16.5" customHeight="1" x14ac:dyDescent="0.25">
      <c r="A90">
        <f t="shared" si="2"/>
        <v>3</v>
      </c>
      <c r="B90" s="48" t="str">
        <f t="shared" si="3"/>
        <v/>
      </c>
      <c r="C90" s="67">
        <f>CALENDRIER!$M89</f>
        <v>43921</v>
      </c>
      <c r="D90" s="76"/>
      <c r="E90" s="77"/>
      <c r="F90" s="77"/>
      <c r="G90" s="77"/>
      <c r="H90" s="77"/>
      <c r="I90" s="78"/>
      <c r="J90" s="79"/>
      <c r="K90" s="80"/>
      <c r="L90" s="80"/>
      <c r="M90" s="80"/>
      <c r="N90" s="80"/>
      <c r="O90" s="81"/>
      <c r="P90" s="76"/>
      <c r="Q90" s="77"/>
      <c r="R90" s="77"/>
      <c r="S90" s="77"/>
      <c r="T90" s="77"/>
      <c r="U90" s="78"/>
      <c r="V90" s="79"/>
      <c r="W90" s="80"/>
      <c r="X90" s="80"/>
      <c r="Y90" s="80"/>
      <c r="Z90" s="80"/>
      <c r="AA90" s="81"/>
      <c r="AB90" s="76"/>
      <c r="AC90" s="77"/>
      <c r="AD90" s="77"/>
      <c r="AE90" s="77"/>
      <c r="AF90" s="77"/>
      <c r="AG90" s="78"/>
    </row>
    <row r="91" spans="1:33" ht="16.5" customHeight="1" x14ac:dyDescent="0.25">
      <c r="A91">
        <f t="shared" si="2"/>
        <v>4</v>
      </c>
      <c r="B91" s="48" t="str">
        <f t="shared" si="3"/>
        <v/>
      </c>
      <c r="C91" s="67">
        <f>CALENDRIER!$M90</f>
        <v>43922</v>
      </c>
      <c r="D91" s="76"/>
      <c r="E91" s="77"/>
      <c r="F91" s="77"/>
      <c r="G91" s="77"/>
      <c r="H91" s="77"/>
      <c r="I91" s="78"/>
      <c r="J91" s="79"/>
      <c r="K91" s="80"/>
      <c r="L91" s="80"/>
      <c r="M91" s="80"/>
      <c r="N91" s="80"/>
      <c r="O91" s="81"/>
      <c r="P91" s="76"/>
      <c r="Q91" s="77"/>
      <c r="R91" s="77"/>
      <c r="S91" s="77"/>
      <c r="T91" s="77"/>
      <c r="U91" s="78"/>
      <c r="V91" s="79"/>
      <c r="W91" s="80"/>
      <c r="X91" s="80"/>
      <c r="Y91" s="80"/>
      <c r="Z91" s="80"/>
      <c r="AA91" s="81"/>
      <c r="AB91" s="76"/>
      <c r="AC91" s="77"/>
      <c r="AD91" s="77"/>
      <c r="AE91" s="77"/>
      <c r="AF91" s="77"/>
      <c r="AG91" s="78"/>
    </row>
    <row r="92" spans="1:33" ht="16.5" customHeight="1" x14ac:dyDescent="0.25">
      <c r="A92">
        <f t="shared" si="2"/>
        <v>4</v>
      </c>
      <c r="B92" s="48" t="str">
        <f t="shared" si="3"/>
        <v/>
      </c>
      <c r="C92" s="67">
        <f>CALENDRIER!$M91</f>
        <v>43923</v>
      </c>
      <c r="D92" s="76"/>
      <c r="E92" s="77"/>
      <c r="F92" s="77"/>
      <c r="G92" s="77"/>
      <c r="H92" s="77"/>
      <c r="I92" s="78"/>
      <c r="J92" s="79"/>
      <c r="K92" s="80"/>
      <c r="L92" s="80"/>
      <c r="M92" s="80"/>
      <c r="N92" s="80"/>
      <c r="O92" s="81"/>
      <c r="P92" s="76"/>
      <c r="Q92" s="77"/>
      <c r="R92" s="77"/>
      <c r="S92" s="77"/>
      <c r="T92" s="77"/>
      <c r="U92" s="78"/>
      <c r="V92" s="79"/>
      <c r="W92" s="80"/>
      <c r="X92" s="80"/>
      <c r="Y92" s="80"/>
      <c r="Z92" s="80"/>
      <c r="AA92" s="81"/>
      <c r="AB92" s="76"/>
      <c r="AC92" s="77"/>
      <c r="AD92" s="77"/>
      <c r="AE92" s="77"/>
      <c r="AF92" s="77"/>
      <c r="AG92" s="78"/>
    </row>
    <row r="93" spans="1:33" ht="16.5" customHeight="1" x14ac:dyDescent="0.25">
      <c r="A93">
        <f t="shared" si="2"/>
        <v>4</v>
      </c>
      <c r="B93" s="48" t="str">
        <f t="shared" si="3"/>
        <v/>
      </c>
      <c r="C93" s="67">
        <f>CALENDRIER!$M92</f>
        <v>43924</v>
      </c>
      <c r="D93" s="76"/>
      <c r="E93" s="77"/>
      <c r="F93" s="77"/>
      <c r="G93" s="77"/>
      <c r="H93" s="77"/>
      <c r="I93" s="78"/>
      <c r="J93" s="79"/>
      <c r="K93" s="80"/>
      <c r="L93" s="80"/>
      <c r="M93" s="80"/>
      <c r="N93" s="80"/>
      <c r="O93" s="81"/>
      <c r="P93" s="76"/>
      <c r="Q93" s="77"/>
      <c r="R93" s="77"/>
      <c r="S93" s="77"/>
      <c r="T93" s="77"/>
      <c r="U93" s="78"/>
      <c r="V93" s="79"/>
      <c r="W93" s="80"/>
      <c r="X93" s="80"/>
      <c r="Y93" s="80"/>
      <c r="Z93" s="80"/>
      <c r="AA93" s="81"/>
      <c r="AB93" s="76"/>
      <c r="AC93" s="77"/>
      <c r="AD93" s="77"/>
      <c r="AE93" s="77"/>
      <c r="AF93" s="77"/>
      <c r="AG93" s="78"/>
    </row>
    <row r="94" spans="1:33" ht="16.5" customHeight="1" x14ac:dyDescent="0.25">
      <c r="A94">
        <f t="shared" si="2"/>
        <v>4</v>
      </c>
      <c r="B94" s="48" t="str">
        <f t="shared" si="3"/>
        <v/>
      </c>
      <c r="C94" s="67">
        <f>CALENDRIER!$M93</f>
        <v>43925</v>
      </c>
      <c r="D94" s="76"/>
      <c r="E94" s="77"/>
      <c r="F94" s="77"/>
      <c r="G94" s="77"/>
      <c r="H94" s="77"/>
      <c r="I94" s="78"/>
      <c r="J94" s="79"/>
      <c r="K94" s="80"/>
      <c r="L94" s="80"/>
      <c r="M94" s="80"/>
      <c r="N94" s="80"/>
      <c r="O94" s="81"/>
      <c r="P94" s="76"/>
      <c r="Q94" s="77"/>
      <c r="R94" s="77"/>
      <c r="S94" s="77"/>
      <c r="T94" s="77"/>
      <c r="U94" s="78"/>
      <c r="V94" s="79"/>
      <c r="W94" s="80"/>
      <c r="X94" s="80"/>
      <c r="Y94" s="80"/>
      <c r="Z94" s="80"/>
      <c r="AA94" s="81"/>
      <c r="AB94" s="76"/>
      <c r="AC94" s="77"/>
      <c r="AD94" s="77"/>
      <c r="AE94" s="77"/>
      <c r="AF94" s="77"/>
      <c r="AG94" s="78"/>
    </row>
    <row r="95" spans="1:33" ht="16.5" customHeight="1" x14ac:dyDescent="0.25">
      <c r="A95">
        <f t="shared" si="2"/>
        <v>4</v>
      </c>
      <c r="B95" s="48" t="str">
        <f t="shared" si="3"/>
        <v/>
      </c>
      <c r="C95" s="67">
        <f>CALENDRIER!$M94</f>
        <v>43926</v>
      </c>
      <c r="D95" s="76"/>
      <c r="E95" s="77"/>
      <c r="F95" s="77"/>
      <c r="G95" s="77"/>
      <c r="H95" s="77"/>
      <c r="I95" s="78"/>
      <c r="J95" s="79"/>
      <c r="K95" s="80"/>
      <c r="L95" s="80"/>
      <c r="M95" s="80"/>
      <c r="N95" s="80"/>
      <c r="O95" s="81"/>
      <c r="P95" s="76"/>
      <c r="Q95" s="77"/>
      <c r="R95" s="77"/>
      <c r="S95" s="77"/>
      <c r="T95" s="77"/>
      <c r="U95" s="78"/>
      <c r="V95" s="79"/>
      <c r="W95" s="80"/>
      <c r="X95" s="80"/>
      <c r="Y95" s="80"/>
      <c r="Z95" s="80"/>
      <c r="AA95" s="81"/>
      <c r="AB95" s="76"/>
      <c r="AC95" s="77"/>
      <c r="AD95" s="77"/>
      <c r="AE95" s="77"/>
      <c r="AF95" s="77"/>
      <c r="AG95" s="78"/>
    </row>
    <row r="96" spans="1:33" ht="16.5" customHeight="1" x14ac:dyDescent="0.25">
      <c r="A96">
        <f t="shared" si="2"/>
        <v>4</v>
      </c>
      <c r="B96" s="48" t="str">
        <f t="shared" si="3"/>
        <v>S 15</v>
      </c>
      <c r="C96" s="67">
        <f>CALENDRIER!$M95</f>
        <v>43927</v>
      </c>
      <c r="D96" s="76"/>
      <c r="E96" s="77"/>
      <c r="F96" s="77"/>
      <c r="G96" s="77"/>
      <c r="H96" s="77"/>
      <c r="I96" s="78"/>
      <c r="J96" s="79"/>
      <c r="K96" s="80"/>
      <c r="L96" s="80"/>
      <c r="M96" s="80"/>
      <c r="N96" s="80"/>
      <c r="O96" s="81"/>
      <c r="P96" s="76"/>
      <c r="Q96" s="77"/>
      <c r="R96" s="77"/>
      <c r="S96" s="77"/>
      <c r="T96" s="77"/>
      <c r="U96" s="78"/>
      <c r="V96" s="79"/>
      <c r="W96" s="80"/>
      <c r="X96" s="80"/>
      <c r="Y96" s="80"/>
      <c r="Z96" s="80"/>
      <c r="AA96" s="81"/>
      <c r="AB96" s="76"/>
      <c r="AC96" s="77"/>
      <c r="AD96" s="77"/>
      <c r="AE96" s="77"/>
      <c r="AF96" s="77"/>
      <c r="AG96" s="78"/>
    </row>
    <row r="97" spans="1:33" ht="16.5" customHeight="1" x14ac:dyDescent="0.25">
      <c r="A97">
        <f t="shared" si="2"/>
        <v>4</v>
      </c>
      <c r="B97" s="48" t="str">
        <f t="shared" si="3"/>
        <v/>
      </c>
      <c r="C97" s="67">
        <f>CALENDRIER!$M96</f>
        <v>43928</v>
      </c>
      <c r="D97" s="76"/>
      <c r="E97" s="77"/>
      <c r="F97" s="77"/>
      <c r="G97" s="77"/>
      <c r="H97" s="77"/>
      <c r="I97" s="78"/>
      <c r="J97" s="79"/>
      <c r="K97" s="80"/>
      <c r="L97" s="80"/>
      <c r="M97" s="80"/>
      <c r="N97" s="80"/>
      <c r="O97" s="81"/>
      <c r="P97" s="76"/>
      <c r="Q97" s="77"/>
      <c r="R97" s="77"/>
      <c r="S97" s="77"/>
      <c r="T97" s="77"/>
      <c r="U97" s="78"/>
      <c r="V97" s="79"/>
      <c r="W97" s="80"/>
      <c r="X97" s="80"/>
      <c r="Y97" s="80"/>
      <c r="Z97" s="80"/>
      <c r="AA97" s="81"/>
      <c r="AB97" s="76"/>
      <c r="AC97" s="77"/>
      <c r="AD97" s="77"/>
      <c r="AE97" s="77"/>
      <c r="AF97" s="77"/>
      <c r="AG97" s="78"/>
    </row>
    <row r="98" spans="1:33" ht="16.5" customHeight="1" x14ac:dyDescent="0.25">
      <c r="A98">
        <f t="shared" si="2"/>
        <v>4</v>
      </c>
      <c r="B98" s="48" t="str">
        <f t="shared" si="3"/>
        <v/>
      </c>
      <c r="C98" s="67">
        <f>CALENDRIER!$M97</f>
        <v>43929</v>
      </c>
      <c r="D98" s="76"/>
      <c r="E98" s="77"/>
      <c r="F98" s="77"/>
      <c r="G98" s="77"/>
      <c r="H98" s="77"/>
      <c r="I98" s="78"/>
      <c r="J98" s="79"/>
      <c r="K98" s="80"/>
      <c r="L98" s="80"/>
      <c r="M98" s="80"/>
      <c r="N98" s="80"/>
      <c r="O98" s="81"/>
      <c r="P98" s="76"/>
      <c r="Q98" s="77"/>
      <c r="R98" s="77"/>
      <c r="S98" s="77"/>
      <c r="T98" s="77"/>
      <c r="U98" s="78"/>
      <c r="V98" s="79"/>
      <c r="W98" s="80"/>
      <c r="X98" s="80"/>
      <c r="Y98" s="80"/>
      <c r="Z98" s="80"/>
      <c r="AA98" s="81"/>
      <c r="AB98" s="76"/>
      <c r="AC98" s="77"/>
      <c r="AD98" s="77"/>
      <c r="AE98" s="77"/>
      <c r="AF98" s="77"/>
      <c r="AG98" s="78"/>
    </row>
    <row r="99" spans="1:33" ht="16.5" customHeight="1" x14ac:dyDescent="0.25">
      <c r="A99">
        <f t="shared" si="2"/>
        <v>4</v>
      </c>
      <c r="B99" s="48" t="str">
        <f t="shared" si="3"/>
        <v/>
      </c>
      <c r="C99" s="67">
        <f>CALENDRIER!$M98</f>
        <v>43930</v>
      </c>
      <c r="D99" s="76"/>
      <c r="E99" s="77"/>
      <c r="F99" s="77"/>
      <c r="G99" s="77"/>
      <c r="H99" s="77"/>
      <c r="I99" s="78"/>
      <c r="J99" s="79"/>
      <c r="K99" s="80"/>
      <c r="L99" s="80"/>
      <c r="M99" s="80"/>
      <c r="N99" s="80"/>
      <c r="O99" s="81"/>
      <c r="P99" s="76"/>
      <c r="Q99" s="77"/>
      <c r="R99" s="77"/>
      <c r="S99" s="77"/>
      <c r="T99" s="77"/>
      <c r="U99" s="78"/>
      <c r="V99" s="79"/>
      <c r="W99" s="80"/>
      <c r="X99" s="80"/>
      <c r="Y99" s="80"/>
      <c r="Z99" s="80"/>
      <c r="AA99" s="81"/>
      <c r="AB99" s="76"/>
      <c r="AC99" s="77"/>
      <c r="AD99" s="77"/>
      <c r="AE99" s="77"/>
      <c r="AF99" s="77"/>
      <c r="AG99" s="78"/>
    </row>
    <row r="100" spans="1:33" ht="16.5" customHeight="1" x14ac:dyDescent="0.25">
      <c r="A100">
        <f t="shared" si="2"/>
        <v>4</v>
      </c>
      <c r="B100" s="48" t="str">
        <f t="shared" si="3"/>
        <v/>
      </c>
      <c r="C100" s="67">
        <f>CALENDRIER!$M99</f>
        <v>43931</v>
      </c>
      <c r="D100" s="76"/>
      <c r="E100" s="77"/>
      <c r="F100" s="77"/>
      <c r="G100" s="77"/>
      <c r="H100" s="77"/>
      <c r="I100" s="78"/>
      <c r="J100" s="79"/>
      <c r="K100" s="80"/>
      <c r="L100" s="80"/>
      <c r="M100" s="80"/>
      <c r="N100" s="80"/>
      <c r="O100" s="81"/>
      <c r="P100" s="76"/>
      <c r="Q100" s="77"/>
      <c r="R100" s="77"/>
      <c r="S100" s="77"/>
      <c r="T100" s="77"/>
      <c r="U100" s="78"/>
      <c r="V100" s="79"/>
      <c r="W100" s="80"/>
      <c r="X100" s="80"/>
      <c r="Y100" s="80"/>
      <c r="Z100" s="80"/>
      <c r="AA100" s="81"/>
      <c r="AB100" s="76"/>
      <c r="AC100" s="77"/>
      <c r="AD100" s="77"/>
      <c r="AE100" s="77"/>
      <c r="AF100" s="77"/>
      <c r="AG100" s="78"/>
    </row>
    <row r="101" spans="1:33" ht="16.5" customHeight="1" x14ac:dyDescent="0.25">
      <c r="A101">
        <f t="shared" si="2"/>
        <v>4</v>
      </c>
      <c r="B101" s="48" t="str">
        <f t="shared" si="3"/>
        <v/>
      </c>
      <c r="C101" s="67">
        <f>CALENDRIER!$M100</f>
        <v>43932</v>
      </c>
      <c r="D101" s="76"/>
      <c r="E101" s="77"/>
      <c r="F101" s="77"/>
      <c r="G101" s="77"/>
      <c r="H101" s="77"/>
      <c r="I101" s="78"/>
      <c r="J101" s="79"/>
      <c r="K101" s="80"/>
      <c r="L101" s="80"/>
      <c r="M101" s="80"/>
      <c r="N101" s="80"/>
      <c r="O101" s="81"/>
      <c r="P101" s="76"/>
      <c r="Q101" s="77"/>
      <c r="R101" s="77"/>
      <c r="S101" s="77"/>
      <c r="T101" s="77"/>
      <c r="U101" s="78"/>
      <c r="V101" s="79"/>
      <c r="W101" s="80"/>
      <c r="X101" s="80"/>
      <c r="Y101" s="80"/>
      <c r="Z101" s="80"/>
      <c r="AA101" s="81"/>
      <c r="AB101" s="76"/>
      <c r="AC101" s="77"/>
      <c r="AD101" s="77"/>
      <c r="AE101" s="77"/>
      <c r="AF101" s="77"/>
      <c r="AG101" s="78"/>
    </row>
    <row r="102" spans="1:33" ht="16.5" customHeight="1" x14ac:dyDescent="0.25">
      <c r="A102">
        <f t="shared" si="2"/>
        <v>4</v>
      </c>
      <c r="B102" s="48" t="str">
        <f t="shared" si="3"/>
        <v/>
      </c>
      <c r="C102" s="67">
        <f>CALENDRIER!$M101</f>
        <v>43933</v>
      </c>
      <c r="D102" s="76"/>
      <c r="E102" s="77"/>
      <c r="F102" s="77"/>
      <c r="G102" s="77"/>
      <c r="H102" s="77"/>
      <c r="I102" s="78"/>
      <c r="J102" s="79"/>
      <c r="K102" s="80"/>
      <c r="L102" s="80"/>
      <c r="M102" s="80"/>
      <c r="N102" s="80"/>
      <c r="O102" s="81"/>
      <c r="P102" s="76"/>
      <c r="Q102" s="77"/>
      <c r="R102" s="77"/>
      <c r="S102" s="77"/>
      <c r="T102" s="77"/>
      <c r="U102" s="78"/>
      <c r="V102" s="79"/>
      <c r="W102" s="80"/>
      <c r="X102" s="80"/>
      <c r="Y102" s="80"/>
      <c r="Z102" s="80"/>
      <c r="AA102" s="81"/>
      <c r="AB102" s="76"/>
      <c r="AC102" s="77"/>
      <c r="AD102" s="77"/>
      <c r="AE102" s="77"/>
      <c r="AF102" s="77"/>
      <c r="AG102" s="78"/>
    </row>
    <row r="103" spans="1:33" ht="16.5" customHeight="1" x14ac:dyDescent="0.25">
      <c r="A103">
        <f t="shared" si="2"/>
        <v>4</v>
      </c>
      <c r="B103" s="48" t="str">
        <f t="shared" si="3"/>
        <v>S 16</v>
      </c>
      <c r="C103" s="67">
        <f>CALENDRIER!$M102</f>
        <v>43934</v>
      </c>
      <c r="D103" s="76"/>
      <c r="E103" s="77"/>
      <c r="F103" s="77"/>
      <c r="G103" s="77"/>
      <c r="H103" s="77"/>
      <c r="I103" s="78"/>
      <c r="J103" s="79"/>
      <c r="K103" s="80"/>
      <c r="L103" s="80"/>
      <c r="M103" s="80"/>
      <c r="N103" s="80"/>
      <c r="O103" s="81"/>
      <c r="P103" s="76"/>
      <c r="Q103" s="77"/>
      <c r="R103" s="77"/>
      <c r="S103" s="77"/>
      <c r="T103" s="77"/>
      <c r="U103" s="78"/>
      <c r="V103" s="79"/>
      <c r="W103" s="80"/>
      <c r="X103" s="80"/>
      <c r="Y103" s="80"/>
      <c r="Z103" s="80"/>
      <c r="AA103" s="81"/>
      <c r="AB103" s="76"/>
      <c r="AC103" s="77"/>
      <c r="AD103" s="77"/>
      <c r="AE103" s="77"/>
      <c r="AF103" s="77"/>
      <c r="AG103" s="78"/>
    </row>
    <row r="104" spans="1:33" ht="16.5" customHeight="1" x14ac:dyDescent="0.25">
      <c r="A104">
        <f t="shared" si="2"/>
        <v>4</v>
      </c>
      <c r="B104" s="48" t="str">
        <f t="shared" si="3"/>
        <v/>
      </c>
      <c r="C104" s="67">
        <f>CALENDRIER!$M103</f>
        <v>43935</v>
      </c>
      <c r="D104" s="76"/>
      <c r="E104" s="77"/>
      <c r="F104" s="77"/>
      <c r="G104" s="77"/>
      <c r="H104" s="77"/>
      <c r="I104" s="78"/>
      <c r="J104" s="79"/>
      <c r="K104" s="80"/>
      <c r="L104" s="80"/>
      <c r="M104" s="80"/>
      <c r="N104" s="80"/>
      <c r="O104" s="81"/>
      <c r="P104" s="76"/>
      <c r="Q104" s="77"/>
      <c r="R104" s="77"/>
      <c r="S104" s="77"/>
      <c r="T104" s="77"/>
      <c r="U104" s="78"/>
      <c r="V104" s="79"/>
      <c r="W104" s="80"/>
      <c r="X104" s="80"/>
      <c r="Y104" s="80"/>
      <c r="Z104" s="80"/>
      <c r="AA104" s="81"/>
      <c r="AB104" s="76"/>
      <c r="AC104" s="77"/>
      <c r="AD104" s="77"/>
      <c r="AE104" s="77"/>
      <c r="AF104" s="77"/>
      <c r="AG104" s="78"/>
    </row>
    <row r="105" spans="1:33" ht="16.5" customHeight="1" x14ac:dyDescent="0.25">
      <c r="A105">
        <f t="shared" si="2"/>
        <v>4</v>
      </c>
      <c r="B105" s="48" t="str">
        <f t="shared" si="3"/>
        <v/>
      </c>
      <c r="C105" s="67">
        <f>CALENDRIER!$M104</f>
        <v>43936</v>
      </c>
      <c r="D105" s="76"/>
      <c r="E105" s="77"/>
      <c r="F105" s="77"/>
      <c r="G105" s="77"/>
      <c r="H105" s="77"/>
      <c r="I105" s="78"/>
      <c r="J105" s="79"/>
      <c r="K105" s="80"/>
      <c r="L105" s="80"/>
      <c r="M105" s="80"/>
      <c r="N105" s="80"/>
      <c r="O105" s="81"/>
      <c r="P105" s="76"/>
      <c r="Q105" s="77"/>
      <c r="R105" s="77"/>
      <c r="S105" s="77"/>
      <c r="T105" s="77"/>
      <c r="U105" s="78"/>
      <c r="V105" s="79"/>
      <c r="W105" s="80"/>
      <c r="X105" s="80"/>
      <c r="Y105" s="80"/>
      <c r="Z105" s="80"/>
      <c r="AA105" s="81"/>
      <c r="AB105" s="76"/>
      <c r="AC105" s="77"/>
      <c r="AD105" s="77"/>
      <c r="AE105" s="77"/>
      <c r="AF105" s="77"/>
      <c r="AG105" s="78"/>
    </row>
    <row r="106" spans="1:33" ht="16.5" customHeight="1" x14ac:dyDescent="0.25">
      <c r="A106">
        <f t="shared" si="2"/>
        <v>4</v>
      </c>
      <c r="B106" s="48" t="str">
        <f t="shared" si="3"/>
        <v/>
      </c>
      <c r="C106" s="67">
        <f>CALENDRIER!$M105</f>
        <v>43937</v>
      </c>
      <c r="D106" s="76"/>
      <c r="E106" s="77"/>
      <c r="F106" s="77"/>
      <c r="G106" s="77"/>
      <c r="H106" s="77"/>
      <c r="I106" s="78"/>
      <c r="J106" s="79"/>
      <c r="K106" s="80"/>
      <c r="L106" s="80"/>
      <c r="M106" s="80"/>
      <c r="N106" s="80"/>
      <c r="O106" s="81"/>
      <c r="P106" s="76"/>
      <c r="Q106" s="77"/>
      <c r="R106" s="77"/>
      <c r="S106" s="77"/>
      <c r="T106" s="77"/>
      <c r="U106" s="78"/>
      <c r="V106" s="79"/>
      <c r="W106" s="80"/>
      <c r="X106" s="80"/>
      <c r="Y106" s="80"/>
      <c r="Z106" s="80"/>
      <c r="AA106" s="81"/>
      <c r="AB106" s="76"/>
      <c r="AC106" s="77"/>
      <c r="AD106" s="77"/>
      <c r="AE106" s="77"/>
      <c r="AF106" s="77"/>
      <c r="AG106" s="78"/>
    </row>
    <row r="107" spans="1:33" ht="16.5" customHeight="1" x14ac:dyDescent="0.25">
      <c r="A107">
        <f t="shared" si="2"/>
        <v>4</v>
      </c>
      <c r="B107" s="48" t="str">
        <f t="shared" si="3"/>
        <v/>
      </c>
      <c r="C107" s="67">
        <f>CALENDRIER!$M106</f>
        <v>43938</v>
      </c>
      <c r="D107" s="76"/>
      <c r="E107" s="77"/>
      <c r="F107" s="77"/>
      <c r="G107" s="77"/>
      <c r="H107" s="77"/>
      <c r="I107" s="78"/>
      <c r="J107" s="79"/>
      <c r="K107" s="80"/>
      <c r="L107" s="80"/>
      <c r="M107" s="80"/>
      <c r="N107" s="80"/>
      <c r="O107" s="81"/>
      <c r="P107" s="76"/>
      <c r="Q107" s="77"/>
      <c r="R107" s="77"/>
      <c r="S107" s="77"/>
      <c r="T107" s="77"/>
      <c r="U107" s="78"/>
      <c r="V107" s="79"/>
      <c r="W107" s="80"/>
      <c r="X107" s="80"/>
      <c r="Y107" s="80"/>
      <c r="Z107" s="80"/>
      <c r="AA107" s="81"/>
      <c r="AB107" s="76"/>
      <c r="AC107" s="77"/>
      <c r="AD107" s="77"/>
      <c r="AE107" s="77"/>
      <c r="AF107" s="77"/>
      <c r="AG107" s="78"/>
    </row>
    <row r="108" spans="1:33" ht="16.5" customHeight="1" x14ac:dyDescent="0.25">
      <c r="A108">
        <f t="shared" si="2"/>
        <v>4</v>
      </c>
      <c r="B108" s="48" t="str">
        <f t="shared" si="3"/>
        <v/>
      </c>
      <c r="C108" s="67">
        <f>CALENDRIER!$M107</f>
        <v>43939</v>
      </c>
      <c r="D108" s="76"/>
      <c r="E108" s="77"/>
      <c r="F108" s="77"/>
      <c r="G108" s="77"/>
      <c r="H108" s="77"/>
      <c r="I108" s="78"/>
      <c r="J108" s="79"/>
      <c r="K108" s="80"/>
      <c r="L108" s="80"/>
      <c r="M108" s="80"/>
      <c r="N108" s="80"/>
      <c r="O108" s="81"/>
      <c r="P108" s="76"/>
      <c r="Q108" s="77"/>
      <c r="R108" s="77"/>
      <c r="S108" s="77"/>
      <c r="T108" s="77"/>
      <c r="U108" s="78"/>
      <c r="V108" s="79"/>
      <c r="W108" s="80"/>
      <c r="X108" s="80"/>
      <c r="Y108" s="80"/>
      <c r="Z108" s="80"/>
      <c r="AA108" s="81"/>
      <c r="AB108" s="76"/>
      <c r="AC108" s="77"/>
      <c r="AD108" s="77"/>
      <c r="AE108" s="77"/>
      <c r="AF108" s="77"/>
      <c r="AG108" s="78"/>
    </row>
    <row r="109" spans="1:33" ht="16.5" customHeight="1" x14ac:dyDescent="0.25">
      <c r="A109">
        <f t="shared" si="2"/>
        <v>4</v>
      </c>
      <c r="B109" s="48" t="str">
        <f t="shared" si="3"/>
        <v/>
      </c>
      <c r="C109" s="67">
        <f>CALENDRIER!$M108</f>
        <v>43940</v>
      </c>
      <c r="D109" s="76"/>
      <c r="E109" s="77"/>
      <c r="F109" s="77"/>
      <c r="G109" s="77"/>
      <c r="H109" s="77"/>
      <c r="I109" s="78"/>
      <c r="J109" s="79"/>
      <c r="K109" s="80"/>
      <c r="L109" s="80"/>
      <c r="M109" s="80"/>
      <c r="N109" s="80"/>
      <c r="O109" s="81"/>
      <c r="P109" s="76"/>
      <c r="Q109" s="77"/>
      <c r="R109" s="77"/>
      <c r="S109" s="77"/>
      <c r="T109" s="77"/>
      <c r="U109" s="78"/>
      <c r="V109" s="79"/>
      <c r="W109" s="80"/>
      <c r="X109" s="80"/>
      <c r="Y109" s="80"/>
      <c r="Z109" s="80"/>
      <c r="AA109" s="81"/>
      <c r="AB109" s="76"/>
      <c r="AC109" s="77"/>
      <c r="AD109" s="77"/>
      <c r="AE109" s="77"/>
      <c r="AF109" s="77"/>
      <c r="AG109" s="78"/>
    </row>
    <row r="110" spans="1:33" ht="16.5" customHeight="1" x14ac:dyDescent="0.25">
      <c r="A110">
        <f t="shared" si="2"/>
        <v>4</v>
      </c>
      <c r="B110" s="48" t="str">
        <f t="shared" si="3"/>
        <v>S 17</v>
      </c>
      <c r="C110" s="67">
        <f>CALENDRIER!$M109</f>
        <v>43941</v>
      </c>
      <c r="D110" s="76"/>
      <c r="E110" s="77"/>
      <c r="F110" s="77"/>
      <c r="G110" s="77"/>
      <c r="H110" s="77"/>
      <c r="I110" s="78"/>
      <c r="J110" s="79"/>
      <c r="K110" s="80"/>
      <c r="L110" s="80"/>
      <c r="M110" s="80"/>
      <c r="N110" s="80"/>
      <c r="O110" s="81"/>
      <c r="P110" s="76"/>
      <c r="Q110" s="77"/>
      <c r="R110" s="77"/>
      <c r="S110" s="77"/>
      <c r="T110" s="77"/>
      <c r="U110" s="78"/>
      <c r="V110" s="79"/>
      <c r="W110" s="80"/>
      <c r="X110" s="80"/>
      <c r="Y110" s="80"/>
      <c r="Z110" s="80"/>
      <c r="AA110" s="81"/>
      <c r="AB110" s="76"/>
      <c r="AC110" s="77"/>
      <c r="AD110" s="77"/>
      <c r="AE110" s="77"/>
      <c r="AF110" s="77"/>
      <c r="AG110" s="78"/>
    </row>
    <row r="111" spans="1:33" ht="16.5" customHeight="1" x14ac:dyDescent="0.25">
      <c r="A111">
        <f t="shared" si="2"/>
        <v>4</v>
      </c>
      <c r="B111" s="48" t="str">
        <f t="shared" si="3"/>
        <v/>
      </c>
      <c r="C111" s="67">
        <f>CALENDRIER!$M110</f>
        <v>43942</v>
      </c>
      <c r="D111" s="76"/>
      <c r="E111" s="77"/>
      <c r="F111" s="77"/>
      <c r="G111" s="77"/>
      <c r="H111" s="77"/>
      <c r="I111" s="78"/>
      <c r="J111" s="79"/>
      <c r="K111" s="80"/>
      <c r="L111" s="80"/>
      <c r="M111" s="80"/>
      <c r="N111" s="80"/>
      <c r="O111" s="81"/>
      <c r="P111" s="76"/>
      <c r="Q111" s="77"/>
      <c r="R111" s="77"/>
      <c r="S111" s="77"/>
      <c r="T111" s="77"/>
      <c r="U111" s="78"/>
      <c r="V111" s="79"/>
      <c r="W111" s="80"/>
      <c r="X111" s="80"/>
      <c r="Y111" s="80"/>
      <c r="Z111" s="80"/>
      <c r="AA111" s="81"/>
      <c r="AB111" s="76"/>
      <c r="AC111" s="77"/>
      <c r="AD111" s="77"/>
      <c r="AE111" s="77"/>
      <c r="AF111" s="77"/>
      <c r="AG111" s="78"/>
    </row>
    <row r="112" spans="1:33" ht="16.5" customHeight="1" x14ac:dyDescent="0.25">
      <c r="A112">
        <f t="shared" si="2"/>
        <v>4</v>
      </c>
      <c r="B112" s="48" t="str">
        <f t="shared" si="3"/>
        <v/>
      </c>
      <c r="C112" s="67">
        <f>CALENDRIER!$M111</f>
        <v>43943</v>
      </c>
      <c r="D112" s="76"/>
      <c r="E112" s="77"/>
      <c r="F112" s="77"/>
      <c r="G112" s="77"/>
      <c r="H112" s="77"/>
      <c r="I112" s="78"/>
      <c r="J112" s="79"/>
      <c r="K112" s="80"/>
      <c r="L112" s="80"/>
      <c r="M112" s="80"/>
      <c r="N112" s="80"/>
      <c r="O112" s="81"/>
      <c r="P112" s="76"/>
      <c r="Q112" s="77"/>
      <c r="R112" s="77"/>
      <c r="S112" s="77"/>
      <c r="T112" s="77"/>
      <c r="U112" s="78"/>
      <c r="V112" s="79"/>
      <c r="W112" s="80"/>
      <c r="X112" s="80"/>
      <c r="Y112" s="80"/>
      <c r="Z112" s="80"/>
      <c r="AA112" s="81"/>
      <c r="AB112" s="76"/>
      <c r="AC112" s="77"/>
      <c r="AD112" s="77"/>
      <c r="AE112" s="77"/>
      <c r="AF112" s="77"/>
      <c r="AG112" s="78"/>
    </row>
    <row r="113" spans="1:33" ht="16.5" customHeight="1" x14ac:dyDescent="0.25">
      <c r="A113">
        <f t="shared" si="2"/>
        <v>4</v>
      </c>
      <c r="B113" s="48" t="str">
        <f t="shared" si="3"/>
        <v/>
      </c>
      <c r="C113" s="67">
        <f>CALENDRIER!$M112</f>
        <v>43944</v>
      </c>
      <c r="D113" s="76"/>
      <c r="E113" s="77"/>
      <c r="F113" s="77"/>
      <c r="G113" s="77"/>
      <c r="H113" s="77"/>
      <c r="I113" s="78"/>
      <c r="J113" s="79"/>
      <c r="K113" s="80"/>
      <c r="L113" s="80"/>
      <c r="M113" s="80"/>
      <c r="N113" s="80"/>
      <c r="O113" s="81"/>
      <c r="P113" s="76"/>
      <c r="Q113" s="77"/>
      <c r="R113" s="77"/>
      <c r="S113" s="77"/>
      <c r="T113" s="77"/>
      <c r="U113" s="78"/>
      <c r="V113" s="79"/>
      <c r="W113" s="80"/>
      <c r="X113" s="80"/>
      <c r="Y113" s="80"/>
      <c r="Z113" s="80"/>
      <c r="AA113" s="81"/>
      <c r="AB113" s="76"/>
      <c r="AC113" s="77"/>
      <c r="AD113" s="77"/>
      <c r="AE113" s="77"/>
      <c r="AF113" s="77"/>
      <c r="AG113" s="78"/>
    </row>
    <row r="114" spans="1:33" ht="16.5" customHeight="1" x14ac:dyDescent="0.25">
      <c r="A114">
        <f t="shared" si="2"/>
        <v>4</v>
      </c>
      <c r="B114" s="48" t="str">
        <f t="shared" si="3"/>
        <v/>
      </c>
      <c r="C114" s="67">
        <f>CALENDRIER!$M113</f>
        <v>43945</v>
      </c>
      <c r="D114" s="76"/>
      <c r="E114" s="77"/>
      <c r="F114" s="77"/>
      <c r="G114" s="77"/>
      <c r="H114" s="77"/>
      <c r="I114" s="78"/>
      <c r="J114" s="79"/>
      <c r="K114" s="80"/>
      <c r="L114" s="80"/>
      <c r="M114" s="80"/>
      <c r="N114" s="80"/>
      <c r="O114" s="81"/>
      <c r="P114" s="76"/>
      <c r="Q114" s="77"/>
      <c r="R114" s="77"/>
      <c r="S114" s="77"/>
      <c r="T114" s="77"/>
      <c r="U114" s="78"/>
      <c r="V114" s="79"/>
      <c r="W114" s="80"/>
      <c r="X114" s="80"/>
      <c r="Y114" s="80"/>
      <c r="Z114" s="80"/>
      <c r="AA114" s="81"/>
      <c r="AB114" s="76"/>
      <c r="AC114" s="77"/>
      <c r="AD114" s="77"/>
      <c r="AE114" s="77"/>
      <c r="AF114" s="77"/>
      <c r="AG114" s="78"/>
    </row>
    <row r="115" spans="1:33" ht="16.5" customHeight="1" x14ac:dyDescent="0.25">
      <c r="A115">
        <f t="shared" si="2"/>
        <v>4</v>
      </c>
      <c r="B115" s="48" t="str">
        <f t="shared" si="3"/>
        <v/>
      </c>
      <c r="C115" s="67">
        <f>CALENDRIER!$M114</f>
        <v>43946</v>
      </c>
      <c r="D115" s="76"/>
      <c r="E115" s="77"/>
      <c r="F115" s="77"/>
      <c r="G115" s="77"/>
      <c r="H115" s="77"/>
      <c r="I115" s="78"/>
      <c r="J115" s="79"/>
      <c r="K115" s="80"/>
      <c r="L115" s="80"/>
      <c r="M115" s="80"/>
      <c r="N115" s="80"/>
      <c r="O115" s="81"/>
      <c r="P115" s="76"/>
      <c r="Q115" s="77"/>
      <c r="R115" s="77"/>
      <c r="S115" s="77"/>
      <c r="T115" s="77"/>
      <c r="U115" s="78"/>
      <c r="V115" s="79"/>
      <c r="W115" s="80"/>
      <c r="X115" s="80"/>
      <c r="Y115" s="80"/>
      <c r="Z115" s="80"/>
      <c r="AA115" s="81"/>
      <c r="AB115" s="76"/>
      <c r="AC115" s="77"/>
      <c r="AD115" s="77"/>
      <c r="AE115" s="77"/>
      <c r="AF115" s="77"/>
      <c r="AG115" s="78"/>
    </row>
    <row r="116" spans="1:33" ht="16.5" customHeight="1" x14ac:dyDescent="0.25">
      <c r="A116">
        <f t="shared" si="2"/>
        <v>4</v>
      </c>
      <c r="B116" s="48" t="str">
        <f t="shared" si="3"/>
        <v/>
      </c>
      <c r="C116" s="67">
        <f>CALENDRIER!$M115</f>
        <v>43947</v>
      </c>
      <c r="D116" s="76"/>
      <c r="E116" s="77"/>
      <c r="F116" s="77"/>
      <c r="G116" s="77"/>
      <c r="H116" s="77"/>
      <c r="I116" s="78"/>
      <c r="J116" s="79"/>
      <c r="K116" s="80"/>
      <c r="L116" s="80"/>
      <c r="M116" s="80"/>
      <c r="N116" s="80"/>
      <c r="O116" s="81"/>
      <c r="P116" s="76"/>
      <c r="Q116" s="77"/>
      <c r="R116" s="77"/>
      <c r="S116" s="77"/>
      <c r="T116" s="77"/>
      <c r="U116" s="78"/>
      <c r="V116" s="79"/>
      <c r="W116" s="80"/>
      <c r="X116" s="80"/>
      <c r="Y116" s="80"/>
      <c r="Z116" s="80"/>
      <c r="AA116" s="81"/>
      <c r="AB116" s="76"/>
      <c r="AC116" s="77"/>
      <c r="AD116" s="77"/>
      <c r="AE116" s="77"/>
      <c r="AF116" s="77"/>
      <c r="AG116" s="78"/>
    </row>
    <row r="117" spans="1:33" ht="16.5" customHeight="1" x14ac:dyDescent="0.25">
      <c r="A117">
        <f t="shared" si="2"/>
        <v>4</v>
      </c>
      <c r="B117" s="48" t="str">
        <f t="shared" si="3"/>
        <v>S 18</v>
      </c>
      <c r="C117" s="67">
        <f>CALENDRIER!$M116</f>
        <v>43948</v>
      </c>
      <c r="D117" s="76"/>
      <c r="E117" s="77"/>
      <c r="F117" s="77"/>
      <c r="G117" s="77"/>
      <c r="H117" s="77"/>
      <c r="I117" s="78"/>
      <c r="J117" s="79"/>
      <c r="K117" s="80"/>
      <c r="L117" s="80"/>
      <c r="M117" s="80"/>
      <c r="N117" s="80"/>
      <c r="O117" s="81"/>
      <c r="P117" s="76"/>
      <c r="Q117" s="77"/>
      <c r="R117" s="77"/>
      <c r="S117" s="77"/>
      <c r="T117" s="77"/>
      <c r="U117" s="78"/>
      <c r="V117" s="79"/>
      <c r="W117" s="80"/>
      <c r="X117" s="80"/>
      <c r="Y117" s="80"/>
      <c r="Z117" s="80"/>
      <c r="AA117" s="81"/>
      <c r="AB117" s="76"/>
      <c r="AC117" s="77"/>
      <c r="AD117" s="77"/>
      <c r="AE117" s="77"/>
      <c r="AF117" s="77"/>
      <c r="AG117" s="78"/>
    </row>
    <row r="118" spans="1:33" ht="16.5" customHeight="1" x14ac:dyDescent="0.25">
      <c r="A118">
        <f t="shared" si="2"/>
        <v>4</v>
      </c>
      <c r="B118" s="48" t="str">
        <f t="shared" si="3"/>
        <v/>
      </c>
      <c r="C118" s="67">
        <f>CALENDRIER!$M117</f>
        <v>43949</v>
      </c>
      <c r="D118" s="76"/>
      <c r="E118" s="77"/>
      <c r="F118" s="77"/>
      <c r="G118" s="77"/>
      <c r="H118" s="77"/>
      <c r="I118" s="78"/>
      <c r="J118" s="79"/>
      <c r="K118" s="80"/>
      <c r="L118" s="80"/>
      <c r="M118" s="80"/>
      <c r="N118" s="80"/>
      <c r="O118" s="81"/>
      <c r="P118" s="76"/>
      <c r="Q118" s="77"/>
      <c r="R118" s="77"/>
      <c r="S118" s="77"/>
      <c r="T118" s="77"/>
      <c r="U118" s="78"/>
      <c r="V118" s="79"/>
      <c r="W118" s="80"/>
      <c r="X118" s="80"/>
      <c r="Y118" s="80"/>
      <c r="Z118" s="80"/>
      <c r="AA118" s="81"/>
      <c r="AB118" s="76"/>
      <c r="AC118" s="77"/>
      <c r="AD118" s="77"/>
      <c r="AE118" s="77"/>
      <c r="AF118" s="77"/>
      <c r="AG118" s="78"/>
    </row>
    <row r="119" spans="1:33" ht="16.5" customHeight="1" x14ac:dyDescent="0.25">
      <c r="A119">
        <f t="shared" si="2"/>
        <v>4</v>
      </c>
      <c r="B119" s="48" t="str">
        <f t="shared" si="3"/>
        <v/>
      </c>
      <c r="C119" s="67">
        <f>CALENDRIER!$M118</f>
        <v>43950</v>
      </c>
      <c r="D119" s="76"/>
      <c r="E119" s="77"/>
      <c r="F119" s="77"/>
      <c r="G119" s="77"/>
      <c r="H119" s="77"/>
      <c r="I119" s="78"/>
      <c r="J119" s="79"/>
      <c r="K119" s="80"/>
      <c r="L119" s="80"/>
      <c r="M119" s="80"/>
      <c r="N119" s="80"/>
      <c r="O119" s="81"/>
      <c r="P119" s="76"/>
      <c r="Q119" s="77"/>
      <c r="R119" s="77"/>
      <c r="S119" s="77"/>
      <c r="T119" s="77"/>
      <c r="U119" s="78"/>
      <c r="V119" s="79"/>
      <c r="W119" s="80"/>
      <c r="X119" s="80"/>
      <c r="Y119" s="80"/>
      <c r="Z119" s="80"/>
      <c r="AA119" s="81"/>
      <c r="AB119" s="76"/>
      <c r="AC119" s="77"/>
      <c r="AD119" s="77"/>
      <c r="AE119" s="77"/>
      <c r="AF119" s="77"/>
      <c r="AG119" s="78"/>
    </row>
    <row r="120" spans="1:33" ht="16.5" customHeight="1" x14ac:dyDescent="0.25">
      <c r="A120">
        <f t="shared" si="2"/>
        <v>4</v>
      </c>
      <c r="B120" s="48" t="str">
        <f t="shared" si="3"/>
        <v/>
      </c>
      <c r="C120" s="67">
        <f>CALENDRIER!$M119</f>
        <v>43951</v>
      </c>
      <c r="D120" s="76"/>
      <c r="E120" s="77"/>
      <c r="F120" s="77"/>
      <c r="G120" s="77"/>
      <c r="H120" s="77"/>
      <c r="I120" s="78"/>
      <c r="J120" s="79"/>
      <c r="K120" s="80"/>
      <c r="L120" s="80"/>
      <c r="M120" s="80"/>
      <c r="N120" s="80"/>
      <c r="O120" s="81"/>
      <c r="P120" s="76"/>
      <c r="Q120" s="77"/>
      <c r="R120" s="77"/>
      <c r="S120" s="77"/>
      <c r="T120" s="77"/>
      <c r="U120" s="78"/>
      <c r="V120" s="79"/>
      <c r="W120" s="80"/>
      <c r="X120" s="80"/>
      <c r="Y120" s="80"/>
      <c r="Z120" s="80"/>
      <c r="AA120" s="81"/>
      <c r="AB120" s="76"/>
      <c r="AC120" s="77"/>
      <c r="AD120" s="77"/>
      <c r="AE120" s="77"/>
      <c r="AF120" s="77"/>
      <c r="AG120" s="78"/>
    </row>
    <row r="121" spans="1:33" ht="16.5" customHeight="1" x14ac:dyDescent="0.25">
      <c r="A121">
        <f t="shared" si="2"/>
        <v>5</v>
      </c>
      <c r="B121" s="48" t="str">
        <f t="shared" si="3"/>
        <v/>
      </c>
      <c r="C121" s="67">
        <f>CALENDRIER!$M120</f>
        <v>43952</v>
      </c>
      <c r="D121" s="76"/>
      <c r="E121" s="77"/>
      <c r="F121" s="77"/>
      <c r="G121" s="77"/>
      <c r="H121" s="77"/>
      <c r="I121" s="78"/>
      <c r="J121" s="79"/>
      <c r="K121" s="80"/>
      <c r="L121" s="80"/>
      <c r="M121" s="80"/>
      <c r="N121" s="80"/>
      <c r="O121" s="81"/>
      <c r="P121" s="76"/>
      <c r="Q121" s="77"/>
      <c r="R121" s="77"/>
      <c r="S121" s="77"/>
      <c r="T121" s="77"/>
      <c r="U121" s="78"/>
      <c r="V121" s="79"/>
      <c r="W121" s="80"/>
      <c r="X121" s="80"/>
      <c r="Y121" s="80"/>
      <c r="Z121" s="80"/>
      <c r="AA121" s="81"/>
      <c r="AB121" s="76"/>
      <c r="AC121" s="77"/>
      <c r="AD121" s="77"/>
      <c r="AE121" s="77"/>
      <c r="AF121" s="77"/>
      <c r="AG121" s="78"/>
    </row>
    <row r="122" spans="1:33" ht="16.5" customHeight="1" x14ac:dyDescent="0.25">
      <c r="A122">
        <f t="shared" si="2"/>
        <v>5</v>
      </c>
      <c r="B122" s="48" t="str">
        <f t="shared" si="3"/>
        <v/>
      </c>
      <c r="C122" s="67">
        <f>CALENDRIER!$M121</f>
        <v>43953</v>
      </c>
      <c r="D122" s="76"/>
      <c r="E122" s="77"/>
      <c r="F122" s="77"/>
      <c r="G122" s="77"/>
      <c r="H122" s="77"/>
      <c r="I122" s="78"/>
      <c r="J122" s="79"/>
      <c r="K122" s="80"/>
      <c r="L122" s="80"/>
      <c r="M122" s="80"/>
      <c r="N122" s="80"/>
      <c r="O122" s="81"/>
      <c r="P122" s="76"/>
      <c r="Q122" s="77"/>
      <c r="R122" s="77"/>
      <c r="S122" s="77"/>
      <c r="T122" s="77"/>
      <c r="U122" s="78"/>
      <c r="V122" s="79"/>
      <c r="W122" s="80"/>
      <c r="X122" s="80"/>
      <c r="Y122" s="80"/>
      <c r="Z122" s="80"/>
      <c r="AA122" s="81"/>
      <c r="AB122" s="76"/>
      <c r="AC122" s="77"/>
      <c r="AD122" s="77"/>
      <c r="AE122" s="77"/>
      <c r="AF122" s="77"/>
      <c r="AG122" s="78"/>
    </row>
    <row r="123" spans="1:33" ht="16.5" customHeight="1" x14ac:dyDescent="0.25">
      <c r="A123">
        <f t="shared" si="2"/>
        <v>5</v>
      </c>
      <c r="B123" s="48" t="str">
        <f t="shared" si="3"/>
        <v/>
      </c>
      <c r="C123" s="67">
        <f>CALENDRIER!$M122</f>
        <v>43954</v>
      </c>
      <c r="D123" s="76"/>
      <c r="E123" s="77"/>
      <c r="F123" s="77"/>
      <c r="G123" s="77"/>
      <c r="H123" s="77"/>
      <c r="I123" s="78"/>
      <c r="J123" s="79"/>
      <c r="K123" s="80"/>
      <c r="L123" s="80"/>
      <c r="M123" s="80"/>
      <c r="N123" s="80"/>
      <c r="O123" s="81"/>
      <c r="P123" s="76"/>
      <c r="Q123" s="77"/>
      <c r="R123" s="77"/>
      <c r="S123" s="77"/>
      <c r="T123" s="77"/>
      <c r="U123" s="78"/>
      <c r="V123" s="79"/>
      <c r="W123" s="80"/>
      <c r="X123" s="80"/>
      <c r="Y123" s="80"/>
      <c r="Z123" s="80"/>
      <c r="AA123" s="81"/>
      <c r="AB123" s="76"/>
      <c r="AC123" s="77"/>
      <c r="AD123" s="77"/>
      <c r="AE123" s="77"/>
      <c r="AF123" s="77"/>
      <c r="AG123" s="78"/>
    </row>
    <row r="124" spans="1:33" ht="16.5" customHeight="1" x14ac:dyDescent="0.25">
      <c r="A124">
        <f t="shared" si="2"/>
        <v>5</v>
      </c>
      <c r="B124" s="48" t="str">
        <f t="shared" si="3"/>
        <v>S 19</v>
      </c>
      <c r="C124" s="67">
        <f>CALENDRIER!$M123</f>
        <v>43955</v>
      </c>
      <c r="D124" s="76"/>
      <c r="E124" s="77"/>
      <c r="F124" s="77"/>
      <c r="G124" s="77"/>
      <c r="H124" s="77"/>
      <c r="I124" s="78"/>
      <c r="J124" s="79"/>
      <c r="K124" s="80"/>
      <c r="L124" s="80"/>
      <c r="M124" s="80"/>
      <c r="N124" s="80"/>
      <c r="O124" s="81"/>
      <c r="P124" s="76"/>
      <c r="Q124" s="77"/>
      <c r="R124" s="77"/>
      <c r="S124" s="77"/>
      <c r="T124" s="77"/>
      <c r="U124" s="78"/>
      <c r="V124" s="79"/>
      <c r="W124" s="80"/>
      <c r="X124" s="80"/>
      <c r="Y124" s="80"/>
      <c r="Z124" s="80"/>
      <c r="AA124" s="81"/>
      <c r="AB124" s="76"/>
      <c r="AC124" s="77"/>
      <c r="AD124" s="77"/>
      <c r="AE124" s="77"/>
      <c r="AF124" s="77"/>
      <c r="AG124" s="78"/>
    </row>
    <row r="125" spans="1:33" ht="16.5" customHeight="1" x14ac:dyDescent="0.25">
      <c r="A125">
        <f t="shared" si="2"/>
        <v>5</v>
      </c>
      <c r="B125" s="48" t="str">
        <f t="shared" si="3"/>
        <v/>
      </c>
      <c r="C125" s="67">
        <f>CALENDRIER!$M124</f>
        <v>43956</v>
      </c>
      <c r="D125" s="76"/>
      <c r="E125" s="77"/>
      <c r="F125" s="77"/>
      <c r="G125" s="77"/>
      <c r="H125" s="77"/>
      <c r="I125" s="78"/>
      <c r="J125" s="79"/>
      <c r="K125" s="80"/>
      <c r="L125" s="80"/>
      <c r="M125" s="80"/>
      <c r="N125" s="80"/>
      <c r="O125" s="81"/>
      <c r="P125" s="76"/>
      <c r="Q125" s="77"/>
      <c r="R125" s="77"/>
      <c r="S125" s="77"/>
      <c r="T125" s="77"/>
      <c r="U125" s="78"/>
      <c r="V125" s="79"/>
      <c r="W125" s="80"/>
      <c r="X125" s="80"/>
      <c r="Y125" s="80"/>
      <c r="Z125" s="80"/>
      <c r="AA125" s="81"/>
      <c r="AB125" s="76"/>
      <c r="AC125" s="77"/>
      <c r="AD125" s="77"/>
      <c r="AE125" s="77"/>
      <c r="AF125" s="77"/>
      <c r="AG125" s="78"/>
    </row>
    <row r="126" spans="1:33" ht="16.5" customHeight="1" x14ac:dyDescent="0.25">
      <c r="A126">
        <f t="shared" si="2"/>
        <v>5</v>
      </c>
      <c r="B126" s="48" t="str">
        <f t="shared" si="3"/>
        <v/>
      </c>
      <c r="C126" s="67">
        <f>CALENDRIER!$M125</f>
        <v>43957</v>
      </c>
      <c r="D126" s="76"/>
      <c r="E126" s="77"/>
      <c r="F126" s="77"/>
      <c r="G126" s="77"/>
      <c r="H126" s="77"/>
      <c r="I126" s="78"/>
      <c r="J126" s="79"/>
      <c r="K126" s="80"/>
      <c r="L126" s="80"/>
      <c r="M126" s="80"/>
      <c r="N126" s="80"/>
      <c r="O126" s="81"/>
      <c r="P126" s="76"/>
      <c r="Q126" s="77"/>
      <c r="R126" s="77"/>
      <c r="S126" s="77"/>
      <c r="T126" s="77"/>
      <c r="U126" s="78"/>
      <c r="V126" s="79"/>
      <c r="W126" s="80"/>
      <c r="X126" s="80"/>
      <c r="Y126" s="80"/>
      <c r="Z126" s="80"/>
      <c r="AA126" s="81"/>
      <c r="AB126" s="76"/>
      <c r="AC126" s="77"/>
      <c r="AD126" s="77"/>
      <c r="AE126" s="77"/>
      <c r="AF126" s="77"/>
      <c r="AG126" s="78"/>
    </row>
    <row r="127" spans="1:33" ht="16.5" customHeight="1" x14ac:dyDescent="0.25">
      <c r="A127">
        <f t="shared" si="2"/>
        <v>5</v>
      </c>
      <c r="B127" s="48" t="str">
        <f t="shared" si="3"/>
        <v/>
      </c>
      <c r="C127" s="67">
        <f>CALENDRIER!$M126</f>
        <v>43958</v>
      </c>
      <c r="D127" s="76"/>
      <c r="E127" s="77"/>
      <c r="F127" s="77"/>
      <c r="G127" s="77"/>
      <c r="H127" s="77"/>
      <c r="I127" s="78"/>
      <c r="J127" s="79"/>
      <c r="K127" s="80"/>
      <c r="L127" s="80"/>
      <c r="M127" s="80"/>
      <c r="N127" s="80"/>
      <c r="O127" s="81"/>
      <c r="P127" s="76"/>
      <c r="Q127" s="77"/>
      <c r="R127" s="77"/>
      <c r="S127" s="77"/>
      <c r="T127" s="77"/>
      <c r="U127" s="78"/>
      <c r="V127" s="79"/>
      <c r="W127" s="80"/>
      <c r="X127" s="80"/>
      <c r="Y127" s="80"/>
      <c r="Z127" s="80"/>
      <c r="AA127" s="81"/>
      <c r="AB127" s="76"/>
      <c r="AC127" s="77"/>
      <c r="AD127" s="77"/>
      <c r="AE127" s="77"/>
      <c r="AF127" s="77"/>
      <c r="AG127" s="78"/>
    </row>
    <row r="128" spans="1:33" ht="16.5" customHeight="1" x14ac:dyDescent="0.25">
      <c r="A128">
        <f t="shared" si="2"/>
        <v>5</v>
      </c>
      <c r="B128" s="48" t="str">
        <f t="shared" si="3"/>
        <v/>
      </c>
      <c r="C128" s="67">
        <f>CALENDRIER!$M127</f>
        <v>43959</v>
      </c>
      <c r="D128" s="76"/>
      <c r="E128" s="77"/>
      <c r="F128" s="77"/>
      <c r="G128" s="77"/>
      <c r="H128" s="77"/>
      <c r="I128" s="78"/>
      <c r="J128" s="79"/>
      <c r="K128" s="80"/>
      <c r="L128" s="80"/>
      <c r="M128" s="80"/>
      <c r="N128" s="80"/>
      <c r="O128" s="81"/>
      <c r="P128" s="76"/>
      <c r="Q128" s="77"/>
      <c r="R128" s="77"/>
      <c r="S128" s="77"/>
      <c r="T128" s="77"/>
      <c r="U128" s="78"/>
      <c r="V128" s="79"/>
      <c r="W128" s="80"/>
      <c r="X128" s="80"/>
      <c r="Y128" s="80"/>
      <c r="Z128" s="80"/>
      <c r="AA128" s="81"/>
      <c r="AB128" s="76"/>
      <c r="AC128" s="77"/>
      <c r="AD128" s="77"/>
      <c r="AE128" s="77"/>
      <c r="AF128" s="77"/>
      <c r="AG128" s="78"/>
    </row>
    <row r="129" spans="1:33" ht="16.5" customHeight="1" x14ac:dyDescent="0.25">
      <c r="A129">
        <f t="shared" si="2"/>
        <v>5</v>
      </c>
      <c r="B129" s="48" t="str">
        <f t="shared" si="3"/>
        <v/>
      </c>
      <c r="C129" s="67">
        <f>CALENDRIER!$M128</f>
        <v>43960</v>
      </c>
      <c r="D129" s="76"/>
      <c r="E129" s="77"/>
      <c r="F129" s="77"/>
      <c r="G129" s="77"/>
      <c r="H129" s="77"/>
      <c r="I129" s="78"/>
      <c r="J129" s="79"/>
      <c r="K129" s="80"/>
      <c r="L129" s="80"/>
      <c r="M129" s="80"/>
      <c r="N129" s="80"/>
      <c r="O129" s="81"/>
      <c r="P129" s="76"/>
      <c r="Q129" s="77"/>
      <c r="R129" s="77"/>
      <c r="S129" s="77"/>
      <c r="T129" s="77"/>
      <c r="U129" s="78"/>
      <c r="V129" s="79"/>
      <c r="W129" s="80"/>
      <c r="X129" s="80"/>
      <c r="Y129" s="80"/>
      <c r="Z129" s="80"/>
      <c r="AA129" s="81"/>
      <c r="AB129" s="76"/>
      <c r="AC129" s="77"/>
      <c r="AD129" s="77"/>
      <c r="AE129" s="77"/>
      <c r="AF129" s="77"/>
      <c r="AG129" s="78"/>
    </row>
    <row r="130" spans="1:33" ht="16.5" customHeight="1" x14ac:dyDescent="0.25">
      <c r="A130">
        <f t="shared" si="2"/>
        <v>5</v>
      </c>
      <c r="B130" s="48" t="str">
        <f t="shared" si="3"/>
        <v/>
      </c>
      <c r="C130" s="67">
        <f>CALENDRIER!$M129</f>
        <v>43961</v>
      </c>
      <c r="D130" s="76"/>
      <c r="E130" s="77"/>
      <c r="F130" s="77"/>
      <c r="G130" s="77"/>
      <c r="H130" s="77"/>
      <c r="I130" s="78"/>
      <c r="J130" s="79"/>
      <c r="K130" s="80"/>
      <c r="L130" s="80"/>
      <c r="M130" s="80"/>
      <c r="N130" s="80"/>
      <c r="O130" s="81"/>
      <c r="P130" s="76"/>
      <c r="Q130" s="77"/>
      <c r="R130" s="77"/>
      <c r="S130" s="77"/>
      <c r="T130" s="77"/>
      <c r="U130" s="78"/>
      <c r="V130" s="79"/>
      <c r="W130" s="80"/>
      <c r="X130" s="80"/>
      <c r="Y130" s="80"/>
      <c r="Z130" s="80"/>
      <c r="AA130" s="81"/>
      <c r="AB130" s="76"/>
      <c r="AC130" s="77"/>
      <c r="AD130" s="77"/>
      <c r="AE130" s="77"/>
      <c r="AF130" s="77"/>
      <c r="AG130" s="78"/>
    </row>
    <row r="131" spans="1:33" ht="16.5" customHeight="1" x14ac:dyDescent="0.25">
      <c r="A131">
        <f t="shared" si="2"/>
        <v>5</v>
      </c>
      <c r="B131" s="48" t="str">
        <f t="shared" si="3"/>
        <v>S 20</v>
      </c>
      <c r="C131" s="67">
        <f>CALENDRIER!$M130</f>
        <v>43962</v>
      </c>
      <c r="D131" s="76"/>
      <c r="E131" s="77"/>
      <c r="F131" s="77"/>
      <c r="G131" s="77"/>
      <c r="H131" s="77"/>
      <c r="I131" s="78"/>
      <c r="J131" s="79"/>
      <c r="K131" s="80"/>
      <c r="L131" s="80"/>
      <c r="M131" s="80"/>
      <c r="N131" s="80"/>
      <c r="O131" s="81"/>
      <c r="P131" s="76"/>
      <c r="Q131" s="77"/>
      <c r="R131" s="77"/>
      <c r="S131" s="77"/>
      <c r="T131" s="77"/>
      <c r="U131" s="78"/>
      <c r="V131" s="79"/>
      <c r="W131" s="80"/>
      <c r="X131" s="80"/>
      <c r="Y131" s="80"/>
      <c r="Z131" s="80"/>
      <c r="AA131" s="81"/>
      <c r="AB131" s="76"/>
      <c r="AC131" s="77"/>
      <c r="AD131" s="77"/>
      <c r="AE131" s="77"/>
      <c r="AF131" s="77"/>
      <c r="AG131" s="78"/>
    </row>
    <row r="132" spans="1:33" ht="16.5" customHeight="1" x14ac:dyDescent="0.25">
      <c r="A132">
        <f t="shared" si="2"/>
        <v>5</v>
      </c>
      <c r="B132" s="48" t="str">
        <f t="shared" si="3"/>
        <v/>
      </c>
      <c r="C132" s="67">
        <f>CALENDRIER!$M131</f>
        <v>43963</v>
      </c>
      <c r="D132" s="76"/>
      <c r="E132" s="77"/>
      <c r="F132" s="77"/>
      <c r="G132" s="77"/>
      <c r="H132" s="77"/>
      <c r="I132" s="78"/>
      <c r="J132" s="79"/>
      <c r="K132" s="80"/>
      <c r="L132" s="80"/>
      <c r="M132" s="80"/>
      <c r="N132" s="80"/>
      <c r="O132" s="81"/>
      <c r="P132" s="76"/>
      <c r="Q132" s="77"/>
      <c r="R132" s="77"/>
      <c r="S132" s="77"/>
      <c r="T132" s="77"/>
      <c r="U132" s="78"/>
      <c r="V132" s="79"/>
      <c r="W132" s="80"/>
      <c r="X132" s="80"/>
      <c r="Y132" s="80"/>
      <c r="Z132" s="80"/>
      <c r="AA132" s="81"/>
      <c r="AB132" s="76"/>
      <c r="AC132" s="77"/>
      <c r="AD132" s="77"/>
      <c r="AE132" s="77"/>
      <c r="AF132" s="77"/>
      <c r="AG132" s="78"/>
    </row>
    <row r="133" spans="1:33" ht="16.5" customHeight="1" x14ac:dyDescent="0.25">
      <c r="A133">
        <f t="shared" si="2"/>
        <v>5</v>
      </c>
      <c r="B133" s="48" t="str">
        <f t="shared" si="3"/>
        <v/>
      </c>
      <c r="C133" s="67">
        <f>CALENDRIER!$M132</f>
        <v>43964</v>
      </c>
      <c r="D133" s="76"/>
      <c r="E133" s="77"/>
      <c r="F133" s="77"/>
      <c r="G133" s="77"/>
      <c r="H133" s="77"/>
      <c r="I133" s="78"/>
      <c r="J133" s="79"/>
      <c r="K133" s="80"/>
      <c r="L133" s="80"/>
      <c r="M133" s="80"/>
      <c r="N133" s="80"/>
      <c r="O133" s="81"/>
      <c r="P133" s="76"/>
      <c r="Q133" s="77"/>
      <c r="R133" s="77"/>
      <c r="S133" s="77"/>
      <c r="T133" s="77"/>
      <c r="U133" s="78"/>
      <c r="V133" s="79"/>
      <c r="W133" s="80"/>
      <c r="X133" s="80"/>
      <c r="Y133" s="80"/>
      <c r="Z133" s="80"/>
      <c r="AA133" s="81"/>
      <c r="AB133" s="76"/>
      <c r="AC133" s="77"/>
      <c r="AD133" s="77"/>
      <c r="AE133" s="77"/>
      <c r="AF133" s="77"/>
      <c r="AG133" s="78"/>
    </row>
    <row r="134" spans="1:33" ht="16.5" customHeight="1" x14ac:dyDescent="0.25">
      <c r="A134">
        <f t="shared" ref="A134:A197" si="4">MONTH(C134)</f>
        <v>5</v>
      </c>
      <c r="B134" s="48" t="str">
        <f t="shared" ref="B134:B197" si="5">IF(WEEKDAY(C134,2)=1,"S " &amp; WEEKNUM(C134),"")</f>
        <v/>
      </c>
      <c r="C134" s="67">
        <f>CALENDRIER!$M133</f>
        <v>43965</v>
      </c>
      <c r="D134" s="76"/>
      <c r="E134" s="77"/>
      <c r="F134" s="77"/>
      <c r="G134" s="77"/>
      <c r="H134" s="77"/>
      <c r="I134" s="78"/>
      <c r="J134" s="79"/>
      <c r="K134" s="80"/>
      <c r="L134" s="80"/>
      <c r="M134" s="80"/>
      <c r="N134" s="80"/>
      <c r="O134" s="81"/>
      <c r="P134" s="76"/>
      <c r="Q134" s="77"/>
      <c r="R134" s="77"/>
      <c r="S134" s="77"/>
      <c r="T134" s="77"/>
      <c r="U134" s="78"/>
      <c r="V134" s="79"/>
      <c r="W134" s="80"/>
      <c r="X134" s="80"/>
      <c r="Y134" s="80"/>
      <c r="Z134" s="80"/>
      <c r="AA134" s="81"/>
      <c r="AB134" s="76"/>
      <c r="AC134" s="77"/>
      <c r="AD134" s="77"/>
      <c r="AE134" s="77"/>
      <c r="AF134" s="77"/>
      <c r="AG134" s="78"/>
    </row>
    <row r="135" spans="1:33" ht="16.5" customHeight="1" x14ac:dyDescent="0.25">
      <c r="A135">
        <f t="shared" si="4"/>
        <v>5</v>
      </c>
      <c r="B135" s="48" t="str">
        <f t="shared" si="5"/>
        <v/>
      </c>
      <c r="C135" s="67">
        <f>CALENDRIER!$M134</f>
        <v>43966</v>
      </c>
      <c r="D135" s="76"/>
      <c r="E135" s="77"/>
      <c r="F135" s="77"/>
      <c r="G135" s="77"/>
      <c r="H135" s="77"/>
      <c r="I135" s="78"/>
      <c r="J135" s="79"/>
      <c r="K135" s="80"/>
      <c r="L135" s="80"/>
      <c r="M135" s="80"/>
      <c r="N135" s="80"/>
      <c r="O135" s="81"/>
      <c r="P135" s="76"/>
      <c r="Q135" s="77"/>
      <c r="R135" s="77"/>
      <c r="S135" s="77"/>
      <c r="T135" s="77"/>
      <c r="U135" s="78"/>
      <c r="V135" s="79"/>
      <c r="W135" s="80"/>
      <c r="X135" s="80"/>
      <c r="Y135" s="80"/>
      <c r="Z135" s="80"/>
      <c r="AA135" s="81"/>
      <c r="AB135" s="76"/>
      <c r="AC135" s="77"/>
      <c r="AD135" s="77"/>
      <c r="AE135" s="77"/>
      <c r="AF135" s="77"/>
      <c r="AG135" s="78"/>
    </row>
    <row r="136" spans="1:33" ht="16.5" customHeight="1" x14ac:dyDescent="0.25">
      <c r="A136">
        <f t="shared" si="4"/>
        <v>5</v>
      </c>
      <c r="B136" s="48" t="str">
        <f t="shared" si="5"/>
        <v/>
      </c>
      <c r="C136" s="67">
        <f>CALENDRIER!$M135</f>
        <v>43967</v>
      </c>
      <c r="D136" s="76"/>
      <c r="E136" s="77"/>
      <c r="F136" s="77"/>
      <c r="G136" s="77"/>
      <c r="H136" s="77"/>
      <c r="I136" s="78"/>
      <c r="J136" s="79"/>
      <c r="K136" s="80"/>
      <c r="L136" s="80"/>
      <c r="M136" s="80"/>
      <c r="N136" s="80"/>
      <c r="O136" s="81"/>
      <c r="P136" s="76"/>
      <c r="Q136" s="77"/>
      <c r="R136" s="77"/>
      <c r="S136" s="77"/>
      <c r="T136" s="77"/>
      <c r="U136" s="78"/>
      <c r="V136" s="79"/>
      <c r="W136" s="80"/>
      <c r="X136" s="80"/>
      <c r="Y136" s="80"/>
      <c r="Z136" s="80"/>
      <c r="AA136" s="81"/>
      <c r="AB136" s="76"/>
      <c r="AC136" s="77"/>
      <c r="AD136" s="77"/>
      <c r="AE136" s="77"/>
      <c r="AF136" s="77"/>
      <c r="AG136" s="78"/>
    </row>
    <row r="137" spans="1:33" ht="16.5" customHeight="1" x14ac:dyDescent="0.25">
      <c r="A137">
        <f t="shared" si="4"/>
        <v>5</v>
      </c>
      <c r="B137" s="48" t="str">
        <f t="shared" si="5"/>
        <v/>
      </c>
      <c r="C137" s="67">
        <f>CALENDRIER!$M136</f>
        <v>43968</v>
      </c>
      <c r="D137" s="76"/>
      <c r="E137" s="77"/>
      <c r="F137" s="77"/>
      <c r="G137" s="77"/>
      <c r="H137" s="77"/>
      <c r="I137" s="78"/>
      <c r="J137" s="79"/>
      <c r="K137" s="80"/>
      <c r="L137" s="80"/>
      <c r="M137" s="80"/>
      <c r="N137" s="80"/>
      <c r="O137" s="81"/>
      <c r="P137" s="76"/>
      <c r="Q137" s="77"/>
      <c r="R137" s="77"/>
      <c r="S137" s="77"/>
      <c r="T137" s="77"/>
      <c r="U137" s="78"/>
      <c r="V137" s="79"/>
      <c r="W137" s="80"/>
      <c r="X137" s="80"/>
      <c r="Y137" s="80"/>
      <c r="Z137" s="80"/>
      <c r="AA137" s="81"/>
      <c r="AB137" s="76"/>
      <c r="AC137" s="77"/>
      <c r="AD137" s="77"/>
      <c r="AE137" s="77"/>
      <c r="AF137" s="77"/>
      <c r="AG137" s="78"/>
    </row>
    <row r="138" spans="1:33" ht="16.5" customHeight="1" x14ac:dyDescent="0.25">
      <c r="A138">
        <f t="shared" si="4"/>
        <v>5</v>
      </c>
      <c r="B138" s="48" t="str">
        <f t="shared" si="5"/>
        <v>S 21</v>
      </c>
      <c r="C138" s="67">
        <f>CALENDRIER!$M137</f>
        <v>43969</v>
      </c>
      <c r="D138" s="76"/>
      <c r="E138" s="77"/>
      <c r="F138" s="77"/>
      <c r="G138" s="77"/>
      <c r="H138" s="77"/>
      <c r="I138" s="78"/>
      <c r="J138" s="79"/>
      <c r="K138" s="80"/>
      <c r="L138" s="80"/>
      <c r="M138" s="80"/>
      <c r="N138" s="80"/>
      <c r="O138" s="81"/>
      <c r="P138" s="76"/>
      <c r="Q138" s="77"/>
      <c r="R138" s="77"/>
      <c r="S138" s="77"/>
      <c r="T138" s="77"/>
      <c r="U138" s="78"/>
      <c r="V138" s="79"/>
      <c r="W138" s="80"/>
      <c r="X138" s="80"/>
      <c r="Y138" s="80"/>
      <c r="Z138" s="80"/>
      <c r="AA138" s="81"/>
      <c r="AB138" s="76"/>
      <c r="AC138" s="77"/>
      <c r="AD138" s="77"/>
      <c r="AE138" s="77"/>
      <c r="AF138" s="77"/>
      <c r="AG138" s="78"/>
    </row>
    <row r="139" spans="1:33" ht="16.5" customHeight="1" x14ac:dyDescent="0.25">
      <c r="A139">
        <f t="shared" si="4"/>
        <v>5</v>
      </c>
      <c r="B139" s="48" t="str">
        <f t="shared" si="5"/>
        <v/>
      </c>
      <c r="C139" s="67">
        <f>CALENDRIER!$M138</f>
        <v>43970</v>
      </c>
      <c r="D139" s="76"/>
      <c r="E139" s="77"/>
      <c r="F139" s="77"/>
      <c r="G139" s="77"/>
      <c r="H139" s="77"/>
      <c r="I139" s="78"/>
      <c r="J139" s="79"/>
      <c r="K139" s="80"/>
      <c r="L139" s="80"/>
      <c r="M139" s="80"/>
      <c r="N139" s="80"/>
      <c r="O139" s="81"/>
      <c r="P139" s="76"/>
      <c r="Q139" s="77"/>
      <c r="R139" s="77"/>
      <c r="S139" s="77"/>
      <c r="T139" s="77"/>
      <c r="U139" s="78"/>
      <c r="V139" s="79"/>
      <c r="W139" s="80"/>
      <c r="X139" s="80"/>
      <c r="Y139" s="80"/>
      <c r="Z139" s="80"/>
      <c r="AA139" s="81"/>
      <c r="AB139" s="76"/>
      <c r="AC139" s="77"/>
      <c r="AD139" s="77"/>
      <c r="AE139" s="77"/>
      <c r="AF139" s="77"/>
      <c r="AG139" s="78"/>
    </row>
    <row r="140" spans="1:33" ht="16.5" customHeight="1" x14ac:dyDescent="0.25">
      <c r="A140">
        <f t="shared" si="4"/>
        <v>5</v>
      </c>
      <c r="B140" s="48" t="str">
        <f t="shared" si="5"/>
        <v/>
      </c>
      <c r="C140" s="67">
        <f>CALENDRIER!$M139</f>
        <v>43971</v>
      </c>
      <c r="D140" s="76"/>
      <c r="E140" s="77"/>
      <c r="F140" s="77"/>
      <c r="G140" s="77"/>
      <c r="H140" s="77"/>
      <c r="I140" s="78"/>
      <c r="J140" s="79"/>
      <c r="K140" s="80"/>
      <c r="L140" s="80"/>
      <c r="M140" s="80"/>
      <c r="N140" s="80"/>
      <c r="O140" s="81"/>
      <c r="P140" s="76"/>
      <c r="Q140" s="77"/>
      <c r="R140" s="77"/>
      <c r="S140" s="77"/>
      <c r="T140" s="77"/>
      <c r="U140" s="78"/>
      <c r="V140" s="79"/>
      <c r="W140" s="80"/>
      <c r="X140" s="80"/>
      <c r="Y140" s="80"/>
      <c r="Z140" s="80"/>
      <c r="AA140" s="81"/>
      <c r="AB140" s="76"/>
      <c r="AC140" s="77"/>
      <c r="AD140" s="77"/>
      <c r="AE140" s="77"/>
      <c r="AF140" s="77"/>
      <c r="AG140" s="78"/>
    </row>
    <row r="141" spans="1:33" ht="16.5" customHeight="1" x14ac:dyDescent="0.25">
      <c r="A141">
        <f t="shared" si="4"/>
        <v>5</v>
      </c>
      <c r="B141" s="48" t="str">
        <f t="shared" si="5"/>
        <v/>
      </c>
      <c r="C141" s="67">
        <f>CALENDRIER!$M140</f>
        <v>43972</v>
      </c>
      <c r="D141" s="76"/>
      <c r="E141" s="77"/>
      <c r="F141" s="77"/>
      <c r="G141" s="77"/>
      <c r="H141" s="77"/>
      <c r="I141" s="78"/>
      <c r="J141" s="79"/>
      <c r="K141" s="80"/>
      <c r="L141" s="80"/>
      <c r="M141" s="80"/>
      <c r="N141" s="80"/>
      <c r="O141" s="81"/>
      <c r="P141" s="76"/>
      <c r="Q141" s="77"/>
      <c r="R141" s="77"/>
      <c r="S141" s="77"/>
      <c r="T141" s="77"/>
      <c r="U141" s="78"/>
      <c r="V141" s="79"/>
      <c r="W141" s="80"/>
      <c r="X141" s="80"/>
      <c r="Y141" s="80"/>
      <c r="Z141" s="80"/>
      <c r="AA141" s="81"/>
      <c r="AB141" s="76"/>
      <c r="AC141" s="77"/>
      <c r="AD141" s="77"/>
      <c r="AE141" s="77"/>
      <c r="AF141" s="77"/>
      <c r="AG141" s="78"/>
    </row>
    <row r="142" spans="1:33" ht="16.5" customHeight="1" x14ac:dyDescent="0.25">
      <c r="A142">
        <f t="shared" si="4"/>
        <v>5</v>
      </c>
      <c r="B142" s="48" t="str">
        <f t="shared" si="5"/>
        <v/>
      </c>
      <c r="C142" s="67">
        <f>CALENDRIER!$M141</f>
        <v>43973</v>
      </c>
      <c r="D142" s="76"/>
      <c r="E142" s="77"/>
      <c r="F142" s="77"/>
      <c r="G142" s="77"/>
      <c r="H142" s="77"/>
      <c r="I142" s="78"/>
      <c r="J142" s="79"/>
      <c r="K142" s="80"/>
      <c r="L142" s="80"/>
      <c r="M142" s="80"/>
      <c r="N142" s="80"/>
      <c r="O142" s="81"/>
      <c r="P142" s="76"/>
      <c r="Q142" s="77"/>
      <c r="R142" s="77"/>
      <c r="S142" s="77"/>
      <c r="T142" s="77"/>
      <c r="U142" s="78"/>
      <c r="V142" s="79"/>
      <c r="W142" s="80"/>
      <c r="X142" s="80"/>
      <c r="Y142" s="80"/>
      <c r="Z142" s="80"/>
      <c r="AA142" s="81"/>
      <c r="AB142" s="76"/>
      <c r="AC142" s="77"/>
      <c r="AD142" s="77"/>
      <c r="AE142" s="77"/>
      <c r="AF142" s="77"/>
      <c r="AG142" s="78"/>
    </row>
    <row r="143" spans="1:33" ht="16.5" customHeight="1" x14ac:dyDescent="0.25">
      <c r="A143">
        <f t="shared" si="4"/>
        <v>5</v>
      </c>
      <c r="B143" s="48" t="str">
        <f t="shared" si="5"/>
        <v/>
      </c>
      <c r="C143" s="67">
        <f>CALENDRIER!$M142</f>
        <v>43974</v>
      </c>
      <c r="D143" s="76"/>
      <c r="E143" s="77"/>
      <c r="F143" s="77"/>
      <c r="G143" s="77"/>
      <c r="H143" s="77"/>
      <c r="I143" s="78"/>
      <c r="J143" s="79"/>
      <c r="K143" s="80"/>
      <c r="L143" s="80"/>
      <c r="M143" s="80"/>
      <c r="N143" s="80"/>
      <c r="O143" s="81"/>
      <c r="P143" s="76"/>
      <c r="Q143" s="77"/>
      <c r="R143" s="77"/>
      <c r="S143" s="77"/>
      <c r="T143" s="77"/>
      <c r="U143" s="78"/>
      <c r="V143" s="79"/>
      <c r="W143" s="80"/>
      <c r="X143" s="80"/>
      <c r="Y143" s="80"/>
      <c r="Z143" s="80"/>
      <c r="AA143" s="81"/>
      <c r="AB143" s="76"/>
      <c r="AC143" s="77"/>
      <c r="AD143" s="77"/>
      <c r="AE143" s="77"/>
      <c r="AF143" s="77"/>
      <c r="AG143" s="78"/>
    </row>
    <row r="144" spans="1:33" ht="16.5" customHeight="1" x14ac:dyDescent="0.25">
      <c r="A144">
        <f t="shared" si="4"/>
        <v>5</v>
      </c>
      <c r="B144" s="48" t="str">
        <f t="shared" si="5"/>
        <v/>
      </c>
      <c r="C144" s="67">
        <f>CALENDRIER!$M143</f>
        <v>43975</v>
      </c>
      <c r="D144" s="76"/>
      <c r="E144" s="77"/>
      <c r="F144" s="77"/>
      <c r="G144" s="77"/>
      <c r="H144" s="77"/>
      <c r="I144" s="78"/>
      <c r="J144" s="79"/>
      <c r="K144" s="80"/>
      <c r="L144" s="80"/>
      <c r="M144" s="80"/>
      <c r="N144" s="80"/>
      <c r="O144" s="81"/>
      <c r="P144" s="76"/>
      <c r="Q144" s="77"/>
      <c r="R144" s="77"/>
      <c r="S144" s="77"/>
      <c r="T144" s="77"/>
      <c r="U144" s="78"/>
      <c r="V144" s="79"/>
      <c r="W144" s="80"/>
      <c r="X144" s="80"/>
      <c r="Y144" s="80"/>
      <c r="Z144" s="80"/>
      <c r="AA144" s="81"/>
      <c r="AB144" s="76"/>
      <c r="AC144" s="77"/>
      <c r="AD144" s="77"/>
      <c r="AE144" s="77"/>
      <c r="AF144" s="77"/>
      <c r="AG144" s="78"/>
    </row>
    <row r="145" spans="1:33" ht="16.5" customHeight="1" x14ac:dyDescent="0.25">
      <c r="A145">
        <f t="shared" si="4"/>
        <v>5</v>
      </c>
      <c r="B145" s="48" t="str">
        <f t="shared" si="5"/>
        <v>S 22</v>
      </c>
      <c r="C145" s="67">
        <f>CALENDRIER!$M144</f>
        <v>43976</v>
      </c>
      <c r="D145" s="76"/>
      <c r="E145" s="77"/>
      <c r="F145" s="77"/>
      <c r="G145" s="77"/>
      <c r="H145" s="77"/>
      <c r="I145" s="78"/>
      <c r="J145" s="79"/>
      <c r="K145" s="80"/>
      <c r="L145" s="80"/>
      <c r="M145" s="80"/>
      <c r="N145" s="80"/>
      <c r="O145" s="81"/>
      <c r="P145" s="76"/>
      <c r="Q145" s="77"/>
      <c r="R145" s="77"/>
      <c r="S145" s="77"/>
      <c r="T145" s="77"/>
      <c r="U145" s="78"/>
      <c r="V145" s="79"/>
      <c r="W145" s="80"/>
      <c r="X145" s="80"/>
      <c r="Y145" s="80"/>
      <c r="Z145" s="80"/>
      <c r="AA145" s="81"/>
      <c r="AB145" s="76"/>
      <c r="AC145" s="77"/>
      <c r="AD145" s="77"/>
      <c r="AE145" s="77"/>
      <c r="AF145" s="77"/>
      <c r="AG145" s="78"/>
    </row>
    <row r="146" spans="1:33" ht="16.5" customHeight="1" x14ac:dyDescent="0.25">
      <c r="A146">
        <f t="shared" si="4"/>
        <v>5</v>
      </c>
      <c r="B146" s="48" t="str">
        <f t="shared" si="5"/>
        <v/>
      </c>
      <c r="C146" s="67">
        <f>CALENDRIER!$M145</f>
        <v>43977</v>
      </c>
      <c r="D146" s="76"/>
      <c r="E146" s="77"/>
      <c r="F146" s="77"/>
      <c r="G146" s="77"/>
      <c r="H146" s="77"/>
      <c r="I146" s="78"/>
      <c r="J146" s="79"/>
      <c r="K146" s="80"/>
      <c r="L146" s="80"/>
      <c r="M146" s="80"/>
      <c r="N146" s="80"/>
      <c r="O146" s="81"/>
      <c r="P146" s="76"/>
      <c r="Q146" s="77"/>
      <c r="R146" s="77"/>
      <c r="S146" s="77"/>
      <c r="T146" s="77"/>
      <c r="U146" s="78"/>
      <c r="V146" s="79"/>
      <c r="W146" s="80"/>
      <c r="X146" s="80"/>
      <c r="Y146" s="80"/>
      <c r="Z146" s="80"/>
      <c r="AA146" s="81"/>
      <c r="AB146" s="76"/>
      <c r="AC146" s="77"/>
      <c r="AD146" s="77"/>
      <c r="AE146" s="77"/>
      <c r="AF146" s="77"/>
      <c r="AG146" s="78"/>
    </row>
    <row r="147" spans="1:33" ht="16.5" customHeight="1" x14ac:dyDescent="0.25">
      <c r="A147">
        <f t="shared" si="4"/>
        <v>5</v>
      </c>
      <c r="B147" s="48" t="str">
        <f t="shared" si="5"/>
        <v/>
      </c>
      <c r="C147" s="67">
        <f>CALENDRIER!$M146</f>
        <v>43978</v>
      </c>
      <c r="D147" s="76"/>
      <c r="E147" s="77"/>
      <c r="F147" s="77"/>
      <c r="G147" s="77"/>
      <c r="H147" s="77"/>
      <c r="I147" s="78"/>
      <c r="J147" s="79"/>
      <c r="K147" s="80"/>
      <c r="L147" s="80"/>
      <c r="M147" s="80"/>
      <c r="N147" s="80"/>
      <c r="O147" s="81"/>
      <c r="P147" s="76"/>
      <c r="Q147" s="77"/>
      <c r="R147" s="77"/>
      <c r="S147" s="77"/>
      <c r="T147" s="77"/>
      <c r="U147" s="78"/>
      <c r="V147" s="79"/>
      <c r="W147" s="80"/>
      <c r="X147" s="80"/>
      <c r="Y147" s="80"/>
      <c r="Z147" s="80"/>
      <c r="AA147" s="81"/>
      <c r="AB147" s="76"/>
      <c r="AC147" s="77"/>
      <c r="AD147" s="77"/>
      <c r="AE147" s="77"/>
      <c r="AF147" s="77"/>
      <c r="AG147" s="78"/>
    </row>
    <row r="148" spans="1:33" ht="16.5" customHeight="1" x14ac:dyDescent="0.25">
      <c r="A148">
        <f t="shared" si="4"/>
        <v>5</v>
      </c>
      <c r="B148" s="48" t="str">
        <f t="shared" si="5"/>
        <v/>
      </c>
      <c r="C148" s="67">
        <f>CALENDRIER!$M147</f>
        <v>43979</v>
      </c>
      <c r="D148" s="76"/>
      <c r="E148" s="77"/>
      <c r="F148" s="77"/>
      <c r="G148" s="77"/>
      <c r="H148" s="77"/>
      <c r="I148" s="78"/>
      <c r="J148" s="79"/>
      <c r="K148" s="80"/>
      <c r="L148" s="80"/>
      <c r="M148" s="80"/>
      <c r="N148" s="80"/>
      <c r="O148" s="81"/>
      <c r="P148" s="76"/>
      <c r="Q148" s="77"/>
      <c r="R148" s="77"/>
      <c r="S148" s="77"/>
      <c r="T148" s="77"/>
      <c r="U148" s="78"/>
      <c r="V148" s="79"/>
      <c r="W148" s="80"/>
      <c r="X148" s="80"/>
      <c r="Y148" s="80"/>
      <c r="Z148" s="80"/>
      <c r="AA148" s="81"/>
      <c r="AB148" s="76"/>
      <c r="AC148" s="77"/>
      <c r="AD148" s="77"/>
      <c r="AE148" s="77"/>
      <c r="AF148" s="77"/>
      <c r="AG148" s="78"/>
    </row>
    <row r="149" spans="1:33" ht="16.5" customHeight="1" x14ac:dyDescent="0.25">
      <c r="A149">
        <f t="shared" si="4"/>
        <v>5</v>
      </c>
      <c r="B149" s="48" t="str">
        <f t="shared" si="5"/>
        <v/>
      </c>
      <c r="C149" s="67">
        <f>CALENDRIER!$M148</f>
        <v>43980</v>
      </c>
      <c r="D149" s="76"/>
      <c r="E149" s="77"/>
      <c r="F149" s="77"/>
      <c r="G149" s="77"/>
      <c r="H149" s="77"/>
      <c r="I149" s="78"/>
      <c r="J149" s="79"/>
      <c r="K149" s="80"/>
      <c r="L149" s="80"/>
      <c r="M149" s="80"/>
      <c r="N149" s="80"/>
      <c r="O149" s="81"/>
      <c r="P149" s="76"/>
      <c r="Q149" s="77"/>
      <c r="R149" s="77"/>
      <c r="S149" s="77"/>
      <c r="T149" s="77"/>
      <c r="U149" s="78"/>
      <c r="V149" s="79"/>
      <c r="W149" s="80"/>
      <c r="X149" s="80"/>
      <c r="Y149" s="80"/>
      <c r="Z149" s="80"/>
      <c r="AA149" s="81"/>
      <c r="AB149" s="76"/>
      <c r="AC149" s="77"/>
      <c r="AD149" s="77"/>
      <c r="AE149" s="77"/>
      <c r="AF149" s="77"/>
      <c r="AG149" s="78"/>
    </row>
    <row r="150" spans="1:33" ht="16.5" customHeight="1" x14ac:dyDescent="0.25">
      <c r="A150">
        <f t="shared" si="4"/>
        <v>5</v>
      </c>
      <c r="B150" s="48" t="str">
        <f t="shared" si="5"/>
        <v/>
      </c>
      <c r="C150" s="67">
        <f>CALENDRIER!$M149</f>
        <v>43981</v>
      </c>
      <c r="D150" s="76"/>
      <c r="E150" s="77"/>
      <c r="F150" s="77"/>
      <c r="G150" s="77"/>
      <c r="H150" s="77"/>
      <c r="I150" s="78"/>
      <c r="J150" s="79"/>
      <c r="K150" s="80"/>
      <c r="L150" s="80"/>
      <c r="M150" s="80"/>
      <c r="N150" s="80"/>
      <c r="O150" s="81"/>
      <c r="P150" s="76"/>
      <c r="Q150" s="77"/>
      <c r="R150" s="77"/>
      <c r="S150" s="77"/>
      <c r="T150" s="77"/>
      <c r="U150" s="78"/>
      <c r="V150" s="79"/>
      <c r="W150" s="80"/>
      <c r="X150" s="80"/>
      <c r="Y150" s="80"/>
      <c r="Z150" s="80"/>
      <c r="AA150" s="81"/>
      <c r="AB150" s="76"/>
      <c r="AC150" s="77"/>
      <c r="AD150" s="77"/>
      <c r="AE150" s="77"/>
      <c r="AF150" s="77"/>
      <c r="AG150" s="78"/>
    </row>
    <row r="151" spans="1:33" ht="16.5" customHeight="1" x14ac:dyDescent="0.25">
      <c r="A151">
        <f t="shared" si="4"/>
        <v>5</v>
      </c>
      <c r="B151" s="48" t="str">
        <f t="shared" si="5"/>
        <v/>
      </c>
      <c r="C151" s="67">
        <f>CALENDRIER!$M150</f>
        <v>43982</v>
      </c>
      <c r="D151" s="76"/>
      <c r="E151" s="77"/>
      <c r="F151" s="77"/>
      <c r="G151" s="77"/>
      <c r="H151" s="77"/>
      <c r="I151" s="78"/>
      <c r="J151" s="79"/>
      <c r="K151" s="80"/>
      <c r="L151" s="80"/>
      <c r="M151" s="80"/>
      <c r="N151" s="80"/>
      <c r="O151" s="81"/>
      <c r="P151" s="76"/>
      <c r="Q151" s="77"/>
      <c r="R151" s="77"/>
      <c r="S151" s="77"/>
      <c r="T151" s="77"/>
      <c r="U151" s="78"/>
      <c r="V151" s="79"/>
      <c r="W151" s="80"/>
      <c r="X151" s="80"/>
      <c r="Y151" s="80"/>
      <c r="Z151" s="80"/>
      <c r="AA151" s="81"/>
      <c r="AB151" s="76"/>
      <c r="AC151" s="77"/>
      <c r="AD151" s="77"/>
      <c r="AE151" s="77"/>
      <c r="AF151" s="77"/>
      <c r="AG151" s="78"/>
    </row>
    <row r="152" spans="1:33" ht="16.5" customHeight="1" x14ac:dyDescent="0.25">
      <c r="A152">
        <f t="shared" si="4"/>
        <v>6</v>
      </c>
      <c r="B152" s="48" t="str">
        <f t="shared" si="5"/>
        <v>S 23</v>
      </c>
      <c r="C152" s="67">
        <f>CALENDRIER!$M151</f>
        <v>43983</v>
      </c>
      <c r="D152" s="76"/>
      <c r="E152" s="77"/>
      <c r="F152" s="77"/>
      <c r="G152" s="77"/>
      <c r="H152" s="77"/>
      <c r="I152" s="78"/>
      <c r="J152" s="79"/>
      <c r="K152" s="80"/>
      <c r="L152" s="80"/>
      <c r="M152" s="80"/>
      <c r="N152" s="80"/>
      <c r="O152" s="81"/>
      <c r="P152" s="76"/>
      <c r="Q152" s="77"/>
      <c r="R152" s="77"/>
      <c r="S152" s="77"/>
      <c r="T152" s="77"/>
      <c r="U152" s="78"/>
      <c r="V152" s="79"/>
      <c r="W152" s="80"/>
      <c r="X152" s="80"/>
      <c r="Y152" s="80"/>
      <c r="Z152" s="80"/>
      <c r="AA152" s="81"/>
      <c r="AB152" s="76"/>
      <c r="AC152" s="77"/>
      <c r="AD152" s="77"/>
      <c r="AE152" s="77"/>
      <c r="AF152" s="77"/>
      <c r="AG152" s="78"/>
    </row>
    <row r="153" spans="1:33" ht="16.5" customHeight="1" x14ac:dyDescent="0.25">
      <c r="A153">
        <f t="shared" si="4"/>
        <v>6</v>
      </c>
      <c r="B153" s="48" t="str">
        <f t="shared" si="5"/>
        <v/>
      </c>
      <c r="C153" s="67">
        <f>CALENDRIER!$M152</f>
        <v>43984</v>
      </c>
      <c r="D153" s="76"/>
      <c r="E153" s="77"/>
      <c r="F153" s="77"/>
      <c r="G153" s="77"/>
      <c r="H153" s="77"/>
      <c r="I153" s="78"/>
      <c r="J153" s="79"/>
      <c r="K153" s="80"/>
      <c r="L153" s="80"/>
      <c r="M153" s="80"/>
      <c r="N153" s="80"/>
      <c r="O153" s="81"/>
      <c r="P153" s="76"/>
      <c r="Q153" s="77"/>
      <c r="R153" s="77"/>
      <c r="S153" s="77"/>
      <c r="T153" s="77"/>
      <c r="U153" s="78"/>
      <c r="V153" s="79"/>
      <c r="W153" s="80"/>
      <c r="X153" s="80"/>
      <c r="Y153" s="80"/>
      <c r="Z153" s="80"/>
      <c r="AA153" s="81"/>
      <c r="AB153" s="76"/>
      <c r="AC153" s="77"/>
      <c r="AD153" s="77"/>
      <c r="AE153" s="77"/>
      <c r="AF153" s="77"/>
      <c r="AG153" s="78"/>
    </row>
    <row r="154" spans="1:33" ht="16.5" customHeight="1" x14ac:dyDescent="0.25">
      <c r="A154">
        <f t="shared" si="4"/>
        <v>6</v>
      </c>
      <c r="B154" s="48" t="str">
        <f t="shared" si="5"/>
        <v/>
      </c>
      <c r="C154" s="67">
        <f>CALENDRIER!$M153</f>
        <v>43985</v>
      </c>
      <c r="D154" s="76"/>
      <c r="E154" s="77"/>
      <c r="F154" s="77"/>
      <c r="G154" s="77"/>
      <c r="H154" s="77"/>
      <c r="I154" s="78"/>
      <c r="J154" s="79"/>
      <c r="K154" s="80"/>
      <c r="L154" s="80"/>
      <c r="M154" s="80"/>
      <c r="N154" s="80"/>
      <c r="O154" s="81"/>
      <c r="P154" s="76"/>
      <c r="Q154" s="77"/>
      <c r="R154" s="77"/>
      <c r="S154" s="77"/>
      <c r="T154" s="77"/>
      <c r="U154" s="78"/>
      <c r="V154" s="79"/>
      <c r="W154" s="80"/>
      <c r="X154" s="80"/>
      <c r="Y154" s="80"/>
      <c r="Z154" s="80"/>
      <c r="AA154" s="81"/>
      <c r="AB154" s="76"/>
      <c r="AC154" s="77"/>
      <c r="AD154" s="77"/>
      <c r="AE154" s="77"/>
      <c r="AF154" s="77"/>
      <c r="AG154" s="78"/>
    </row>
    <row r="155" spans="1:33" ht="16.5" customHeight="1" x14ac:dyDescent="0.25">
      <c r="A155">
        <f t="shared" si="4"/>
        <v>6</v>
      </c>
      <c r="B155" s="48" t="str">
        <f t="shared" si="5"/>
        <v/>
      </c>
      <c r="C155" s="67">
        <f>CALENDRIER!$M154</f>
        <v>43986</v>
      </c>
      <c r="D155" s="76"/>
      <c r="E155" s="77"/>
      <c r="F155" s="77"/>
      <c r="G155" s="77"/>
      <c r="H155" s="77"/>
      <c r="I155" s="78"/>
      <c r="J155" s="79"/>
      <c r="K155" s="80"/>
      <c r="L155" s="80"/>
      <c r="M155" s="80"/>
      <c r="N155" s="80"/>
      <c r="O155" s="81"/>
      <c r="P155" s="76"/>
      <c r="Q155" s="77"/>
      <c r="R155" s="77"/>
      <c r="S155" s="77"/>
      <c r="T155" s="77"/>
      <c r="U155" s="78"/>
      <c r="V155" s="79"/>
      <c r="W155" s="80"/>
      <c r="X155" s="80"/>
      <c r="Y155" s="80"/>
      <c r="Z155" s="80"/>
      <c r="AA155" s="81"/>
      <c r="AB155" s="76"/>
      <c r="AC155" s="77"/>
      <c r="AD155" s="77"/>
      <c r="AE155" s="77"/>
      <c r="AF155" s="77"/>
      <c r="AG155" s="78"/>
    </row>
    <row r="156" spans="1:33" ht="16.5" customHeight="1" x14ac:dyDescent="0.25">
      <c r="A156">
        <f t="shared" si="4"/>
        <v>6</v>
      </c>
      <c r="B156" s="48" t="str">
        <f t="shared" si="5"/>
        <v/>
      </c>
      <c r="C156" s="67">
        <f>CALENDRIER!$M155</f>
        <v>43987</v>
      </c>
      <c r="D156" s="76"/>
      <c r="E156" s="77"/>
      <c r="F156" s="77"/>
      <c r="G156" s="77"/>
      <c r="H156" s="77"/>
      <c r="I156" s="78"/>
      <c r="J156" s="79"/>
      <c r="K156" s="80"/>
      <c r="L156" s="80"/>
      <c r="M156" s="80"/>
      <c r="N156" s="80"/>
      <c r="O156" s="81"/>
      <c r="P156" s="76"/>
      <c r="Q156" s="77"/>
      <c r="R156" s="77"/>
      <c r="S156" s="77"/>
      <c r="T156" s="77"/>
      <c r="U156" s="78"/>
      <c r="V156" s="79"/>
      <c r="W156" s="80"/>
      <c r="X156" s="80"/>
      <c r="Y156" s="80"/>
      <c r="Z156" s="80"/>
      <c r="AA156" s="81"/>
      <c r="AB156" s="76"/>
      <c r="AC156" s="77"/>
      <c r="AD156" s="77"/>
      <c r="AE156" s="77"/>
      <c r="AF156" s="77"/>
      <c r="AG156" s="78"/>
    </row>
    <row r="157" spans="1:33" ht="16.5" customHeight="1" x14ac:dyDescent="0.25">
      <c r="A157">
        <f t="shared" si="4"/>
        <v>6</v>
      </c>
      <c r="B157" s="48" t="str">
        <f t="shared" si="5"/>
        <v/>
      </c>
      <c r="C157" s="67">
        <f>CALENDRIER!$M156</f>
        <v>43988</v>
      </c>
      <c r="D157" s="76"/>
      <c r="E157" s="77"/>
      <c r="F157" s="77"/>
      <c r="G157" s="77"/>
      <c r="H157" s="77"/>
      <c r="I157" s="78"/>
      <c r="J157" s="79"/>
      <c r="K157" s="80"/>
      <c r="L157" s="80"/>
      <c r="M157" s="80"/>
      <c r="N157" s="80"/>
      <c r="O157" s="81"/>
      <c r="P157" s="76"/>
      <c r="Q157" s="77"/>
      <c r="R157" s="77"/>
      <c r="S157" s="77"/>
      <c r="T157" s="77"/>
      <c r="U157" s="78"/>
      <c r="V157" s="79"/>
      <c r="W157" s="80"/>
      <c r="X157" s="80"/>
      <c r="Y157" s="80"/>
      <c r="Z157" s="80"/>
      <c r="AA157" s="81"/>
      <c r="AB157" s="76"/>
      <c r="AC157" s="77"/>
      <c r="AD157" s="77"/>
      <c r="AE157" s="77"/>
      <c r="AF157" s="77"/>
      <c r="AG157" s="78"/>
    </row>
    <row r="158" spans="1:33" ht="16.5" customHeight="1" x14ac:dyDescent="0.25">
      <c r="A158">
        <f t="shared" si="4"/>
        <v>6</v>
      </c>
      <c r="B158" s="48" t="str">
        <f t="shared" si="5"/>
        <v/>
      </c>
      <c r="C158" s="67">
        <f>CALENDRIER!$M157</f>
        <v>43989</v>
      </c>
      <c r="D158" s="76"/>
      <c r="E158" s="77"/>
      <c r="F158" s="77"/>
      <c r="G158" s="77"/>
      <c r="H158" s="77"/>
      <c r="I158" s="78"/>
      <c r="J158" s="79"/>
      <c r="K158" s="80"/>
      <c r="L158" s="80"/>
      <c r="M158" s="80"/>
      <c r="N158" s="80"/>
      <c r="O158" s="81"/>
      <c r="P158" s="76"/>
      <c r="Q158" s="77"/>
      <c r="R158" s="77"/>
      <c r="S158" s="77"/>
      <c r="T158" s="77"/>
      <c r="U158" s="78"/>
      <c r="V158" s="79"/>
      <c r="W158" s="80"/>
      <c r="X158" s="80"/>
      <c r="Y158" s="80"/>
      <c r="Z158" s="80"/>
      <c r="AA158" s="81"/>
      <c r="AB158" s="76"/>
      <c r="AC158" s="77"/>
      <c r="AD158" s="77"/>
      <c r="AE158" s="77"/>
      <c r="AF158" s="77"/>
      <c r="AG158" s="78"/>
    </row>
    <row r="159" spans="1:33" ht="16.5" customHeight="1" x14ac:dyDescent="0.25">
      <c r="A159">
        <f t="shared" si="4"/>
        <v>6</v>
      </c>
      <c r="B159" s="48" t="str">
        <f t="shared" si="5"/>
        <v>S 24</v>
      </c>
      <c r="C159" s="67">
        <f>CALENDRIER!$M158</f>
        <v>43990</v>
      </c>
      <c r="D159" s="76"/>
      <c r="E159" s="77"/>
      <c r="F159" s="77"/>
      <c r="G159" s="77"/>
      <c r="H159" s="77"/>
      <c r="I159" s="78"/>
      <c r="J159" s="79"/>
      <c r="K159" s="80"/>
      <c r="L159" s="80"/>
      <c r="M159" s="80"/>
      <c r="N159" s="80"/>
      <c r="O159" s="81"/>
      <c r="P159" s="76"/>
      <c r="Q159" s="77"/>
      <c r="R159" s="77"/>
      <c r="S159" s="77"/>
      <c r="T159" s="77"/>
      <c r="U159" s="78"/>
      <c r="V159" s="79"/>
      <c r="W159" s="80"/>
      <c r="X159" s="80"/>
      <c r="Y159" s="80"/>
      <c r="Z159" s="80"/>
      <c r="AA159" s="81"/>
      <c r="AB159" s="76"/>
      <c r="AC159" s="77"/>
      <c r="AD159" s="77"/>
      <c r="AE159" s="77"/>
      <c r="AF159" s="77"/>
      <c r="AG159" s="78"/>
    </row>
    <row r="160" spans="1:33" ht="16.5" customHeight="1" x14ac:dyDescent="0.25">
      <c r="A160">
        <f t="shared" si="4"/>
        <v>6</v>
      </c>
      <c r="B160" s="48" t="str">
        <f t="shared" si="5"/>
        <v/>
      </c>
      <c r="C160" s="67">
        <f>CALENDRIER!$M159</f>
        <v>43991</v>
      </c>
      <c r="D160" s="76"/>
      <c r="E160" s="77"/>
      <c r="F160" s="77"/>
      <c r="G160" s="77"/>
      <c r="H160" s="77"/>
      <c r="I160" s="78"/>
      <c r="J160" s="79"/>
      <c r="K160" s="80"/>
      <c r="L160" s="80"/>
      <c r="M160" s="80"/>
      <c r="N160" s="80"/>
      <c r="O160" s="81"/>
      <c r="P160" s="76"/>
      <c r="Q160" s="77"/>
      <c r="R160" s="77"/>
      <c r="S160" s="77"/>
      <c r="T160" s="77"/>
      <c r="U160" s="78"/>
      <c r="V160" s="79"/>
      <c r="W160" s="80"/>
      <c r="X160" s="80"/>
      <c r="Y160" s="80"/>
      <c r="Z160" s="80"/>
      <c r="AA160" s="81"/>
      <c r="AB160" s="76"/>
      <c r="AC160" s="77"/>
      <c r="AD160" s="77"/>
      <c r="AE160" s="77"/>
      <c r="AF160" s="77"/>
      <c r="AG160" s="78"/>
    </row>
    <row r="161" spans="1:33" ht="16.5" customHeight="1" x14ac:dyDescent="0.25">
      <c r="A161">
        <f t="shared" si="4"/>
        <v>6</v>
      </c>
      <c r="B161" s="48" t="str">
        <f t="shared" si="5"/>
        <v/>
      </c>
      <c r="C161" s="67">
        <f>CALENDRIER!$M160</f>
        <v>43992</v>
      </c>
      <c r="D161" s="76"/>
      <c r="E161" s="77"/>
      <c r="F161" s="77"/>
      <c r="G161" s="77"/>
      <c r="H161" s="77"/>
      <c r="I161" s="78"/>
      <c r="J161" s="79"/>
      <c r="K161" s="80"/>
      <c r="L161" s="80"/>
      <c r="M161" s="80"/>
      <c r="N161" s="80"/>
      <c r="O161" s="81"/>
      <c r="P161" s="76"/>
      <c r="Q161" s="77"/>
      <c r="R161" s="77"/>
      <c r="S161" s="77"/>
      <c r="T161" s="77"/>
      <c r="U161" s="78"/>
      <c r="V161" s="79"/>
      <c r="W161" s="80"/>
      <c r="X161" s="80"/>
      <c r="Y161" s="80"/>
      <c r="Z161" s="80"/>
      <c r="AA161" s="81"/>
      <c r="AB161" s="76"/>
      <c r="AC161" s="77"/>
      <c r="AD161" s="77"/>
      <c r="AE161" s="77"/>
      <c r="AF161" s="77"/>
      <c r="AG161" s="78"/>
    </row>
    <row r="162" spans="1:33" ht="16.5" customHeight="1" x14ac:dyDescent="0.25">
      <c r="A162">
        <f t="shared" si="4"/>
        <v>6</v>
      </c>
      <c r="B162" s="48" t="str">
        <f t="shared" si="5"/>
        <v/>
      </c>
      <c r="C162" s="67">
        <f>CALENDRIER!$M161</f>
        <v>43993</v>
      </c>
      <c r="D162" s="76"/>
      <c r="E162" s="77"/>
      <c r="F162" s="77"/>
      <c r="G162" s="77"/>
      <c r="H162" s="77"/>
      <c r="I162" s="78"/>
      <c r="J162" s="79"/>
      <c r="K162" s="80"/>
      <c r="L162" s="80"/>
      <c r="M162" s="80"/>
      <c r="N162" s="80"/>
      <c r="O162" s="81"/>
      <c r="P162" s="76"/>
      <c r="Q162" s="77"/>
      <c r="R162" s="77"/>
      <c r="S162" s="77"/>
      <c r="T162" s="77"/>
      <c r="U162" s="78"/>
      <c r="V162" s="79"/>
      <c r="W162" s="80"/>
      <c r="X162" s="80"/>
      <c r="Y162" s="80"/>
      <c r="Z162" s="80"/>
      <c r="AA162" s="81"/>
      <c r="AB162" s="76"/>
      <c r="AC162" s="77"/>
      <c r="AD162" s="77"/>
      <c r="AE162" s="77"/>
      <c r="AF162" s="77"/>
      <c r="AG162" s="78"/>
    </row>
    <row r="163" spans="1:33" ht="16.5" customHeight="1" x14ac:dyDescent="0.25">
      <c r="A163">
        <f t="shared" si="4"/>
        <v>6</v>
      </c>
      <c r="B163" s="48" t="str">
        <f t="shared" si="5"/>
        <v/>
      </c>
      <c r="C163" s="67">
        <f>CALENDRIER!$M162</f>
        <v>43994</v>
      </c>
      <c r="D163" s="76"/>
      <c r="E163" s="77"/>
      <c r="F163" s="77"/>
      <c r="G163" s="77"/>
      <c r="H163" s="77"/>
      <c r="I163" s="78"/>
      <c r="J163" s="79"/>
      <c r="K163" s="80"/>
      <c r="L163" s="80"/>
      <c r="M163" s="80"/>
      <c r="N163" s="80"/>
      <c r="O163" s="81"/>
      <c r="P163" s="76"/>
      <c r="Q163" s="77"/>
      <c r="R163" s="77"/>
      <c r="S163" s="77"/>
      <c r="T163" s="77"/>
      <c r="U163" s="78"/>
      <c r="V163" s="79"/>
      <c r="W163" s="80"/>
      <c r="X163" s="80"/>
      <c r="Y163" s="80"/>
      <c r="Z163" s="80"/>
      <c r="AA163" s="81"/>
      <c r="AB163" s="76"/>
      <c r="AC163" s="77"/>
      <c r="AD163" s="77"/>
      <c r="AE163" s="77"/>
      <c r="AF163" s="77"/>
      <c r="AG163" s="78"/>
    </row>
    <row r="164" spans="1:33" ht="16.5" customHeight="1" x14ac:dyDescent="0.25">
      <c r="A164">
        <f t="shared" si="4"/>
        <v>6</v>
      </c>
      <c r="B164" s="48" t="str">
        <f t="shared" si="5"/>
        <v/>
      </c>
      <c r="C164" s="67">
        <f>CALENDRIER!$M163</f>
        <v>43995</v>
      </c>
      <c r="D164" s="76"/>
      <c r="E164" s="77"/>
      <c r="F164" s="77"/>
      <c r="G164" s="77"/>
      <c r="H164" s="77"/>
      <c r="I164" s="78"/>
      <c r="J164" s="79"/>
      <c r="K164" s="80"/>
      <c r="L164" s="80"/>
      <c r="M164" s="80"/>
      <c r="N164" s="80"/>
      <c r="O164" s="81"/>
      <c r="P164" s="76"/>
      <c r="Q164" s="77"/>
      <c r="R164" s="77"/>
      <c r="S164" s="77"/>
      <c r="T164" s="77"/>
      <c r="U164" s="78"/>
      <c r="V164" s="79"/>
      <c r="W164" s="80"/>
      <c r="X164" s="80"/>
      <c r="Y164" s="80"/>
      <c r="Z164" s="80"/>
      <c r="AA164" s="81"/>
      <c r="AB164" s="76"/>
      <c r="AC164" s="77"/>
      <c r="AD164" s="77"/>
      <c r="AE164" s="77"/>
      <c r="AF164" s="77"/>
      <c r="AG164" s="78"/>
    </row>
    <row r="165" spans="1:33" ht="16.5" customHeight="1" x14ac:dyDescent="0.25">
      <c r="A165">
        <f t="shared" si="4"/>
        <v>6</v>
      </c>
      <c r="B165" s="48" t="str">
        <f t="shared" si="5"/>
        <v/>
      </c>
      <c r="C165" s="67">
        <f>CALENDRIER!$M164</f>
        <v>43996</v>
      </c>
      <c r="D165" s="76"/>
      <c r="E165" s="77"/>
      <c r="F165" s="77"/>
      <c r="G165" s="77"/>
      <c r="H165" s="77"/>
      <c r="I165" s="78"/>
      <c r="J165" s="79"/>
      <c r="K165" s="80"/>
      <c r="L165" s="80"/>
      <c r="M165" s="80"/>
      <c r="N165" s="80"/>
      <c r="O165" s="81"/>
      <c r="P165" s="76"/>
      <c r="Q165" s="77"/>
      <c r="R165" s="77"/>
      <c r="S165" s="77"/>
      <c r="T165" s="77"/>
      <c r="U165" s="78"/>
      <c r="V165" s="79"/>
      <c r="W165" s="80"/>
      <c r="X165" s="80"/>
      <c r="Y165" s="80"/>
      <c r="Z165" s="80"/>
      <c r="AA165" s="81"/>
      <c r="AB165" s="76"/>
      <c r="AC165" s="77"/>
      <c r="AD165" s="77"/>
      <c r="AE165" s="77"/>
      <c r="AF165" s="77"/>
      <c r="AG165" s="78"/>
    </row>
    <row r="166" spans="1:33" ht="16.5" customHeight="1" x14ac:dyDescent="0.25">
      <c r="A166">
        <f t="shared" si="4"/>
        <v>6</v>
      </c>
      <c r="B166" s="48" t="str">
        <f t="shared" si="5"/>
        <v>S 25</v>
      </c>
      <c r="C166" s="67">
        <f>CALENDRIER!$M165</f>
        <v>43997</v>
      </c>
      <c r="D166" s="76"/>
      <c r="E166" s="77"/>
      <c r="F166" s="77"/>
      <c r="G166" s="77"/>
      <c r="H166" s="77"/>
      <c r="I166" s="78"/>
      <c r="J166" s="79"/>
      <c r="K166" s="80"/>
      <c r="L166" s="80"/>
      <c r="M166" s="80"/>
      <c r="N166" s="80"/>
      <c r="O166" s="81"/>
      <c r="P166" s="76"/>
      <c r="Q166" s="77"/>
      <c r="R166" s="77"/>
      <c r="S166" s="77"/>
      <c r="T166" s="77"/>
      <c r="U166" s="78"/>
      <c r="V166" s="79"/>
      <c r="W166" s="80"/>
      <c r="X166" s="80"/>
      <c r="Y166" s="80"/>
      <c r="Z166" s="80"/>
      <c r="AA166" s="81"/>
      <c r="AB166" s="76"/>
      <c r="AC166" s="77"/>
      <c r="AD166" s="77"/>
      <c r="AE166" s="77"/>
      <c r="AF166" s="77"/>
      <c r="AG166" s="78"/>
    </row>
    <row r="167" spans="1:33" ht="16.5" customHeight="1" x14ac:dyDescent="0.25">
      <c r="A167">
        <f t="shared" si="4"/>
        <v>6</v>
      </c>
      <c r="B167" s="48" t="str">
        <f t="shared" si="5"/>
        <v/>
      </c>
      <c r="C167" s="67">
        <f>CALENDRIER!$M166</f>
        <v>43998</v>
      </c>
      <c r="D167" s="76"/>
      <c r="E167" s="77"/>
      <c r="F167" s="77"/>
      <c r="G167" s="77"/>
      <c r="H167" s="77"/>
      <c r="I167" s="78"/>
      <c r="J167" s="79"/>
      <c r="K167" s="80"/>
      <c r="L167" s="80"/>
      <c r="M167" s="80"/>
      <c r="N167" s="80"/>
      <c r="O167" s="81"/>
      <c r="P167" s="76"/>
      <c r="Q167" s="77"/>
      <c r="R167" s="77"/>
      <c r="S167" s="77"/>
      <c r="T167" s="77"/>
      <c r="U167" s="78"/>
      <c r="V167" s="79"/>
      <c r="W167" s="80"/>
      <c r="X167" s="80"/>
      <c r="Y167" s="80"/>
      <c r="Z167" s="80"/>
      <c r="AA167" s="81"/>
      <c r="AB167" s="76"/>
      <c r="AC167" s="77"/>
      <c r="AD167" s="77"/>
      <c r="AE167" s="77"/>
      <c r="AF167" s="77"/>
      <c r="AG167" s="78"/>
    </row>
    <row r="168" spans="1:33" ht="16.5" customHeight="1" x14ac:dyDescent="0.25">
      <c r="A168">
        <f t="shared" si="4"/>
        <v>6</v>
      </c>
      <c r="B168" s="48" t="str">
        <f t="shared" si="5"/>
        <v/>
      </c>
      <c r="C168" s="67">
        <f>CALENDRIER!$M167</f>
        <v>43999</v>
      </c>
      <c r="D168" s="76"/>
      <c r="E168" s="77"/>
      <c r="F168" s="77"/>
      <c r="G168" s="77"/>
      <c r="H168" s="77"/>
      <c r="I168" s="78"/>
      <c r="J168" s="79"/>
      <c r="K168" s="80"/>
      <c r="L168" s="80"/>
      <c r="M168" s="80"/>
      <c r="N168" s="80"/>
      <c r="O168" s="81"/>
      <c r="P168" s="76"/>
      <c r="Q168" s="77"/>
      <c r="R168" s="77"/>
      <c r="S168" s="77"/>
      <c r="T168" s="77"/>
      <c r="U168" s="78"/>
      <c r="V168" s="79"/>
      <c r="W168" s="80"/>
      <c r="X168" s="80"/>
      <c r="Y168" s="80"/>
      <c r="Z168" s="80"/>
      <c r="AA168" s="81"/>
      <c r="AB168" s="76"/>
      <c r="AC168" s="77"/>
      <c r="AD168" s="77"/>
      <c r="AE168" s="77"/>
      <c r="AF168" s="77"/>
      <c r="AG168" s="78"/>
    </row>
    <row r="169" spans="1:33" ht="16.5" customHeight="1" x14ac:dyDescent="0.25">
      <c r="A169">
        <f t="shared" si="4"/>
        <v>6</v>
      </c>
      <c r="B169" s="48" t="str">
        <f t="shared" si="5"/>
        <v/>
      </c>
      <c r="C169" s="67">
        <f>CALENDRIER!$M168</f>
        <v>44000</v>
      </c>
      <c r="D169" s="76"/>
      <c r="E169" s="77"/>
      <c r="F169" s="77"/>
      <c r="G169" s="77"/>
      <c r="H169" s="77"/>
      <c r="I169" s="78"/>
      <c r="J169" s="79"/>
      <c r="K169" s="80"/>
      <c r="L169" s="80"/>
      <c r="M169" s="80"/>
      <c r="N169" s="80"/>
      <c r="O169" s="81"/>
      <c r="P169" s="76"/>
      <c r="Q169" s="77"/>
      <c r="R169" s="77"/>
      <c r="S169" s="77"/>
      <c r="T169" s="77"/>
      <c r="U169" s="78"/>
      <c r="V169" s="79"/>
      <c r="W169" s="80"/>
      <c r="X169" s="80"/>
      <c r="Y169" s="80"/>
      <c r="Z169" s="80"/>
      <c r="AA169" s="81"/>
      <c r="AB169" s="76"/>
      <c r="AC169" s="77"/>
      <c r="AD169" s="77"/>
      <c r="AE169" s="77"/>
      <c r="AF169" s="77"/>
      <c r="AG169" s="78"/>
    </row>
    <row r="170" spans="1:33" ht="16.5" customHeight="1" x14ac:dyDescent="0.25">
      <c r="A170">
        <f t="shared" si="4"/>
        <v>6</v>
      </c>
      <c r="B170" s="48" t="str">
        <f t="shared" si="5"/>
        <v/>
      </c>
      <c r="C170" s="67">
        <f>CALENDRIER!$M169</f>
        <v>44001</v>
      </c>
      <c r="D170" s="76"/>
      <c r="E170" s="77"/>
      <c r="F170" s="77"/>
      <c r="G170" s="77"/>
      <c r="H170" s="77"/>
      <c r="I170" s="78"/>
      <c r="J170" s="79"/>
      <c r="K170" s="80"/>
      <c r="L170" s="80"/>
      <c r="M170" s="80"/>
      <c r="N170" s="80"/>
      <c r="O170" s="81"/>
      <c r="P170" s="76"/>
      <c r="Q170" s="77"/>
      <c r="R170" s="77"/>
      <c r="S170" s="77"/>
      <c r="T170" s="77"/>
      <c r="U170" s="78"/>
      <c r="V170" s="79"/>
      <c r="W170" s="80"/>
      <c r="X170" s="80"/>
      <c r="Y170" s="80"/>
      <c r="Z170" s="80"/>
      <c r="AA170" s="81"/>
      <c r="AB170" s="76"/>
      <c r="AC170" s="77"/>
      <c r="AD170" s="77"/>
      <c r="AE170" s="77"/>
      <c r="AF170" s="77"/>
      <c r="AG170" s="78"/>
    </row>
    <row r="171" spans="1:33" ht="16.5" customHeight="1" x14ac:dyDescent="0.25">
      <c r="A171">
        <f t="shared" si="4"/>
        <v>6</v>
      </c>
      <c r="B171" s="48" t="str">
        <f t="shared" si="5"/>
        <v/>
      </c>
      <c r="C171" s="67">
        <f>CALENDRIER!$M170</f>
        <v>44002</v>
      </c>
      <c r="D171" s="76"/>
      <c r="E171" s="77"/>
      <c r="F171" s="77"/>
      <c r="G171" s="77"/>
      <c r="H171" s="77"/>
      <c r="I171" s="78"/>
      <c r="J171" s="79"/>
      <c r="K171" s="80"/>
      <c r="L171" s="80"/>
      <c r="M171" s="80"/>
      <c r="N171" s="80"/>
      <c r="O171" s="81"/>
      <c r="P171" s="76"/>
      <c r="Q171" s="77"/>
      <c r="R171" s="77"/>
      <c r="S171" s="77"/>
      <c r="T171" s="77"/>
      <c r="U171" s="78"/>
      <c r="V171" s="79"/>
      <c r="W171" s="80"/>
      <c r="X171" s="80"/>
      <c r="Y171" s="80"/>
      <c r="Z171" s="80"/>
      <c r="AA171" s="81"/>
      <c r="AB171" s="76"/>
      <c r="AC171" s="77"/>
      <c r="AD171" s="77"/>
      <c r="AE171" s="77"/>
      <c r="AF171" s="77"/>
      <c r="AG171" s="78"/>
    </row>
    <row r="172" spans="1:33" ht="16.5" customHeight="1" x14ac:dyDescent="0.25">
      <c r="A172">
        <f t="shared" si="4"/>
        <v>6</v>
      </c>
      <c r="B172" s="48" t="str">
        <f t="shared" si="5"/>
        <v/>
      </c>
      <c r="C172" s="67">
        <f>CALENDRIER!$M171</f>
        <v>44003</v>
      </c>
      <c r="D172" s="76"/>
      <c r="E172" s="77"/>
      <c r="F172" s="77"/>
      <c r="G172" s="77"/>
      <c r="H172" s="77"/>
      <c r="I172" s="78"/>
      <c r="J172" s="79"/>
      <c r="K172" s="80"/>
      <c r="L172" s="80"/>
      <c r="M172" s="80"/>
      <c r="N172" s="80"/>
      <c r="O172" s="81"/>
      <c r="P172" s="76"/>
      <c r="Q172" s="77"/>
      <c r="R172" s="77"/>
      <c r="S172" s="77"/>
      <c r="T172" s="77"/>
      <c r="U172" s="78"/>
      <c r="V172" s="79"/>
      <c r="W172" s="80"/>
      <c r="X172" s="80"/>
      <c r="Y172" s="80"/>
      <c r="Z172" s="80"/>
      <c r="AA172" s="81"/>
      <c r="AB172" s="76"/>
      <c r="AC172" s="77"/>
      <c r="AD172" s="77"/>
      <c r="AE172" s="77"/>
      <c r="AF172" s="77"/>
      <c r="AG172" s="78"/>
    </row>
    <row r="173" spans="1:33" ht="16.5" customHeight="1" x14ac:dyDescent="0.25">
      <c r="A173">
        <f t="shared" si="4"/>
        <v>6</v>
      </c>
      <c r="B173" s="48" t="str">
        <f t="shared" si="5"/>
        <v>S 26</v>
      </c>
      <c r="C173" s="67">
        <f>CALENDRIER!$M172</f>
        <v>44004</v>
      </c>
      <c r="D173" s="76"/>
      <c r="E173" s="77"/>
      <c r="F173" s="77"/>
      <c r="G173" s="77"/>
      <c r="H173" s="77"/>
      <c r="I173" s="78"/>
      <c r="J173" s="79"/>
      <c r="K173" s="80"/>
      <c r="L173" s="80"/>
      <c r="M173" s="80"/>
      <c r="N173" s="80"/>
      <c r="O173" s="81"/>
      <c r="P173" s="76"/>
      <c r="Q173" s="77"/>
      <c r="R173" s="77"/>
      <c r="S173" s="77"/>
      <c r="T173" s="77"/>
      <c r="U173" s="78"/>
      <c r="V173" s="79"/>
      <c r="W173" s="80"/>
      <c r="X173" s="80"/>
      <c r="Y173" s="80"/>
      <c r="Z173" s="80"/>
      <c r="AA173" s="81"/>
      <c r="AB173" s="76"/>
      <c r="AC173" s="77"/>
      <c r="AD173" s="77"/>
      <c r="AE173" s="77"/>
      <c r="AF173" s="77"/>
      <c r="AG173" s="78"/>
    </row>
    <row r="174" spans="1:33" ht="16.5" customHeight="1" x14ac:dyDescent="0.25">
      <c r="A174">
        <f t="shared" si="4"/>
        <v>6</v>
      </c>
      <c r="B174" s="48" t="str">
        <f t="shared" si="5"/>
        <v/>
      </c>
      <c r="C174" s="67">
        <f>CALENDRIER!$M173</f>
        <v>44005</v>
      </c>
      <c r="D174" s="76"/>
      <c r="E174" s="77"/>
      <c r="F174" s="77"/>
      <c r="G174" s="77"/>
      <c r="H174" s="77"/>
      <c r="I174" s="78"/>
      <c r="J174" s="79"/>
      <c r="K174" s="80"/>
      <c r="L174" s="80"/>
      <c r="M174" s="80"/>
      <c r="N174" s="80"/>
      <c r="O174" s="81"/>
      <c r="P174" s="76"/>
      <c r="Q174" s="77"/>
      <c r="R174" s="77"/>
      <c r="S174" s="77"/>
      <c r="T174" s="77"/>
      <c r="U174" s="78"/>
      <c r="V174" s="79"/>
      <c r="W174" s="80"/>
      <c r="X174" s="80"/>
      <c r="Y174" s="80"/>
      <c r="Z174" s="80"/>
      <c r="AA174" s="81"/>
      <c r="AB174" s="76"/>
      <c r="AC174" s="77"/>
      <c r="AD174" s="77"/>
      <c r="AE174" s="77"/>
      <c r="AF174" s="77"/>
      <c r="AG174" s="78"/>
    </row>
    <row r="175" spans="1:33" ht="16.5" customHeight="1" x14ac:dyDescent="0.25">
      <c r="A175">
        <f t="shared" si="4"/>
        <v>6</v>
      </c>
      <c r="B175" s="48" t="str">
        <f t="shared" si="5"/>
        <v/>
      </c>
      <c r="C175" s="67">
        <f>CALENDRIER!$M174</f>
        <v>44006</v>
      </c>
      <c r="D175" s="76"/>
      <c r="E175" s="77"/>
      <c r="F175" s="77"/>
      <c r="G175" s="77"/>
      <c r="H175" s="77"/>
      <c r="I175" s="78"/>
      <c r="J175" s="79"/>
      <c r="K175" s="80"/>
      <c r="L175" s="80"/>
      <c r="M175" s="80"/>
      <c r="N175" s="80"/>
      <c r="O175" s="81"/>
      <c r="P175" s="76"/>
      <c r="Q175" s="77"/>
      <c r="R175" s="77"/>
      <c r="S175" s="77"/>
      <c r="T175" s="77"/>
      <c r="U175" s="78"/>
      <c r="V175" s="79"/>
      <c r="W175" s="80"/>
      <c r="X175" s="80"/>
      <c r="Y175" s="80"/>
      <c r="Z175" s="80"/>
      <c r="AA175" s="81"/>
      <c r="AB175" s="76"/>
      <c r="AC175" s="77"/>
      <c r="AD175" s="77"/>
      <c r="AE175" s="77"/>
      <c r="AF175" s="77"/>
      <c r="AG175" s="78"/>
    </row>
    <row r="176" spans="1:33" ht="16.5" customHeight="1" x14ac:dyDescent="0.25">
      <c r="A176">
        <f t="shared" si="4"/>
        <v>6</v>
      </c>
      <c r="B176" s="48" t="str">
        <f t="shared" si="5"/>
        <v/>
      </c>
      <c r="C176" s="67">
        <f>CALENDRIER!$M175</f>
        <v>44007</v>
      </c>
      <c r="D176" s="76"/>
      <c r="E176" s="77"/>
      <c r="F176" s="77"/>
      <c r="G176" s="77"/>
      <c r="H176" s="77"/>
      <c r="I176" s="78"/>
      <c r="J176" s="79"/>
      <c r="K176" s="80"/>
      <c r="L176" s="80"/>
      <c r="M176" s="80"/>
      <c r="N176" s="80"/>
      <c r="O176" s="81"/>
      <c r="P176" s="76"/>
      <c r="Q176" s="77"/>
      <c r="R176" s="77"/>
      <c r="S176" s="77"/>
      <c r="T176" s="77"/>
      <c r="U176" s="78"/>
      <c r="V176" s="79"/>
      <c r="W176" s="80"/>
      <c r="X176" s="80"/>
      <c r="Y176" s="80"/>
      <c r="Z176" s="80"/>
      <c r="AA176" s="81"/>
      <c r="AB176" s="76"/>
      <c r="AC176" s="77"/>
      <c r="AD176" s="77"/>
      <c r="AE176" s="77"/>
      <c r="AF176" s="77"/>
      <c r="AG176" s="78"/>
    </row>
    <row r="177" spans="1:33" ht="16.5" customHeight="1" x14ac:dyDescent="0.25">
      <c r="A177">
        <f t="shared" si="4"/>
        <v>6</v>
      </c>
      <c r="B177" s="48" t="str">
        <f t="shared" si="5"/>
        <v/>
      </c>
      <c r="C177" s="67">
        <f>CALENDRIER!$M176</f>
        <v>44008</v>
      </c>
      <c r="D177" s="76"/>
      <c r="E177" s="77"/>
      <c r="F177" s="77"/>
      <c r="G177" s="77"/>
      <c r="H177" s="77"/>
      <c r="I177" s="78"/>
      <c r="J177" s="79"/>
      <c r="K177" s="80"/>
      <c r="L177" s="80"/>
      <c r="M177" s="80"/>
      <c r="N177" s="80"/>
      <c r="O177" s="81"/>
      <c r="P177" s="76"/>
      <c r="Q177" s="77"/>
      <c r="R177" s="77"/>
      <c r="S177" s="77"/>
      <c r="T177" s="77"/>
      <c r="U177" s="78"/>
      <c r="V177" s="79"/>
      <c r="W177" s="80"/>
      <c r="X177" s="80"/>
      <c r="Y177" s="80"/>
      <c r="Z177" s="80"/>
      <c r="AA177" s="81"/>
      <c r="AB177" s="76"/>
      <c r="AC177" s="77"/>
      <c r="AD177" s="77"/>
      <c r="AE177" s="77"/>
      <c r="AF177" s="77"/>
      <c r="AG177" s="78"/>
    </row>
    <row r="178" spans="1:33" ht="16.5" customHeight="1" x14ac:dyDescent="0.25">
      <c r="A178">
        <f t="shared" si="4"/>
        <v>6</v>
      </c>
      <c r="B178" s="48" t="str">
        <f t="shared" si="5"/>
        <v/>
      </c>
      <c r="C178" s="67">
        <f>CALENDRIER!$M177</f>
        <v>44009</v>
      </c>
      <c r="D178" s="76"/>
      <c r="E178" s="77"/>
      <c r="F178" s="77"/>
      <c r="G178" s="77"/>
      <c r="H178" s="77"/>
      <c r="I178" s="78"/>
      <c r="J178" s="79"/>
      <c r="K178" s="80"/>
      <c r="L178" s="80"/>
      <c r="M178" s="80"/>
      <c r="N178" s="80"/>
      <c r="O178" s="81"/>
      <c r="P178" s="76"/>
      <c r="Q178" s="77"/>
      <c r="R178" s="77"/>
      <c r="S178" s="77"/>
      <c r="T178" s="77"/>
      <c r="U178" s="78"/>
      <c r="V178" s="79"/>
      <c r="W178" s="80"/>
      <c r="X178" s="80"/>
      <c r="Y178" s="80"/>
      <c r="Z178" s="80"/>
      <c r="AA178" s="81"/>
      <c r="AB178" s="76"/>
      <c r="AC178" s="77"/>
      <c r="AD178" s="77"/>
      <c r="AE178" s="77"/>
      <c r="AF178" s="77"/>
      <c r="AG178" s="78"/>
    </row>
    <row r="179" spans="1:33" ht="16.5" customHeight="1" x14ac:dyDescent="0.25">
      <c r="A179">
        <f t="shared" si="4"/>
        <v>6</v>
      </c>
      <c r="B179" s="48" t="str">
        <f t="shared" si="5"/>
        <v/>
      </c>
      <c r="C179" s="67">
        <f>CALENDRIER!$M178</f>
        <v>44010</v>
      </c>
      <c r="D179" s="76"/>
      <c r="E179" s="77"/>
      <c r="F179" s="77"/>
      <c r="G179" s="77"/>
      <c r="H179" s="77"/>
      <c r="I179" s="78"/>
      <c r="J179" s="79"/>
      <c r="K179" s="80"/>
      <c r="L179" s="80"/>
      <c r="M179" s="80"/>
      <c r="N179" s="80"/>
      <c r="O179" s="81"/>
      <c r="P179" s="76"/>
      <c r="Q179" s="77"/>
      <c r="R179" s="77"/>
      <c r="S179" s="77"/>
      <c r="T179" s="77"/>
      <c r="U179" s="78"/>
      <c r="V179" s="79"/>
      <c r="W179" s="80"/>
      <c r="X179" s="80"/>
      <c r="Y179" s="80"/>
      <c r="Z179" s="80"/>
      <c r="AA179" s="81"/>
      <c r="AB179" s="76"/>
      <c r="AC179" s="77"/>
      <c r="AD179" s="77"/>
      <c r="AE179" s="77"/>
      <c r="AF179" s="77"/>
      <c r="AG179" s="78"/>
    </row>
    <row r="180" spans="1:33" ht="16.5" customHeight="1" x14ac:dyDescent="0.25">
      <c r="A180">
        <f t="shared" si="4"/>
        <v>6</v>
      </c>
      <c r="B180" s="48" t="str">
        <f t="shared" si="5"/>
        <v>S 27</v>
      </c>
      <c r="C180" s="67">
        <f>CALENDRIER!$M179</f>
        <v>44011</v>
      </c>
      <c r="D180" s="76"/>
      <c r="E180" s="77"/>
      <c r="F180" s="77"/>
      <c r="G180" s="77"/>
      <c r="H180" s="77"/>
      <c r="I180" s="78"/>
      <c r="J180" s="79"/>
      <c r="K180" s="80"/>
      <c r="L180" s="80"/>
      <c r="M180" s="80"/>
      <c r="N180" s="80"/>
      <c r="O180" s="81"/>
      <c r="P180" s="76"/>
      <c r="Q180" s="77"/>
      <c r="R180" s="77"/>
      <c r="S180" s="77"/>
      <c r="T180" s="77"/>
      <c r="U180" s="78"/>
      <c r="V180" s="79"/>
      <c r="W180" s="80"/>
      <c r="X180" s="80"/>
      <c r="Y180" s="80"/>
      <c r="Z180" s="80"/>
      <c r="AA180" s="81"/>
      <c r="AB180" s="76"/>
      <c r="AC180" s="77"/>
      <c r="AD180" s="77"/>
      <c r="AE180" s="77"/>
      <c r="AF180" s="77"/>
      <c r="AG180" s="78"/>
    </row>
    <row r="181" spans="1:33" ht="16.5" customHeight="1" x14ac:dyDescent="0.25">
      <c r="A181">
        <f t="shared" si="4"/>
        <v>6</v>
      </c>
      <c r="B181" s="48" t="str">
        <f t="shared" si="5"/>
        <v/>
      </c>
      <c r="C181" s="67">
        <f>CALENDRIER!$M180</f>
        <v>44012</v>
      </c>
      <c r="D181" s="76"/>
      <c r="E181" s="77"/>
      <c r="F181" s="77"/>
      <c r="G181" s="77"/>
      <c r="H181" s="77"/>
      <c r="I181" s="78"/>
      <c r="J181" s="79"/>
      <c r="K181" s="80"/>
      <c r="L181" s="80"/>
      <c r="M181" s="80"/>
      <c r="N181" s="80"/>
      <c r="O181" s="81"/>
      <c r="P181" s="76"/>
      <c r="Q181" s="77"/>
      <c r="R181" s="77"/>
      <c r="S181" s="77"/>
      <c r="T181" s="77"/>
      <c r="U181" s="78"/>
      <c r="V181" s="79"/>
      <c r="W181" s="80"/>
      <c r="X181" s="80"/>
      <c r="Y181" s="80"/>
      <c r="Z181" s="80"/>
      <c r="AA181" s="81"/>
      <c r="AB181" s="76"/>
      <c r="AC181" s="77"/>
      <c r="AD181" s="77"/>
      <c r="AE181" s="77"/>
      <c r="AF181" s="77"/>
      <c r="AG181" s="78"/>
    </row>
    <row r="182" spans="1:33" ht="16.5" customHeight="1" x14ac:dyDescent="0.25">
      <c r="A182">
        <f t="shared" si="4"/>
        <v>7</v>
      </c>
      <c r="B182" s="48" t="str">
        <f t="shared" si="5"/>
        <v/>
      </c>
      <c r="C182" s="67">
        <f>CALENDRIER!$M181</f>
        <v>44013</v>
      </c>
      <c r="D182" s="76"/>
      <c r="E182" s="77"/>
      <c r="F182" s="77"/>
      <c r="G182" s="77"/>
      <c r="H182" s="77"/>
      <c r="I182" s="78"/>
      <c r="J182" s="79"/>
      <c r="K182" s="80"/>
      <c r="L182" s="80"/>
      <c r="M182" s="80"/>
      <c r="N182" s="80"/>
      <c r="O182" s="81"/>
      <c r="P182" s="76"/>
      <c r="Q182" s="77"/>
      <c r="R182" s="77"/>
      <c r="S182" s="77"/>
      <c r="T182" s="77"/>
      <c r="U182" s="78"/>
      <c r="V182" s="79"/>
      <c r="W182" s="80"/>
      <c r="X182" s="80"/>
      <c r="Y182" s="80"/>
      <c r="Z182" s="80"/>
      <c r="AA182" s="81"/>
      <c r="AB182" s="76"/>
      <c r="AC182" s="77"/>
      <c r="AD182" s="77"/>
      <c r="AE182" s="77"/>
      <c r="AF182" s="77"/>
      <c r="AG182" s="78"/>
    </row>
    <row r="183" spans="1:33" ht="16.5" customHeight="1" x14ac:dyDescent="0.25">
      <c r="A183">
        <f t="shared" si="4"/>
        <v>7</v>
      </c>
      <c r="B183" s="48" t="str">
        <f t="shared" si="5"/>
        <v/>
      </c>
      <c r="C183" s="67">
        <f>CALENDRIER!$M182</f>
        <v>44014</v>
      </c>
      <c r="D183" s="76"/>
      <c r="E183" s="77"/>
      <c r="F183" s="77"/>
      <c r="G183" s="77"/>
      <c r="H183" s="77"/>
      <c r="I183" s="78"/>
      <c r="J183" s="79"/>
      <c r="K183" s="80"/>
      <c r="L183" s="80"/>
      <c r="M183" s="80"/>
      <c r="N183" s="80"/>
      <c r="O183" s="81"/>
      <c r="P183" s="76"/>
      <c r="Q183" s="77"/>
      <c r="R183" s="77"/>
      <c r="S183" s="77"/>
      <c r="T183" s="77"/>
      <c r="U183" s="78"/>
      <c r="V183" s="79"/>
      <c r="W183" s="80"/>
      <c r="X183" s="80"/>
      <c r="Y183" s="80"/>
      <c r="Z183" s="80"/>
      <c r="AA183" s="81"/>
      <c r="AB183" s="76"/>
      <c r="AC183" s="77"/>
      <c r="AD183" s="77"/>
      <c r="AE183" s="77"/>
      <c r="AF183" s="77"/>
      <c r="AG183" s="78"/>
    </row>
    <row r="184" spans="1:33" ht="16.5" customHeight="1" x14ac:dyDescent="0.25">
      <c r="A184">
        <f t="shared" si="4"/>
        <v>7</v>
      </c>
      <c r="B184" s="48" t="str">
        <f t="shared" si="5"/>
        <v/>
      </c>
      <c r="C184" s="67">
        <f>CALENDRIER!$M183</f>
        <v>44015</v>
      </c>
      <c r="D184" s="76"/>
      <c r="E184" s="77"/>
      <c r="F184" s="77"/>
      <c r="G184" s="77"/>
      <c r="H184" s="77"/>
      <c r="I184" s="78"/>
      <c r="J184" s="79"/>
      <c r="K184" s="80"/>
      <c r="L184" s="80"/>
      <c r="M184" s="80"/>
      <c r="N184" s="80"/>
      <c r="O184" s="81"/>
      <c r="P184" s="76"/>
      <c r="Q184" s="77"/>
      <c r="R184" s="77"/>
      <c r="S184" s="77"/>
      <c r="T184" s="77"/>
      <c r="U184" s="78"/>
      <c r="V184" s="79"/>
      <c r="W184" s="80"/>
      <c r="X184" s="80"/>
      <c r="Y184" s="80"/>
      <c r="Z184" s="80"/>
      <c r="AA184" s="81"/>
      <c r="AB184" s="76"/>
      <c r="AC184" s="77"/>
      <c r="AD184" s="77"/>
      <c r="AE184" s="77"/>
      <c r="AF184" s="77"/>
      <c r="AG184" s="78"/>
    </row>
    <row r="185" spans="1:33" ht="16.5" customHeight="1" x14ac:dyDescent="0.25">
      <c r="A185">
        <f t="shared" si="4"/>
        <v>7</v>
      </c>
      <c r="B185" s="48" t="str">
        <f t="shared" si="5"/>
        <v/>
      </c>
      <c r="C185" s="67">
        <f>CALENDRIER!$M184</f>
        <v>44016</v>
      </c>
      <c r="D185" s="76"/>
      <c r="E185" s="77"/>
      <c r="F185" s="77"/>
      <c r="G185" s="77"/>
      <c r="H185" s="77"/>
      <c r="I185" s="78"/>
      <c r="J185" s="79"/>
      <c r="K185" s="80"/>
      <c r="L185" s="80"/>
      <c r="M185" s="80"/>
      <c r="N185" s="80"/>
      <c r="O185" s="81"/>
      <c r="P185" s="76"/>
      <c r="Q185" s="77"/>
      <c r="R185" s="77"/>
      <c r="S185" s="77"/>
      <c r="T185" s="77"/>
      <c r="U185" s="78"/>
      <c r="V185" s="79"/>
      <c r="W185" s="80"/>
      <c r="X185" s="80"/>
      <c r="Y185" s="80"/>
      <c r="Z185" s="80"/>
      <c r="AA185" s="81"/>
      <c r="AB185" s="76"/>
      <c r="AC185" s="77"/>
      <c r="AD185" s="77"/>
      <c r="AE185" s="77"/>
      <c r="AF185" s="77"/>
      <c r="AG185" s="78"/>
    </row>
    <row r="186" spans="1:33" ht="16.5" customHeight="1" x14ac:dyDescent="0.25">
      <c r="A186">
        <f t="shared" si="4"/>
        <v>7</v>
      </c>
      <c r="B186" s="48" t="str">
        <f t="shared" si="5"/>
        <v/>
      </c>
      <c r="C186" s="67">
        <f>CALENDRIER!$M185</f>
        <v>44017</v>
      </c>
      <c r="D186" s="76"/>
      <c r="E186" s="77"/>
      <c r="F186" s="77"/>
      <c r="G186" s="77"/>
      <c r="H186" s="77"/>
      <c r="I186" s="78"/>
      <c r="J186" s="79"/>
      <c r="K186" s="80"/>
      <c r="L186" s="80"/>
      <c r="M186" s="80"/>
      <c r="N186" s="80"/>
      <c r="O186" s="81"/>
      <c r="P186" s="76"/>
      <c r="Q186" s="77"/>
      <c r="R186" s="77"/>
      <c r="S186" s="77"/>
      <c r="T186" s="77"/>
      <c r="U186" s="78"/>
      <c r="V186" s="79"/>
      <c r="W186" s="80"/>
      <c r="X186" s="80"/>
      <c r="Y186" s="80"/>
      <c r="Z186" s="80"/>
      <c r="AA186" s="81"/>
      <c r="AB186" s="76"/>
      <c r="AC186" s="77"/>
      <c r="AD186" s="77"/>
      <c r="AE186" s="77"/>
      <c r="AF186" s="77"/>
      <c r="AG186" s="78"/>
    </row>
    <row r="187" spans="1:33" ht="16.5" customHeight="1" x14ac:dyDescent="0.25">
      <c r="A187">
        <f t="shared" si="4"/>
        <v>7</v>
      </c>
      <c r="B187" s="48" t="str">
        <f t="shared" si="5"/>
        <v>S 28</v>
      </c>
      <c r="C187" s="67">
        <f>CALENDRIER!$M186</f>
        <v>44018</v>
      </c>
      <c r="D187" s="76"/>
      <c r="E187" s="77"/>
      <c r="F187" s="77"/>
      <c r="G187" s="77"/>
      <c r="H187" s="77"/>
      <c r="I187" s="78"/>
      <c r="J187" s="79"/>
      <c r="K187" s="80"/>
      <c r="L187" s="80"/>
      <c r="M187" s="80"/>
      <c r="N187" s="80"/>
      <c r="O187" s="81"/>
      <c r="P187" s="76"/>
      <c r="Q187" s="77"/>
      <c r="R187" s="77"/>
      <c r="S187" s="77"/>
      <c r="T187" s="77"/>
      <c r="U187" s="78"/>
      <c r="V187" s="79"/>
      <c r="W187" s="80"/>
      <c r="X187" s="80"/>
      <c r="Y187" s="80"/>
      <c r="Z187" s="80"/>
      <c r="AA187" s="81"/>
      <c r="AB187" s="76"/>
      <c r="AC187" s="77"/>
      <c r="AD187" s="77"/>
      <c r="AE187" s="77"/>
      <c r="AF187" s="77"/>
      <c r="AG187" s="78"/>
    </row>
    <row r="188" spans="1:33" ht="16.5" customHeight="1" x14ac:dyDescent="0.25">
      <c r="A188">
        <f t="shared" si="4"/>
        <v>7</v>
      </c>
      <c r="B188" s="48" t="str">
        <f t="shared" si="5"/>
        <v/>
      </c>
      <c r="C188" s="67">
        <f>CALENDRIER!$M187</f>
        <v>44019</v>
      </c>
      <c r="D188" s="76"/>
      <c r="E188" s="77"/>
      <c r="F188" s="77"/>
      <c r="G188" s="77"/>
      <c r="H188" s="77"/>
      <c r="I188" s="78"/>
      <c r="J188" s="79"/>
      <c r="K188" s="80"/>
      <c r="L188" s="80"/>
      <c r="M188" s="80"/>
      <c r="N188" s="80"/>
      <c r="O188" s="81"/>
      <c r="P188" s="76"/>
      <c r="Q188" s="77"/>
      <c r="R188" s="77"/>
      <c r="S188" s="77"/>
      <c r="T188" s="77"/>
      <c r="U188" s="78"/>
      <c r="V188" s="79"/>
      <c r="W188" s="80"/>
      <c r="X188" s="80"/>
      <c r="Y188" s="80"/>
      <c r="Z188" s="80"/>
      <c r="AA188" s="81"/>
      <c r="AB188" s="76"/>
      <c r="AC188" s="77"/>
      <c r="AD188" s="77"/>
      <c r="AE188" s="77"/>
      <c r="AF188" s="77"/>
      <c r="AG188" s="78"/>
    </row>
    <row r="189" spans="1:33" ht="16.5" customHeight="1" x14ac:dyDescent="0.25">
      <c r="A189">
        <f t="shared" si="4"/>
        <v>7</v>
      </c>
      <c r="B189" s="48" t="str">
        <f t="shared" si="5"/>
        <v/>
      </c>
      <c r="C189" s="67">
        <f>CALENDRIER!$M188</f>
        <v>44020</v>
      </c>
      <c r="D189" s="76"/>
      <c r="E189" s="77"/>
      <c r="F189" s="77"/>
      <c r="G189" s="77"/>
      <c r="H189" s="77"/>
      <c r="I189" s="78"/>
      <c r="J189" s="79"/>
      <c r="K189" s="80"/>
      <c r="L189" s="80"/>
      <c r="M189" s="80"/>
      <c r="N189" s="80"/>
      <c r="O189" s="81"/>
      <c r="P189" s="76"/>
      <c r="Q189" s="77"/>
      <c r="R189" s="77"/>
      <c r="S189" s="77"/>
      <c r="T189" s="77"/>
      <c r="U189" s="78"/>
      <c r="V189" s="79"/>
      <c r="W189" s="80"/>
      <c r="X189" s="80"/>
      <c r="Y189" s="80"/>
      <c r="Z189" s="80"/>
      <c r="AA189" s="81"/>
      <c r="AB189" s="76"/>
      <c r="AC189" s="77"/>
      <c r="AD189" s="77"/>
      <c r="AE189" s="77"/>
      <c r="AF189" s="77"/>
      <c r="AG189" s="78"/>
    </row>
    <row r="190" spans="1:33" ht="16.5" customHeight="1" x14ac:dyDescent="0.25">
      <c r="A190">
        <f t="shared" si="4"/>
        <v>7</v>
      </c>
      <c r="B190" s="48" t="str">
        <f t="shared" si="5"/>
        <v/>
      </c>
      <c r="C190" s="67">
        <f>CALENDRIER!$M189</f>
        <v>44021</v>
      </c>
      <c r="D190" s="76"/>
      <c r="E190" s="77"/>
      <c r="F190" s="77"/>
      <c r="G190" s="77"/>
      <c r="H190" s="77"/>
      <c r="I190" s="78"/>
      <c r="J190" s="79"/>
      <c r="K190" s="80"/>
      <c r="L190" s="80"/>
      <c r="M190" s="80"/>
      <c r="N190" s="80"/>
      <c r="O190" s="81"/>
      <c r="P190" s="76"/>
      <c r="Q190" s="77"/>
      <c r="R190" s="77"/>
      <c r="S190" s="77"/>
      <c r="T190" s="77"/>
      <c r="U190" s="78"/>
      <c r="V190" s="79"/>
      <c r="W190" s="80"/>
      <c r="X190" s="80"/>
      <c r="Y190" s="80"/>
      <c r="Z190" s="80"/>
      <c r="AA190" s="81"/>
      <c r="AB190" s="76"/>
      <c r="AC190" s="77"/>
      <c r="AD190" s="77"/>
      <c r="AE190" s="77"/>
      <c r="AF190" s="77"/>
      <c r="AG190" s="78"/>
    </row>
    <row r="191" spans="1:33" ht="16.5" customHeight="1" x14ac:dyDescent="0.25">
      <c r="A191">
        <f t="shared" si="4"/>
        <v>7</v>
      </c>
      <c r="B191" s="48" t="str">
        <f t="shared" si="5"/>
        <v/>
      </c>
      <c r="C191" s="67">
        <f>CALENDRIER!$M190</f>
        <v>44022</v>
      </c>
      <c r="D191" s="76"/>
      <c r="E191" s="77"/>
      <c r="F191" s="77"/>
      <c r="G191" s="77"/>
      <c r="H191" s="77"/>
      <c r="I191" s="78"/>
      <c r="J191" s="79"/>
      <c r="K191" s="80"/>
      <c r="L191" s="80"/>
      <c r="M191" s="80"/>
      <c r="N191" s="80"/>
      <c r="O191" s="81"/>
      <c r="P191" s="76"/>
      <c r="Q191" s="77"/>
      <c r="R191" s="77"/>
      <c r="S191" s="77"/>
      <c r="T191" s="77"/>
      <c r="U191" s="78"/>
      <c r="V191" s="79"/>
      <c r="W191" s="80"/>
      <c r="X191" s="80"/>
      <c r="Y191" s="80"/>
      <c r="Z191" s="80"/>
      <c r="AA191" s="81"/>
      <c r="AB191" s="76"/>
      <c r="AC191" s="77"/>
      <c r="AD191" s="77"/>
      <c r="AE191" s="77"/>
      <c r="AF191" s="77"/>
      <c r="AG191" s="78"/>
    </row>
    <row r="192" spans="1:33" ht="16.5" customHeight="1" x14ac:dyDescent="0.25">
      <c r="A192">
        <f t="shared" si="4"/>
        <v>7</v>
      </c>
      <c r="B192" s="48" t="str">
        <f t="shared" si="5"/>
        <v/>
      </c>
      <c r="C192" s="67">
        <f>CALENDRIER!$M191</f>
        <v>44023</v>
      </c>
      <c r="D192" s="76"/>
      <c r="E192" s="77"/>
      <c r="F192" s="77"/>
      <c r="G192" s="77"/>
      <c r="H192" s="77"/>
      <c r="I192" s="78"/>
      <c r="J192" s="79"/>
      <c r="K192" s="80"/>
      <c r="L192" s="80"/>
      <c r="M192" s="80"/>
      <c r="N192" s="80"/>
      <c r="O192" s="81"/>
      <c r="P192" s="76"/>
      <c r="Q192" s="77"/>
      <c r="R192" s="77"/>
      <c r="S192" s="77"/>
      <c r="T192" s="77"/>
      <c r="U192" s="78"/>
      <c r="V192" s="79"/>
      <c r="W192" s="80"/>
      <c r="X192" s="80"/>
      <c r="Y192" s="80"/>
      <c r="Z192" s="80"/>
      <c r="AA192" s="81"/>
      <c r="AB192" s="76"/>
      <c r="AC192" s="77"/>
      <c r="AD192" s="77"/>
      <c r="AE192" s="77"/>
      <c r="AF192" s="77"/>
      <c r="AG192" s="78"/>
    </row>
    <row r="193" spans="1:33" ht="16.5" customHeight="1" x14ac:dyDescent="0.25">
      <c r="A193">
        <f t="shared" si="4"/>
        <v>7</v>
      </c>
      <c r="B193" s="48" t="str">
        <f t="shared" si="5"/>
        <v/>
      </c>
      <c r="C193" s="67">
        <f>CALENDRIER!$M192</f>
        <v>44024</v>
      </c>
      <c r="D193" s="76"/>
      <c r="E193" s="77"/>
      <c r="F193" s="77"/>
      <c r="G193" s="77"/>
      <c r="H193" s="77"/>
      <c r="I193" s="78"/>
      <c r="J193" s="79"/>
      <c r="K193" s="80"/>
      <c r="L193" s="80"/>
      <c r="M193" s="80"/>
      <c r="N193" s="80"/>
      <c r="O193" s="81"/>
      <c r="P193" s="76"/>
      <c r="Q193" s="77"/>
      <c r="R193" s="77"/>
      <c r="S193" s="77"/>
      <c r="T193" s="77"/>
      <c r="U193" s="78"/>
      <c r="V193" s="79"/>
      <c r="W193" s="80"/>
      <c r="X193" s="80"/>
      <c r="Y193" s="80"/>
      <c r="Z193" s="80"/>
      <c r="AA193" s="81"/>
      <c r="AB193" s="76"/>
      <c r="AC193" s="77"/>
      <c r="AD193" s="77"/>
      <c r="AE193" s="77"/>
      <c r="AF193" s="77"/>
      <c r="AG193" s="78"/>
    </row>
    <row r="194" spans="1:33" ht="16.5" customHeight="1" x14ac:dyDescent="0.25">
      <c r="A194">
        <f t="shared" si="4"/>
        <v>7</v>
      </c>
      <c r="B194" s="48" t="str">
        <f t="shared" si="5"/>
        <v>S 29</v>
      </c>
      <c r="C194" s="67">
        <f>CALENDRIER!$M193</f>
        <v>44025</v>
      </c>
      <c r="D194" s="76"/>
      <c r="E194" s="77"/>
      <c r="F194" s="77"/>
      <c r="G194" s="77"/>
      <c r="H194" s="77"/>
      <c r="I194" s="78"/>
      <c r="J194" s="79"/>
      <c r="K194" s="80"/>
      <c r="L194" s="80"/>
      <c r="M194" s="80"/>
      <c r="N194" s="80"/>
      <c r="O194" s="81"/>
      <c r="P194" s="76"/>
      <c r="Q194" s="77"/>
      <c r="R194" s="77"/>
      <c r="S194" s="77"/>
      <c r="T194" s="77"/>
      <c r="U194" s="78"/>
      <c r="V194" s="79"/>
      <c r="W194" s="80"/>
      <c r="X194" s="80"/>
      <c r="Y194" s="80"/>
      <c r="Z194" s="80"/>
      <c r="AA194" s="81"/>
      <c r="AB194" s="76"/>
      <c r="AC194" s="77"/>
      <c r="AD194" s="77"/>
      <c r="AE194" s="77"/>
      <c r="AF194" s="77"/>
      <c r="AG194" s="78"/>
    </row>
    <row r="195" spans="1:33" ht="16.5" customHeight="1" x14ac:dyDescent="0.25">
      <c r="A195">
        <f t="shared" si="4"/>
        <v>7</v>
      </c>
      <c r="B195" s="48" t="str">
        <f t="shared" si="5"/>
        <v/>
      </c>
      <c r="C195" s="67">
        <f>CALENDRIER!$M194</f>
        <v>44026</v>
      </c>
      <c r="D195" s="76"/>
      <c r="E195" s="77"/>
      <c r="F195" s="77"/>
      <c r="G195" s="77"/>
      <c r="H195" s="77"/>
      <c r="I195" s="78"/>
      <c r="J195" s="79"/>
      <c r="K195" s="80"/>
      <c r="L195" s="80"/>
      <c r="M195" s="80"/>
      <c r="N195" s="80"/>
      <c r="O195" s="81"/>
      <c r="P195" s="76"/>
      <c r="Q195" s="77"/>
      <c r="R195" s="77"/>
      <c r="S195" s="77"/>
      <c r="T195" s="77"/>
      <c r="U195" s="78"/>
      <c r="V195" s="79"/>
      <c r="W195" s="80"/>
      <c r="X195" s="80"/>
      <c r="Y195" s="80"/>
      <c r="Z195" s="80"/>
      <c r="AA195" s="81"/>
      <c r="AB195" s="76"/>
      <c r="AC195" s="77"/>
      <c r="AD195" s="77"/>
      <c r="AE195" s="77"/>
      <c r="AF195" s="77"/>
      <c r="AG195" s="78"/>
    </row>
    <row r="196" spans="1:33" ht="16.5" customHeight="1" x14ac:dyDescent="0.25">
      <c r="A196">
        <f t="shared" si="4"/>
        <v>7</v>
      </c>
      <c r="B196" s="48" t="str">
        <f t="shared" si="5"/>
        <v/>
      </c>
      <c r="C196" s="67">
        <f>CALENDRIER!$M195</f>
        <v>44027</v>
      </c>
      <c r="D196" s="76"/>
      <c r="E196" s="77"/>
      <c r="F196" s="77"/>
      <c r="G196" s="77"/>
      <c r="H196" s="77"/>
      <c r="I196" s="78"/>
      <c r="J196" s="79"/>
      <c r="K196" s="80"/>
      <c r="L196" s="80"/>
      <c r="M196" s="80"/>
      <c r="N196" s="80"/>
      <c r="O196" s="81"/>
      <c r="P196" s="76"/>
      <c r="Q196" s="77"/>
      <c r="R196" s="77"/>
      <c r="S196" s="77"/>
      <c r="T196" s="77"/>
      <c r="U196" s="78"/>
      <c r="V196" s="79"/>
      <c r="W196" s="80"/>
      <c r="X196" s="80"/>
      <c r="Y196" s="80"/>
      <c r="Z196" s="80"/>
      <c r="AA196" s="81"/>
      <c r="AB196" s="76"/>
      <c r="AC196" s="77"/>
      <c r="AD196" s="77"/>
      <c r="AE196" s="77"/>
      <c r="AF196" s="77"/>
      <c r="AG196" s="78"/>
    </row>
    <row r="197" spans="1:33" ht="16.5" customHeight="1" x14ac:dyDescent="0.25">
      <c r="A197">
        <f t="shared" si="4"/>
        <v>7</v>
      </c>
      <c r="B197" s="48" t="str">
        <f t="shared" si="5"/>
        <v/>
      </c>
      <c r="C197" s="67">
        <f>CALENDRIER!$M196</f>
        <v>44028</v>
      </c>
      <c r="D197" s="76"/>
      <c r="E197" s="77"/>
      <c r="F197" s="77"/>
      <c r="G197" s="77"/>
      <c r="H197" s="77"/>
      <c r="I197" s="78"/>
      <c r="J197" s="79"/>
      <c r="K197" s="80"/>
      <c r="L197" s="80"/>
      <c r="M197" s="80"/>
      <c r="N197" s="80"/>
      <c r="O197" s="81"/>
      <c r="P197" s="76"/>
      <c r="Q197" s="77"/>
      <c r="R197" s="77"/>
      <c r="S197" s="77"/>
      <c r="T197" s="77"/>
      <c r="U197" s="78"/>
      <c r="V197" s="79"/>
      <c r="W197" s="80"/>
      <c r="X197" s="80"/>
      <c r="Y197" s="80"/>
      <c r="Z197" s="80"/>
      <c r="AA197" s="81"/>
      <c r="AB197" s="76"/>
      <c r="AC197" s="77"/>
      <c r="AD197" s="77"/>
      <c r="AE197" s="77"/>
      <c r="AF197" s="77"/>
      <c r="AG197" s="78"/>
    </row>
    <row r="198" spans="1:33" ht="16.5" customHeight="1" x14ac:dyDescent="0.25">
      <c r="A198">
        <f t="shared" ref="A198:A261" si="6">MONTH(C198)</f>
        <v>7</v>
      </c>
      <c r="B198" s="48" t="str">
        <f t="shared" ref="B198:B261" si="7">IF(WEEKDAY(C198,2)=1,"S " &amp; WEEKNUM(C198),"")</f>
        <v/>
      </c>
      <c r="C198" s="67">
        <f>CALENDRIER!$M197</f>
        <v>44029</v>
      </c>
      <c r="D198" s="76"/>
      <c r="E198" s="77"/>
      <c r="F198" s="77"/>
      <c r="G198" s="77"/>
      <c r="H198" s="77"/>
      <c r="I198" s="78"/>
      <c r="J198" s="79"/>
      <c r="K198" s="80"/>
      <c r="L198" s="80"/>
      <c r="M198" s="80"/>
      <c r="N198" s="80"/>
      <c r="O198" s="81"/>
      <c r="P198" s="76"/>
      <c r="Q198" s="77"/>
      <c r="R198" s="77"/>
      <c r="S198" s="77"/>
      <c r="T198" s="77"/>
      <c r="U198" s="78"/>
      <c r="V198" s="79"/>
      <c r="W198" s="80"/>
      <c r="X198" s="80"/>
      <c r="Y198" s="80"/>
      <c r="Z198" s="80"/>
      <c r="AA198" s="81"/>
      <c r="AB198" s="76"/>
      <c r="AC198" s="77"/>
      <c r="AD198" s="77"/>
      <c r="AE198" s="77"/>
      <c r="AF198" s="77"/>
      <c r="AG198" s="78"/>
    </row>
    <row r="199" spans="1:33" ht="16.5" customHeight="1" x14ac:dyDescent="0.25">
      <c r="A199">
        <f t="shared" si="6"/>
        <v>7</v>
      </c>
      <c r="B199" s="48" t="str">
        <f t="shared" si="7"/>
        <v/>
      </c>
      <c r="C199" s="67">
        <f>CALENDRIER!$M198</f>
        <v>44030</v>
      </c>
      <c r="D199" s="76"/>
      <c r="E199" s="77"/>
      <c r="F199" s="77"/>
      <c r="G199" s="77"/>
      <c r="H199" s="77"/>
      <c r="I199" s="78"/>
      <c r="J199" s="79"/>
      <c r="K199" s="80"/>
      <c r="L199" s="80"/>
      <c r="M199" s="80"/>
      <c r="N199" s="80"/>
      <c r="O199" s="81"/>
      <c r="P199" s="76"/>
      <c r="Q199" s="77"/>
      <c r="R199" s="77"/>
      <c r="S199" s="77"/>
      <c r="T199" s="77"/>
      <c r="U199" s="78"/>
      <c r="V199" s="79"/>
      <c r="W199" s="80"/>
      <c r="X199" s="80"/>
      <c r="Y199" s="80"/>
      <c r="Z199" s="80"/>
      <c r="AA199" s="81"/>
      <c r="AB199" s="76"/>
      <c r="AC199" s="77"/>
      <c r="AD199" s="77"/>
      <c r="AE199" s="77"/>
      <c r="AF199" s="77"/>
      <c r="AG199" s="78"/>
    </row>
    <row r="200" spans="1:33" ht="16.5" customHeight="1" x14ac:dyDescent="0.25">
      <c r="A200">
        <f t="shared" si="6"/>
        <v>7</v>
      </c>
      <c r="B200" s="48" t="str">
        <f t="shared" si="7"/>
        <v/>
      </c>
      <c r="C200" s="67">
        <f>CALENDRIER!$M199</f>
        <v>44031</v>
      </c>
      <c r="D200" s="76"/>
      <c r="E200" s="77"/>
      <c r="F200" s="77"/>
      <c r="G200" s="77"/>
      <c r="H200" s="77"/>
      <c r="I200" s="78"/>
      <c r="J200" s="79"/>
      <c r="K200" s="80"/>
      <c r="L200" s="80"/>
      <c r="M200" s="80"/>
      <c r="N200" s="80"/>
      <c r="O200" s="81"/>
      <c r="P200" s="76"/>
      <c r="Q200" s="77"/>
      <c r="R200" s="77"/>
      <c r="S200" s="77"/>
      <c r="T200" s="77"/>
      <c r="U200" s="78"/>
      <c r="V200" s="79"/>
      <c r="W200" s="80"/>
      <c r="X200" s="80"/>
      <c r="Y200" s="80"/>
      <c r="Z200" s="80"/>
      <c r="AA200" s="81"/>
      <c r="AB200" s="76"/>
      <c r="AC200" s="77"/>
      <c r="AD200" s="77"/>
      <c r="AE200" s="77"/>
      <c r="AF200" s="77"/>
      <c r="AG200" s="78"/>
    </row>
    <row r="201" spans="1:33" ht="16.5" customHeight="1" x14ac:dyDescent="0.25">
      <c r="A201">
        <f t="shared" si="6"/>
        <v>7</v>
      </c>
      <c r="B201" s="48" t="str">
        <f t="shared" si="7"/>
        <v>S 30</v>
      </c>
      <c r="C201" s="67">
        <f>CALENDRIER!$M200</f>
        <v>44032</v>
      </c>
      <c r="D201" s="76"/>
      <c r="E201" s="77"/>
      <c r="F201" s="77"/>
      <c r="G201" s="77"/>
      <c r="H201" s="77"/>
      <c r="I201" s="78"/>
      <c r="J201" s="79"/>
      <c r="K201" s="80"/>
      <c r="L201" s="80"/>
      <c r="M201" s="80"/>
      <c r="N201" s="80"/>
      <c r="O201" s="81"/>
      <c r="P201" s="76"/>
      <c r="Q201" s="77"/>
      <c r="R201" s="77"/>
      <c r="S201" s="77"/>
      <c r="T201" s="77"/>
      <c r="U201" s="78"/>
      <c r="V201" s="79"/>
      <c r="W201" s="80"/>
      <c r="X201" s="80"/>
      <c r="Y201" s="80"/>
      <c r="Z201" s="80"/>
      <c r="AA201" s="81"/>
      <c r="AB201" s="76"/>
      <c r="AC201" s="77"/>
      <c r="AD201" s="77"/>
      <c r="AE201" s="77"/>
      <c r="AF201" s="77"/>
      <c r="AG201" s="78"/>
    </row>
    <row r="202" spans="1:33" ht="16.5" customHeight="1" x14ac:dyDescent="0.25">
      <c r="A202">
        <f t="shared" si="6"/>
        <v>7</v>
      </c>
      <c r="B202" s="48" t="str">
        <f t="shared" si="7"/>
        <v/>
      </c>
      <c r="C202" s="67">
        <f>CALENDRIER!$M201</f>
        <v>44033</v>
      </c>
      <c r="D202" s="76"/>
      <c r="E202" s="77"/>
      <c r="F202" s="77"/>
      <c r="G202" s="77"/>
      <c r="H202" s="77"/>
      <c r="I202" s="78"/>
      <c r="J202" s="79"/>
      <c r="K202" s="80"/>
      <c r="L202" s="80"/>
      <c r="M202" s="80"/>
      <c r="N202" s="80"/>
      <c r="O202" s="81"/>
      <c r="P202" s="76"/>
      <c r="Q202" s="77"/>
      <c r="R202" s="77"/>
      <c r="S202" s="77"/>
      <c r="T202" s="77"/>
      <c r="U202" s="78"/>
      <c r="V202" s="79"/>
      <c r="W202" s="80"/>
      <c r="X202" s="80"/>
      <c r="Y202" s="80"/>
      <c r="Z202" s="80"/>
      <c r="AA202" s="81"/>
      <c r="AB202" s="76"/>
      <c r="AC202" s="77"/>
      <c r="AD202" s="77"/>
      <c r="AE202" s="77"/>
      <c r="AF202" s="77"/>
      <c r="AG202" s="78"/>
    </row>
    <row r="203" spans="1:33" ht="16.5" customHeight="1" x14ac:dyDescent="0.25">
      <c r="A203">
        <f t="shared" si="6"/>
        <v>7</v>
      </c>
      <c r="B203" s="48" t="str">
        <f t="shared" si="7"/>
        <v/>
      </c>
      <c r="C203" s="67">
        <f>CALENDRIER!$M202</f>
        <v>44034</v>
      </c>
      <c r="D203" s="76"/>
      <c r="E203" s="77"/>
      <c r="F203" s="77"/>
      <c r="G203" s="77"/>
      <c r="H203" s="77"/>
      <c r="I203" s="78"/>
      <c r="J203" s="79"/>
      <c r="K203" s="80"/>
      <c r="L203" s="80"/>
      <c r="M203" s="80"/>
      <c r="N203" s="80"/>
      <c r="O203" s="81"/>
      <c r="P203" s="76"/>
      <c r="Q203" s="77"/>
      <c r="R203" s="77"/>
      <c r="S203" s="77"/>
      <c r="T203" s="77"/>
      <c r="U203" s="78"/>
      <c r="V203" s="79"/>
      <c r="W203" s="80"/>
      <c r="X203" s="80"/>
      <c r="Y203" s="80"/>
      <c r="Z203" s="80"/>
      <c r="AA203" s="81"/>
      <c r="AB203" s="76"/>
      <c r="AC203" s="77"/>
      <c r="AD203" s="77"/>
      <c r="AE203" s="77"/>
      <c r="AF203" s="77"/>
      <c r="AG203" s="78"/>
    </row>
    <row r="204" spans="1:33" ht="16.5" customHeight="1" x14ac:dyDescent="0.25">
      <c r="A204">
        <f t="shared" si="6"/>
        <v>7</v>
      </c>
      <c r="B204" s="48" t="str">
        <f t="shared" si="7"/>
        <v/>
      </c>
      <c r="C204" s="67">
        <f>CALENDRIER!$M203</f>
        <v>44035</v>
      </c>
      <c r="D204" s="76"/>
      <c r="E204" s="77"/>
      <c r="F204" s="77"/>
      <c r="G204" s="77"/>
      <c r="H204" s="77"/>
      <c r="I204" s="78"/>
      <c r="J204" s="79"/>
      <c r="K204" s="80"/>
      <c r="L204" s="80"/>
      <c r="M204" s="80"/>
      <c r="N204" s="80"/>
      <c r="O204" s="81"/>
      <c r="P204" s="76"/>
      <c r="Q204" s="77"/>
      <c r="R204" s="77"/>
      <c r="S204" s="77"/>
      <c r="T204" s="77"/>
      <c r="U204" s="78"/>
      <c r="V204" s="79"/>
      <c r="W204" s="80"/>
      <c r="X204" s="80"/>
      <c r="Y204" s="80"/>
      <c r="Z204" s="80"/>
      <c r="AA204" s="81"/>
      <c r="AB204" s="76"/>
      <c r="AC204" s="77"/>
      <c r="AD204" s="77"/>
      <c r="AE204" s="77"/>
      <c r="AF204" s="77"/>
      <c r="AG204" s="78"/>
    </row>
    <row r="205" spans="1:33" ht="16.5" customHeight="1" x14ac:dyDescent="0.25">
      <c r="A205">
        <f t="shared" si="6"/>
        <v>7</v>
      </c>
      <c r="B205" s="48" t="str">
        <f t="shared" si="7"/>
        <v/>
      </c>
      <c r="C205" s="67">
        <f>CALENDRIER!$M204</f>
        <v>44036</v>
      </c>
      <c r="D205" s="76"/>
      <c r="E205" s="77"/>
      <c r="F205" s="77"/>
      <c r="G205" s="77"/>
      <c r="H205" s="77"/>
      <c r="I205" s="78"/>
      <c r="J205" s="79"/>
      <c r="K205" s="80"/>
      <c r="L205" s="80"/>
      <c r="M205" s="80"/>
      <c r="N205" s="80"/>
      <c r="O205" s="81"/>
      <c r="P205" s="76"/>
      <c r="Q205" s="77"/>
      <c r="R205" s="77"/>
      <c r="S205" s="77"/>
      <c r="T205" s="77"/>
      <c r="U205" s="78"/>
      <c r="V205" s="79"/>
      <c r="W205" s="80"/>
      <c r="X205" s="80"/>
      <c r="Y205" s="80"/>
      <c r="Z205" s="80"/>
      <c r="AA205" s="81"/>
      <c r="AB205" s="76"/>
      <c r="AC205" s="77"/>
      <c r="AD205" s="77"/>
      <c r="AE205" s="77"/>
      <c r="AF205" s="77"/>
      <c r="AG205" s="78"/>
    </row>
    <row r="206" spans="1:33" ht="16.5" customHeight="1" x14ac:dyDescent="0.25">
      <c r="A206">
        <f t="shared" si="6"/>
        <v>7</v>
      </c>
      <c r="B206" s="48" t="str">
        <f t="shared" si="7"/>
        <v/>
      </c>
      <c r="C206" s="67">
        <f>CALENDRIER!$M205</f>
        <v>44037</v>
      </c>
      <c r="D206" s="76"/>
      <c r="E206" s="77"/>
      <c r="F206" s="77"/>
      <c r="G206" s="77"/>
      <c r="H206" s="77"/>
      <c r="I206" s="78"/>
      <c r="J206" s="79"/>
      <c r="K206" s="80"/>
      <c r="L206" s="80"/>
      <c r="M206" s="80"/>
      <c r="N206" s="80"/>
      <c r="O206" s="81"/>
      <c r="P206" s="76"/>
      <c r="Q206" s="77"/>
      <c r="R206" s="77"/>
      <c r="S206" s="77"/>
      <c r="T206" s="77"/>
      <c r="U206" s="78"/>
      <c r="V206" s="79"/>
      <c r="W206" s="80"/>
      <c r="X206" s="80"/>
      <c r="Y206" s="80"/>
      <c r="Z206" s="80"/>
      <c r="AA206" s="81"/>
      <c r="AB206" s="76"/>
      <c r="AC206" s="77"/>
      <c r="AD206" s="77"/>
      <c r="AE206" s="77"/>
      <c r="AF206" s="77"/>
      <c r="AG206" s="78"/>
    </row>
    <row r="207" spans="1:33" ht="16.5" customHeight="1" x14ac:dyDescent="0.25">
      <c r="A207">
        <f t="shared" si="6"/>
        <v>7</v>
      </c>
      <c r="B207" s="48" t="str">
        <f t="shared" si="7"/>
        <v/>
      </c>
      <c r="C207" s="67">
        <f>CALENDRIER!$M206</f>
        <v>44038</v>
      </c>
      <c r="D207" s="76"/>
      <c r="E207" s="77"/>
      <c r="F207" s="77"/>
      <c r="G207" s="77"/>
      <c r="H207" s="77"/>
      <c r="I207" s="78"/>
      <c r="J207" s="79"/>
      <c r="K207" s="80"/>
      <c r="L207" s="80"/>
      <c r="M207" s="80"/>
      <c r="N207" s="80"/>
      <c r="O207" s="81"/>
      <c r="P207" s="76"/>
      <c r="Q207" s="77"/>
      <c r="R207" s="77"/>
      <c r="S207" s="77"/>
      <c r="T207" s="77"/>
      <c r="U207" s="78"/>
      <c r="V207" s="79"/>
      <c r="W207" s="80"/>
      <c r="X207" s="80"/>
      <c r="Y207" s="80"/>
      <c r="Z207" s="80"/>
      <c r="AA207" s="81"/>
      <c r="AB207" s="76"/>
      <c r="AC207" s="77"/>
      <c r="AD207" s="77"/>
      <c r="AE207" s="77"/>
      <c r="AF207" s="77"/>
      <c r="AG207" s="78"/>
    </row>
    <row r="208" spans="1:33" ht="16.5" customHeight="1" x14ac:dyDescent="0.25">
      <c r="A208">
        <f t="shared" si="6"/>
        <v>7</v>
      </c>
      <c r="B208" s="48" t="str">
        <f t="shared" si="7"/>
        <v>S 31</v>
      </c>
      <c r="C208" s="67">
        <f>CALENDRIER!$M207</f>
        <v>44039</v>
      </c>
      <c r="D208" s="76"/>
      <c r="E208" s="77"/>
      <c r="F208" s="77"/>
      <c r="G208" s="77"/>
      <c r="H208" s="77"/>
      <c r="I208" s="78"/>
      <c r="J208" s="79"/>
      <c r="K208" s="80"/>
      <c r="L208" s="80"/>
      <c r="M208" s="80"/>
      <c r="N208" s="80"/>
      <c r="O208" s="81"/>
      <c r="P208" s="76"/>
      <c r="Q208" s="77"/>
      <c r="R208" s="77"/>
      <c r="S208" s="77"/>
      <c r="T208" s="77"/>
      <c r="U208" s="78"/>
      <c r="V208" s="79"/>
      <c r="W208" s="80"/>
      <c r="X208" s="80"/>
      <c r="Y208" s="80"/>
      <c r="Z208" s="80"/>
      <c r="AA208" s="81"/>
      <c r="AB208" s="76"/>
      <c r="AC208" s="77"/>
      <c r="AD208" s="77"/>
      <c r="AE208" s="77"/>
      <c r="AF208" s="77"/>
      <c r="AG208" s="78"/>
    </row>
    <row r="209" spans="1:33" ht="16.5" customHeight="1" x14ac:dyDescent="0.25">
      <c r="A209">
        <f t="shared" si="6"/>
        <v>7</v>
      </c>
      <c r="B209" s="48" t="str">
        <f t="shared" si="7"/>
        <v/>
      </c>
      <c r="C209" s="67">
        <f>CALENDRIER!$M208</f>
        <v>44040</v>
      </c>
      <c r="D209" s="76"/>
      <c r="E209" s="77"/>
      <c r="F209" s="77"/>
      <c r="G209" s="77"/>
      <c r="H209" s="77"/>
      <c r="I209" s="78"/>
      <c r="J209" s="79"/>
      <c r="K209" s="80"/>
      <c r="L209" s="80"/>
      <c r="M209" s="80"/>
      <c r="N209" s="80"/>
      <c r="O209" s="81"/>
      <c r="P209" s="76"/>
      <c r="Q209" s="77"/>
      <c r="R209" s="77"/>
      <c r="S209" s="77"/>
      <c r="T209" s="77"/>
      <c r="U209" s="78"/>
      <c r="V209" s="79"/>
      <c r="W209" s="80"/>
      <c r="X209" s="80"/>
      <c r="Y209" s="80"/>
      <c r="Z209" s="80"/>
      <c r="AA209" s="81"/>
      <c r="AB209" s="76"/>
      <c r="AC209" s="77"/>
      <c r="AD209" s="77"/>
      <c r="AE209" s="77"/>
      <c r="AF209" s="77"/>
      <c r="AG209" s="78"/>
    </row>
    <row r="210" spans="1:33" ht="16.5" customHeight="1" x14ac:dyDescent="0.25">
      <c r="A210">
        <f t="shared" si="6"/>
        <v>7</v>
      </c>
      <c r="B210" s="48" t="str">
        <f t="shared" si="7"/>
        <v/>
      </c>
      <c r="C210" s="67">
        <f>CALENDRIER!$M209</f>
        <v>44041</v>
      </c>
      <c r="D210" s="76"/>
      <c r="E210" s="77"/>
      <c r="F210" s="77"/>
      <c r="G210" s="77"/>
      <c r="H210" s="77"/>
      <c r="I210" s="78"/>
      <c r="J210" s="79"/>
      <c r="K210" s="80"/>
      <c r="L210" s="80"/>
      <c r="M210" s="80"/>
      <c r="N210" s="80"/>
      <c r="O210" s="81"/>
      <c r="P210" s="76"/>
      <c r="Q210" s="77"/>
      <c r="R210" s="77"/>
      <c r="S210" s="77"/>
      <c r="T210" s="77"/>
      <c r="U210" s="78"/>
      <c r="V210" s="79"/>
      <c r="W210" s="80"/>
      <c r="X210" s="80"/>
      <c r="Y210" s="80"/>
      <c r="Z210" s="80"/>
      <c r="AA210" s="81"/>
      <c r="AB210" s="76"/>
      <c r="AC210" s="77"/>
      <c r="AD210" s="77"/>
      <c r="AE210" s="77"/>
      <c r="AF210" s="77"/>
      <c r="AG210" s="78"/>
    </row>
    <row r="211" spans="1:33" ht="16.5" customHeight="1" x14ac:dyDescent="0.25">
      <c r="A211">
        <f t="shared" si="6"/>
        <v>7</v>
      </c>
      <c r="B211" s="48" t="str">
        <f t="shared" si="7"/>
        <v/>
      </c>
      <c r="C211" s="67">
        <f>CALENDRIER!$M210</f>
        <v>44042</v>
      </c>
      <c r="D211" s="76"/>
      <c r="E211" s="77"/>
      <c r="F211" s="77"/>
      <c r="G211" s="77"/>
      <c r="H211" s="77"/>
      <c r="I211" s="78"/>
      <c r="J211" s="79"/>
      <c r="K211" s="80"/>
      <c r="L211" s="80"/>
      <c r="M211" s="80"/>
      <c r="N211" s="80"/>
      <c r="O211" s="81"/>
      <c r="P211" s="76"/>
      <c r="Q211" s="77"/>
      <c r="R211" s="77"/>
      <c r="S211" s="77"/>
      <c r="T211" s="77"/>
      <c r="U211" s="78"/>
      <c r="V211" s="79"/>
      <c r="W211" s="80"/>
      <c r="X211" s="80"/>
      <c r="Y211" s="80"/>
      <c r="Z211" s="80"/>
      <c r="AA211" s="81"/>
      <c r="AB211" s="76"/>
      <c r="AC211" s="77"/>
      <c r="AD211" s="77"/>
      <c r="AE211" s="77"/>
      <c r="AF211" s="77"/>
      <c r="AG211" s="78"/>
    </row>
    <row r="212" spans="1:33" ht="16.5" customHeight="1" x14ac:dyDescent="0.25">
      <c r="A212">
        <f t="shared" si="6"/>
        <v>7</v>
      </c>
      <c r="B212" s="48" t="str">
        <f t="shared" si="7"/>
        <v/>
      </c>
      <c r="C212" s="67">
        <f>CALENDRIER!$M211</f>
        <v>44043</v>
      </c>
      <c r="D212" s="76"/>
      <c r="E212" s="77"/>
      <c r="F212" s="77"/>
      <c r="G212" s="77"/>
      <c r="H212" s="77"/>
      <c r="I212" s="78"/>
      <c r="J212" s="79"/>
      <c r="K212" s="80"/>
      <c r="L212" s="80"/>
      <c r="M212" s="80"/>
      <c r="N212" s="80"/>
      <c r="O212" s="81"/>
      <c r="P212" s="76"/>
      <c r="Q212" s="77"/>
      <c r="R212" s="77"/>
      <c r="S212" s="77"/>
      <c r="T212" s="77"/>
      <c r="U212" s="78"/>
      <c r="V212" s="79"/>
      <c r="W212" s="80"/>
      <c r="X212" s="80"/>
      <c r="Y212" s="80"/>
      <c r="Z212" s="80"/>
      <c r="AA212" s="81"/>
      <c r="AB212" s="76"/>
      <c r="AC212" s="77"/>
      <c r="AD212" s="77"/>
      <c r="AE212" s="77"/>
      <c r="AF212" s="77"/>
      <c r="AG212" s="78"/>
    </row>
    <row r="213" spans="1:33" ht="16.5" customHeight="1" x14ac:dyDescent="0.25">
      <c r="A213">
        <f t="shared" si="6"/>
        <v>8</v>
      </c>
      <c r="B213" s="48" t="str">
        <f t="shared" si="7"/>
        <v/>
      </c>
      <c r="C213" s="67">
        <f>CALENDRIER!$M212</f>
        <v>44044</v>
      </c>
      <c r="D213" s="76"/>
      <c r="E213" s="77"/>
      <c r="F213" s="77"/>
      <c r="G213" s="77"/>
      <c r="H213" s="77"/>
      <c r="I213" s="78"/>
      <c r="J213" s="79"/>
      <c r="K213" s="80"/>
      <c r="L213" s="80"/>
      <c r="M213" s="80"/>
      <c r="N213" s="80"/>
      <c r="O213" s="81"/>
      <c r="P213" s="76"/>
      <c r="Q213" s="77"/>
      <c r="R213" s="77"/>
      <c r="S213" s="77"/>
      <c r="T213" s="77"/>
      <c r="U213" s="78"/>
      <c r="V213" s="79"/>
      <c r="W213" s="80"/>
      <c r="X213" s="80"/>
      <c r="Y213" s="80"/>
      <c r="Z213" s="80"/>
      <c r="AA213" s="81"/>
      <c r="AB213" s="76"/>
      <c r="AC213" s="77"/>
      <c r="AD213" s="77"/>
      <c r="AE213" s="77"/>
      <c r="AF213" s="77"/>
      <c r="AG213" s="78"/>
    </row>
    <row r="214" spans="1:33" ht="16.5" customHeight="1" x14ac:dyDescent="0.25">
      <c r="A214">
        <f t="shared" si="6"/>
        <v>8</v>
      </c>
      <c r="B214" s="48" t="str">
        <f t="shared" si="7"/>
        <v/>
      </c>
      <c r="C214" s="67">
        <f>CALENDRIER!$M213</f>
        <v>44045</v>
      </c>
      <c r="D214" s="76"/>
      <c r="E214" s="77"/>
      <c r="F214" s="77"/>
      <c r="G214" s="77"/>
      <c r="H214" s="77"/>
      <c r="I214" s="78"/>
      <c r="J214" s="79"/>
      <c r="K214" s="80"/>
      <c r="L214" s="80"/>
      <c r="M214" s="80"/>
      <c r="N214" s="80"/>
      <c r="O214" s="81"/>
      <c r="P214" s="76"/>
      <c r="Q214" s="77"/>
      <c r="R214" s="77"/>
      <c r="S214" s="77"/>
      <c r="T214" s="77"/>
      <c r="U214" s="78"/>
      <c r="V214" s="79"/>
      <c r="W214" s="80"/>
      <c r="X214" s="80"/>
      <c r="Y214" s="80"/>
      <c r="Z214" s="80"/>
      <c r="AA214" s="81"/>
      <c r="AB214" s="76"/>
      <c r="AC214" s="77"/>
      <c r="AD214" s="77"/>
      <c r="AE214" s="77"/>
      <c r="AF214" s="77"/>
      <c r="AG214" s="78"/>
    </row>
    <row r="215" spans="1:33" ht="16.5" customHeight="1" x14ac:dyDescent="0.25">
      <c r="A215">
        <f t="shared" si="6"/>
        <v>8</v>
      </c>
      <c r="B215" s="48" t="str">
        <f t="shared" si="7"/>
        <v>S 32</v>
      </c>
      <c r="C215" s="67">
        <f>CALENDRIER!$M214</f>
        <v>44046</v>
      </c>
      <c r="D215" s="76"/>
      <c r="E215" s="77"/>
      <c r="F215" s="77"/>
      <c r="G215" s="77"/>
      <c r="H215" s="77"/>
      <c r="I215" s="78"/>
      <c r="J215" s="79"/>
      <c r="K215" s="80"/>
      <c r="L215" s="80"/>
      <c r="M215" s="80"/>
      <c r="N215" s="80"/>
      <c r="O215" s="81"/>
      <c r="P215" s="76"/>
      <c r="Q215" s="77"/>
      <c r="R215" s="77"/>
      <c r="S215" s="77"/>
      <c r="T215" s="77"/>
      <c r="U215" s="78"/>
      <c r="V215" s="79"/>
      <c r="W215" s="80"/>
      <c r="X215" s="80"/>
      <c r="Y215" s="80"/>
      <c r="Z215" s="80"/>
      <c r="AA215" s="81"/>
      <c r="AB215" s="76"/>
      <c r="AC215" s="77"/>
      <c r="AD215" s="77"/>
      <c r="AE215" s="77"/>
      <c r="AF215" s="77"/>
      <c r="AG215" s="78"/>
    </row>
    <row r="216" spans="1:33" ht="16.5" customHeight="1" x14ac:dyDescent="0.25">
      <c r="A216">
        <f t="shared" si="6"/>
        <v>8</v>
      </c>
      <c r="B216" s="48" t="str">
        <f t="shared" si="7"/>
        <v/>
      </c>
      <c r="C216" s="67">
        <f>CALENDRIER!$M215</f>
        <v>44047</v>
      </c>
      <c r="D216" s="76"/>
      <c r="E216" s="77"/>
      <c r="F216" s="77"/>
      <c r="G216" s="77"/>
      <c r="H216" s="77"/>
      <c r="I216" s="78"/>
      <c r="J216" s="79"/>
      <c r="K216" s="80"/>
      <c r="L216" s="80"/>
      <c r="M216" s="80"/>
      <c r="N216" s="80"/>
      <c r="O216" s="81"/>
      <c r="P216" s="76"/>
      <c r="Q216" s="77"/>
      <c r="R216" s="77"/>
      <c r="S216" s="77"/>
      <c r="T216" s="77"/>
      <c r="U216" s="78"/>
      <c r="V216" s="79"/>
      <c r="W216" s="80"/>
      <c r="X216" s="80"/>
      <c r="Y216" s="80"/>
      <c r="Z216" s="80"/>
      <c r="AA216" s="81"/>
      <c r="AB216" s="76"/>
      <c r="AC216" s="77"/>
      <c r="AD216" s="77"/>
      <c r="AE216" s="77"/>
      <c r="AF216" s="77"/>
      <c r="AG216" s="78"/>
    </row>
    <row r="217" spans="1:33" ht="16.5" customHeight="1" x14ac:dyDescent="0.25">
      <c r="A217">
        <f t="shared" si="6"/>
        <v>8</v>
      </c>
      <c r="B217" s="48" t="str">
        <f t="shared" si="7"/>
        <v/>
      </c>
      <c r="C217" s="67">
        <f>CALENDRIER!$M216</f>
        <v>44048</v>
      </c>
      <c r="D217" s="76"/>
      <c r="E217" s="77"/>
      <c r="F217" s="77"/>
      <c r="G217" s="77"/>
      <c r="H217" s="77"/>
      <c r="I217" s="78"/>
      <c r="J217" s="79"/>
      <c r="K217" s="80"/>
      <c r="L217" s="80"/>
      <c r="M217" s="80"/>
      <c r="N217" s="80"/>
      <c r="O217" s="81"/>
      <c r="P217" s="76"/>
      <c r="Q217" s="77"/>
      <c r="R217" s="77"/>
      <c r="S217" s="77"/>
      <c r="T217" s="77"/>
      <c r="U217" s="78"/>
      <c r="V217" s="79"/>
      <c r="W217" s="80"/>
      <c r="X217" s="80"/>
      <c r="Y217" s="80"/>
      <c r="Z217" s="80"/>
      <c r="AA217" s="81"/>
      <c r="AB217" s="76"/>
      <c r="AC217" s="77"/>
      <c r="AD217" s="77"/>
      <c r="AE217" s="77"/>
      <c r="AF217" s="77"/>
      <c r="AG217" s="78"/>
    </row>
    <row r="218" spans="1:33" ht="16.5" customHeight="1" x14ac:dyDescent="0.25">
      <c r="A218">
        <f t="shared" si="6"/>
        <v>8</v>
      </c>
      <c r="B218" s="48" t="str">
        <f t="shared" si="7"/>
        <v/>
      </c>
      <c r="C218" s="67">
        <f>CALENDRIER!$M217</f>
        <v>44049</v>
      </c>
      <c r="D218" s="76"/>
      <c r="E218" s="77"/>
      <c r="F218" s="77"/>
      <c r="G218" s="77"/>
      <c r="H218" s="77"/>
      <c r="I218" s="78"/>
      <c r="J218" s="79"/>
      <c r="K218" s="80"/>
      <c r="L218" s="80"/>
      <c r="M218" s="80"/>
      <c r="N218" s="80"/>
      <c r="O218" s="81"/>
      <c r="P218" s="76"/>
      <c r="Q218" s="77"/>
      <c r="R218" s="77"/>
      <c r="S218" s="77"/>
      <c r="T218" s="77"/>
      <c r="U218" s="78"/>
      <c r="V218" s="79"/>
      <c r="W218" s="80"/>
      <c r="X218" s="80"/>
      <c r="Y218" s="80"/>
      <c r="Z218" s="80"/>
      <c r="AA218" s="81"/>
      <c r="AB218" s="76"/>
      <c r="AC218" s="77"/>
      <c r="AD218" s="77"/>
      <c r="AE218" s="77"/>
      <c r="AF218" s="77"/>
      <c r="AG218" s="78"/>
    </row>
    <row r="219" spans="1:33" ht="16.5" customHeight="1" x14ac:dyDescent="0.25">
      <c r="A219">
        <f t="shared" si="6"/>
        <v>8</v>
      </c>
      <c r="B219" s="48" t="str">
        <f t="shared" si="7"/>
        <v/>
      </c>
      <c r="C219" s="67">
        <f>CALENDRIER!$M218</f>
        <v>44050</v>
      </c>
      <c r="D219" s="76"/>
      <c r="E219" s="77"/>
      <c r="F219" s="77"/>
      <c r="G219" s="77"/>
      <c r="H219" s="77"/>
      <c r="I219" s="78"/>
      <c r="J219" s="79"/>
      <c r="K219" s="80"/>
      <c r="L219" s="80"/>
      <c r="M219" s="80"/>
      <c r="N219" s="80"/>
      <c r="O219" s="81"/>
      <c r="P219" s="76"/>
      <c r="Q219" s="77"/>
      <c r="R219" s="77"/>
      <c r="S219" s="77"/>
      <c r="T219" s="77"/>
      <c r="U219" s="78"/>
      <c r="V219" s="79"/>
      <c r="W219" s="80"/>
      <c r="X219" s="80"/>
      <c r="Y219" s="80"/>
      <c r="Z219" s="80"/>
      <c r="AA219" s="81"/>
      <c r="AB219" s="76"/>
      <c r="AC219" s="77"/>
      <c r="AD219" s="77"/>
      <c r="AE219" s="77"/>
      <c r="AF219" s="77"/>
      <c r="AG219" s="78"/>
    </row>
    <row r="220" spans="1:33" ht="16.5" customHeight="1" x14ac:dyDescent="0.25">
      <c r="A220">
        <f t="shared" si="6"/>
        <v>8</v>
      </c>
      <c r="B220" s="48" t="str">
        <f t="shared" si="7"/>
        <v/>
      </c>
      <c r="C220" s="67">
        <f>CALENDRIER!$M219</f>
        <v>44051</v>
      </c>
      <c r="D220" s="76"/>
      <c r="E220" s="77"/>
      <c r="F220" s="77"/>
      <c r="G220" s="77"/>
      <c r="H220" s="77"/>
      <c r="I220" s="78"/>
      <c r="J220" s="79"/>
      <c r="K220" s="80"/>
      <c r="L220" s="80"/>
      <c r="M220" s="80"/>
      <c r="N220" s="80"/>
      <c r="O220" s="81"/>
      <c r="P220" s="76"/>
      <c r="Q220" s="77"/>
      <c r="R220" s="77"/>
      <c r="S220" s="77"/>
      <c r="T220" s="77"/>
      <c r="U220" s="78"/>
      <c r="V220" s="79"/>
      <c r="W220" s="80"/>
      <c r="X220" s="80"/>
      <c r="Y220" s="80"/>
      <c r="Z220" s="80"/>
      <c r="AA220" s="81"/>
      <c r="AB220" s="76"/>
      <c r="AC220" s="77"/>
      <c r="AD220" s="77"/>
      <c r="AE220" s="77"/>
      <c r="AF220" s="77"/>
      <c r="AG220" s="78"/>
    </row>
    <row r="221" spans="1:33" ht="16.5" customHeight="1" x14ac:dyDescent="0.25">
      <c r="A221">
        <f t="shared" si="6"/>
        <v>8</v>
      </c>
      <c r="B221" s="48" t="str">
        <f t="shared" si="7"/>
        <v/>
      </c>
      <c r="C221" s="67">
        <f>CALENDRIER!$M220</f>
        <v>44052</v>
      </c>
      <c r="D221" s="76"/>
      <c r="E221" s="77"/>
      <c r="F221" s="77"/>
      <c r="G221" s="77"/>
      <c r="H221" s="77"/>
      <c r="I221" s="78"/>
      <c r="J221" s="79"/>
      <c r="K221" s="80"/>
      <c r="L221" s="80"/>
      <c r="M221" s="80"/>
      <c r="N221" s="80"/>
      <c r="O221" s="81"/>
      <c r="P221" s="76"/>
      <c r="Q221" s="77"/>
      <c r="R221" s="77"/>
      <c r="S221" s="77"/>
      <c r="T221" s="77"/>
      <c r="U221" s="78"/>
      <c r="V221" s="79"/>
      <c r="W221" s="80"/>
      <c r="X221" s="80"/>
      <c r="Y221" s="80"/>
      <c r="Z221" s="80"/>
      <c r="AA221" s="81"/>
      <c r="AB221" s="76"/>
      <c r="AC221" s="77"/>
      <c r="AD221" s="77"/>
      <c r="AE221" s="77"/>
      <c r="AF221" s="77"/>
      <c r="AG221" s="78"/>
    </row>
    <row r="222" spans="1:33" ht="16.5" customHeight="1" x14ac:dyDescent="0.25">
      <c r="A222">
        <f t="shared" si="6"/>
        <v>8</v>
      </c>
      <c r="B222" s="48" t="str">
        <f t="shared" si="7"/>
        <v>S 33</v>
      </c>
      <c r="C222" s="67">
        <f>CALENDRIER!$M221</f>
        <v>44053</v>
      </c>
      <c r="D222" s="76"/>
      <c r="E222" s="77"/>
      <c r="F222" s="77"/>
      <c r="G222" s="77"/>
      <c r="H222" s="77"/>
      <c r="I222" s="78"/>
      <c r="J222" s="79"/>
      <c r="K222" s="80"/>
      <c r="L222" s="80"/>
      <c r="M222" s="80"/>
      <c r="N222" s="80"/>
      <c r="O222" s="81"/>
      <c r="P222" s="76"/>
      <c r="Q222" s="77"/>
      <c r="R222" s="77"/>
      <c r="S222" s="77"/>
      <c r="T222" s="77"/>
      <c r="U222" s="78"/>
      <c r="V222" s="79"/>
      <c r="W222" s="80"/>
      <c r="X222" s="80"/>
      <c r="Y222" s="80"/>
      <c r="Z222" s="80"/>
      <c r="AA222" s="81"/>
      <c r="AB222" s="76"/>
      <c r="AC222" s="77"/>
      <c r="AD222" s="77"/>
      <c r="AE222" s="77"/>
      <c r="AF222" s="77"/>
      <c r="AG222" s="78"/>
    </row>
    <row r="223" spans="1:33" ht="16.5" customHeight="1" x14ac:dyDescent="0.25">
      <c r="A223">
        <f t="shared" si="6"/>
        <v>8</v>
      </c>
      <c r="B223" s="48" t="str">
        <f t="shared" si="7"/>
        <v/>
      </c>
      <c r="C223" s="67">
        <f>CALENDRIER!$M222</f>
        <v>44054</v>
      </c>
      <c r="D223" s="76"/>
      <c r="E223" s="77"/>
      <c r="F223" s="77"/>
      <c r="G223" s="77"/>
      <c r="H223" s="77"/>
      <c r="I223" s="78"/>
      <c r="J223" s="79"/>
      <c r="K223" s="80"/>
      <c r="L223" s="80"/>
      <c r="M223" s="80"/>
      <c r="N223" s="80"/>
      <c r="O223" s="81"/>
      <c r="P223" s="76"/>
      <c r="Q223" s="77"/>
      <c r="R223" s="77"/>
      <c r="S223" s="77"/>
      <c r="T223" s="77"/>
      <c r="U223" s="78"/>
      <c r="V223" s="79"/>
      <c r="W223" s="80"/>
      <c r="X223" s="80"/>
      <c r="Y223" s="80"/>
      <c r="Z223" s="80"/>
      <c r="AA223" s="81"/>
      <c r="AB223" s="76"/>
      <c r="AC223" s="77"/>
      <c r="AD223" s="77"/>
      <c r="AE223" s="77"/>
      <c r="AF223" s="77"/>
      <c r="AG223" s="78"/>
    </row>
    <row r="224" spans="1:33" ht="16.5" customHeight="1" x14ac:dyDescent="0.25">
      <c r="A224">
        <f t="shared" si="6"/>
        <v>8</v>
      </c>
      <c r="B224" s="48" t="str">
        <f t="shared" si="7"/>
        <v/>
      </c>
      <c r="C224" s="67">
        <f>CALENDRIER!$M223</f>
        <v>44055</v>
      </c>
      <c r="D224" s="76"/>
      <c r="E224" s="77"/>
      <c r="F224" s="77"/>
      <c r="G224" s="77"/>
      <c r="H224" s="77"/>
      <c r="I224" s="78"/>
      <c r="J224" s="79"/>
      <c r="K224" s="80"/>
      <c r="L224" s="80"/>
      <c r="M224" s="80"/>
      <c r="N224" s="80"/>
      <c r="O224" s="81"/>
      <c r="P224" s="76"/>
      <c r="Q224" s="77"/>
      <c r="R224" s="77"/>
      <c r="S224" s="77"/>
      <c r="T224" s="77"/>
      <c r="U224" s="78"/>
      <c r="V224" s="79"/>
      <c r="W224" s="80"/>
      <c r="X224" s="80"/>
      <c r="Y224" s="80"/>
      <c r="Z224" s="80"/>
      <c r="AA224" s="81"/>
      <c r="AB224" s="76"/>
      <c r="AC224" s="77"/>
      <c r="AD224" s="77"/>
      <c r="AE224" s="77"/>
      <c r="AF224" s="77"/>
      <c r="AG224" s="78"/>
    </row>
    <row r="225" spans="1:33" ht="16.5" customHeight="1" x14ac:dyDescent="0.25">
      <c r="A225">
        <f t="shared" si="6"/>
        <v>8</v>
      </c>
      <c r="B225" s="48" t="str">
        <f t="shared" si="7"/>
        <v/>
      </c>
      <c r="C225" s="67">
        <f>CALENDRIER!$M224</f>
        <v>44056</v>
      </c>
      <c r="D225" s="76"/>
      <c r="E225" s="77"/>
      <c r="F225" s="77"/>
      <c r="G225" s="77"/>
      <c r="H225" s="77"/>
      <c r="I225" s="78"/>
      <c r="J225" s="79"/>
      <c r="K225" s="80"/>
      <c r="L225" s="80"/>
      <c r="M225" s="80"/>
      <c r="N225" s="80"/>
      <c r="O225" s="81"/>
      <c r="P225" s="76"/>
      <c r="Q225" s="77"/>
      <c r="R225" s="77"/>
      <c r="S225" s="77"/>
      <c r="T225" s="77"/>
      <c r="U225" s="78"/>
      <c r="V225" s="79"/>
      <c r="W225" s="80"/>
      <c r="X225" s="80"/>
      <c r="Y225" s="80"/>
      <c r="Z225" s="80"/>
      <c r="AA225" s="81"/>
      <c r="AB225" s="76"/>
      <c r="AC225" s="77"/>
      <c r="AD225" s="77"/>
      <c r="AE225" s="77"/>
      <c r="AF225" s="77"/>
      <c r="AG225" s="78"/>
    </row>
    <row r="226" spans="1:33" ht="16.5" customHeight="1" x14ac:dyDescent="0.25">
      <c r="A226">
        <f t="shared" si="6"/>
        <v>8</v>
      </c>
      <c r="B226" s="48" t="str">
        <f t="shared" si="7"/>
        <v/>
      </c>
      <c r="C226" s="67">
        <f>CALENDRIER!$M225</f>
        <v>44057</v>
      </c>
      <c r="D226" s="76"/>
      <c r="E226" s="77"/>
      <c r="F226" s="77"/>
      <c r="G226" s="77"/>
      <c r="H226" s="77"/>
      <c r="I226" s="78"/>
      <c r="J226" s="79"/>
      <c r="K226" s="80"/>
      <c r="L226" s="80"/>
      <c r="M226" s="80"/>
      <c r="N226" s="80"/>
      <c r="O226" s="81"/>
      <c r="P226" s="76"/>
      <c r="Q226" s="77"/>
      <c r="R226" s="77"/>
      <c r="S226" s="77"/>
      <c r="T226" s="77"/>
      <c r="U226" s="78"/>
      <c r="V226" s="79"/>
      <c r="W226" s="80"/>
      <c r="X226" s="80"/>
      <c r="Y226" s="80"/>
      <c r="Z226" s="80"/>
      <c r="AA226" s="81"/>
      <c r="AB226" s="76"/>
      <c r="AC226" s="77"/>
      <c r="AD226" s="77"/>
      <c r="AE226" s="77"/>
      <c r="AF226" s="77"/>
      <c r="AG226" s="78"/>
    </row>
    <row r="227" spans="1:33" ht="16.5" customHeight="1" x14ac:dyDescent="0.25">
      <c r="A227">
        <f t="shared" si="6"/>
        <v>8</v>
      </c>
      <c r="B227" s="48" t="str">
        <f t="shared" si="7"/>
        <v/>
      </c>
      <c r="C227" s="67">
        <f>CALENDRIER!$M226</f>
        <v>44058</v>
      </c>
      <c r="D227" s="76"/>
      <c r="E227" s="77"/>
      <c r="F227" s="77"/>
      <c r="G227" s="77"/>
      <c r="H227" s="77"/>
      <c r="I227" s="78"/>
      <c r="J227" s="79"/>
      <c r="K227" s="80"/>
      <c r="L227" s="80"/>
      <c r="M227" s="80"/>
      <c r="N227" s="80"/>
      <c r="O227" s="81"/>
      <c r="P227" s="76"/>
      <c r="Q227" s="77"/>
      <c r="R227" s="77"/>
      <c r="S227" s="77"/>
      <c r="T227" s="77"/>
      <c r="U227" s="78"/>
      <c r="V227" s="79"/>
      <c r="W227" s="80"/>
      <c r="X227" s="80"/>
      <c r="Y227" s="80"/>
      <c r="Z227" s="80"/>
      <c r="AA227" s="81"/>
      <c r="AB227" s="76"/>
      <c r="AC227" s="77"/>
      <c r="AD227" s="77"/>
      <c r="AE227" s="77"/>
      <c r="AF227" s="77"/>
      <c r="AG227" s="78"/>
    </row>
    <row r="228" spans="1:33" ht="16.5" customHeight="1" x14ac:dyDescent="0.25">
      <c r="A228">
        <f t="shared" si="6"/>
        <v>8</v>
      </c>
      <c r="B228" s="48" t="str">
        <f t="shared" si="7"/>
        <v/>
      </c>
      <c r="C228" s="67">
        <f>CALENDRIER!$M227</f>
        <v>44059</v>
      </c>
      <c r="D228" s="76"/>
      <c r="E228" s="77"/>
      <c r="F228" s="77"/>
      <c r="G228" s="77"/>
      <c r="H228" s="77"/>
      <c r="I228" s="78"/>
      <c r="J228" s="79"/>
      <c r="K228" s="80"/>
      <c r="L228" s="80"/>
      <c r="M228" s="80"/>
      <c r="N228" s="80"/>
      <c r="O228" s="81"/>
      <c r="P228" s="76"/>
      <c r="Q228" s="77"/>
      <c r="R228" s="77"/>
      <c r="S228" s="77"/>
      <c r="T228" s="77"/>
      <c r="U228" s="78"/>
      <c r="V228" s="79"/>
      <c r="W228" s="80"/>
      <c r="X228" s="80"/>
      <c r="Y228" s="80"/>
      <c r="Z228" s="80"/>
      <c r="AA228" s="81"/>
      <c r="AB228" s="76"/>
      <c r="AC228" s="77"/>
      <c r="AD228" s="77"/>
      <c r="AE228" s="77"/>
      <c r="AF228" s="77"/>
      <c r="AG228" s="78"/>
    </row>
    <row r="229" spans="1:33" ht="16.5" customHeight="1" x14ac:dyDescent="0.25">
      <c r="A229">
        <f t="shared" si="6"/>
        <v>8</v>
      </c>
      <c r="B229" s="48" t="str">
        <f t="shared" si="7"/>
        <v>S 34</v>
      </c>
      <c r="C229" s="67">
        <f>CALENDRIER!$M228</f>
        <v>44060</v>
      </c>
      <c r="D229" s="76"/>
      <c r="E229" s="77"/>
      <c r="F229" s="77"/>
      <c r="G229" s="77"/>
      <c r="H229" s="77"/>
      <c r="I229" s="78"/>
      <c r="J229" s="79"/>
      <c r="K229" s="80"/>
      <c r="L229" s="80"/>
      <c r="M229" s="80"/>
      <c r="N229" s="80"/>
      <c r="O229" s="81"/>
      <c r="P229" s="76"/>
      <c r="Q229" s="77"/>
      <c r="R229" s="77"/>
      <c r="S229" s="77"/>
      <c r="T229" s="77"/>
      <c r="U229" s="78"/>
      <c r="V229" s="79"/>
      <c r="W229" s="80"/>
      <c r="X229" s="80"/>
      <c r="Y229" s="80"/>
      <c r="Z229" s="80"/>
      <c r="AA229" s="81"/>
      <c r="AB229" s="76"/>
      <c r="AC229" s="77"/>
      <c r="AD229" s="77"/>
      <c r="AE229" s="77"/>
      <c r="AF229" s="77"/>
      <c r="AG229" s="78"/>
    </row>
    <row r="230" spans="1:33" ht="16.5" customHeight="1" x14ac:dyDescent="0.25">
      <c r="A230">
        <f t="shared" si="6"/>
        <v>8</v>
      </c>
      <c r="B230" s="48" t="str">
        <f t="shared" si="7"/>
        <v/>
      </c>
      <c r="C230" s="67">
        <f>CALENDRIER!$M229</f>
        <v>44061</v>
      </c>
      <c r="D230" s="76"/>
      <c r="E230" s="77"/>
      <c r="F230" s="77"/>
      <c r="G230" s="77"/>
      <c r="H230" s="77"/>
      <c r="I230" s="78"/>
      <c r="J230" s="79"/>
      <c r="K230" s="80"/>
      <c r="L230" s="80"/>
      <c r="M230" s="80"/>
      <c r="N230" s="80"/>
      <c r="O230" s="81"/>
      <c r="P230" s="76"/>
      <c r="Q230" s="77"/>
      <c r="R230" s="77"/>
      <c r="S230" s="77"/>
      <c r="T230" s="77"/>
      <c r="U230" s="78"/>
      <c r="V230" s="79"/>
      <c r="W230" s="80"/>
      <c r="X230" s="80"/>
      <c r="Y230" s="80"/>
      <c r="Z230" s="80"/>
      <c r="AA230" s="81"/>
      <c r="AB230" s="76"/>
      <c r="AC230" s="77"/>
      <c r="AD230" s="77"/>
      <c r="AE230" s="77"/>
      <c r="AF230" s="77"/>
      <c r="AG230" s="78"/>
    </row>
    <row r="231" spans="1:33" ht="16.5" customHeight="1" x14ac:dyDescent="0.25">
      <c r="A231">
        <f t="shared" si="6"/>
        <v>8</v>
      </c>
      <c r="B231" s="48" t="str">
        <f t="shared" si="7"/>
        <v/>
      </c>
      <c r="C231" s="67">
        <f>CALENDRIER!$M230</f>
        <v>44062</v>
      </c>
      <c r="D231" s="76"/>
      <c r="E231" s="77"/>
      <c r="F231" s="77"/>
      <c r="G231" s="77"/>
      <c r="H231" s="77"/>
      <c r="I231" s="78"/>
      <c r="J231" s="79"/>
      <c r="K231" s="80"/>
      <c r="L231" s="80"/>
      <c r="M231" s="80"/>
      <c r="N231" s="80"/>
      <c r="O231" s="81"/>
      <c r="P231" s="76"/>
      <c r="Q231" s="77"/>
      <c r="R231" s="77"/>
      <c r="S231" s="77"/>
      <c r="T231" s="77"/>
      <c r="U231" s="78"/>
      <c r="V231" s="79"/>
      <c r="W231" s="80"/>
      <c r="X231" s="80"/>
      <c r="Y231" s="80"/>
      <c r="Z231" s="80"/>
      <c r="AA231" s="81"/>
      <c r="AB231" s="76"/>
      <c r="AC231" s="77"/>
      <c r="AD231" s="77"/>
      <c r="AE231" s="77"/>
      <c r="AF231" s="77"/>
      <c r="AG231" s="78"/>
    </row>
    <row r="232" spans="1:33" ht="16.5" customHeight="1" x14ac:dyDescent="0.25">
      <c r="A232">
        <f t="shared" si="6"/>
        <v>8</v>
      </c>
      <c r="B232" s="48" t="str">
        <f t="shared" si="7"/>
        <v/>
      </c>
      <c r="C232" s="67">
        <f>CALENDRIER!$M231</f>
        <v>44063</v>
      </c>
      <c r="D232" s="76"/>
      <c r="E232" s="77"/>
      <c r="F232" s="77"/>
      <c r="G232" s="77"/>
      <c r="H232" s="77"/>
      <c r="I232" s="78"/>
      <c r="J232" s="79"/>
      <c r="K232" s="80"/>
      <c r="L232" s="80"/>
      <c r="M232" s="80"/>
      <c r="N232" s="80"/>
      <c r="O232" s="81"/>
      <c r="P232" s="76"/>
      <c r="Q232" s="77"/>
      <c r="R232" s="77"/>
      <c r="S232" s="77"/>
      <c r="T232" s="77"/>
      <c r="U232" s="78"/>
      <c r="V232" s="79"/>
      <c r="W232" s="80"/>
      <c r="X232" s="80"/>
      <c r="Y232" s="80"/>
      <c r="Z232" s="80"/>
      <c r="AA232" s="81"/>
      <c r="AB232" s="76"/>
      <c r="AC232" s="77"/>
      <c r="AD232" s="77"/>
      <c r="AE232" s="77"/>
      <c r="AF232" s="77"/>
      <c r="AG232" s="78"/>
    </row>
    <row r="233" spans="1:33" ht="16.5" customHeight="1" x14ac:dyDescent="0.25">
      <c r="A233">
        <f t="shared" si="6"/>
        <v>8</v>
      </c>
      <c r="B233" s="48" t="str">
        <f t="shared" si="7"/>
        <v/>
      </c>
      <c r="C233" s="67">
        <f>CALENDRIER!$M232</f>
        <v>44064</v>
      </c>
      <c r="D233" s="76"/>
      <c r="E233" s="77"/>
      <c r="F233" s="77"/>
      <c r="G233" s="77"/>
      <c r="H233" s="77"/>
      <c r="I233" s="78"/>
      <c r="J233" s="79"/>
      <c r="K233" s="80"/>
      <c r="L233" s="80"/>
      <c r="M233" s="80"/>
      <c r="N233" s="80"/>
      <c r="O233" s="81"/>
      <c r="P233" s="76"/>
      <c r="Q233" s="77"/>
      <c r="R233" s="77"/>
      <c r="S233" s="77"/>
      <c r="T233" s="77"/>
      <c r="U233" s="78"/>
      <c r="V233" s="79"/>
      <c r="W233" s="80"/>
      <c r="X233" s="80"/>
      <c r="Y233" s="80"/>
      <c r="Z233" s="80"/>
      <c r="AA233" s="81"/>
      <c r="AB233" s="76"/>
      <c r="AC233" s="77"/>
      <c r="AD233" s="77"/>
      <c r="AE233" s="77"/>
      <c r="AF233" s="77"/>
      <c r="AG233" s="78"/>
    </row>
    <row r="234" spans="1:33" ht="16.5" customHeight="1" x14ac:dyDescent="0.25">
      <c r="A234">
        <f t="shared" si="6"/>
        <v>8</v>
      </c>
      <c r="B234" s="48" t="str">
        <f t="shared" si="7"/>
        <v/>
      </c>
      <c r="C234" s="67">
        <f>CALENDRIER!$M233</f>
        <v>44065</v>
      </c>
      <c r="D234" s="76"/>
      <c r="E234" s="77"/>
      <c r="F234" s="77"/>
      <c r="G234" s="77"/>
      <c r="H234" s="77"/>
      <c r="I234" s="78"/>
      <c r="J234" s="79"/>
      <c r="K234" s="80"/>
      <c r="L234" s="80"/>
      <c r="M234" s="80"/>
      <c r="N234" s="80"/>
      <c r="O234" s="81"/>
      <c r="P234" s="76"/>
      <c r="Q234" s="77"/>
      <c r="R234" s="77"/>
      <c r="S234" s="77"/>
      <c r="T234" s="77"/>
      <c r="U234" s="78"/>
      <c r="V234" s="79"/>
      <c r="W234" s="80"/>
      <c r="X234" s="80"/>
      <c r="Y234" s="80"/>
      <c r="Z234" s="80"/>
      <c r="AA234" s="81"/>
      <c r="AB234" s="76"/>
      <c r="AC234" s="77"/>
      <c r="AD234" s="77"/>
      <c r="AE234" s="77"/>
      <c r="AF234" s="77"/>
      <c r="AG234" s="78"/>
    </row>
    <row r="235" spans="1:33" ht="16.5" customHeight="1" x14ac:dyDescent="0.25">
      <c r="A235">
        <f t="shared" si="6"/>
        <v>8</v>
      </c>
      <c r="B235" s="48" t="str">
        <f t="shared" si="7"/>
        <v/>
      </c>
      <c r="C235" s="67">
        <f>CALENDRIER!$M234</f>
        <v>44066</v>
      </c>
      <c r="D235" s="76"/>
      <c r="E235" s="77"/>
      <c r="F235" s="77"/>
      <c r="G235" s="77"/>
      <c r="H235" s="77"/>
      <c r="I235" s="78"/>
      <c r="J235" s="79"/>
      <c r="K235" s="80"/>
      <c r="L235" s="80"/>
      <c r="M235" s="80"/>
      <c r="N235" s="80"/>
      <c r="O235" s="81"/>
      <c r="P235" s="76"/>
      <c r="Q235" s="77"/>
      <c r="R235" s="77"/>
      <c r="S235" s="77"/>
      <c r="T235" s="77"/>
      <c r="U235" s="78"/>
      <c r="V235" s="79"/>
      <c r="W235" s="80"/>
      <c r="X235" s="80"/>
      <c r="Y235" s="80"/>
      <c r="Z235" s="80"/>
      <c r="AA235" s="81"/>
      <c r="AB235" s="76"/>
      <c r="AC235" s="77"/>
      <c r="AD235" s="77"/>
      <c r="AE235" s="77"/>
      <c r="AF235" s="77"/>
      <c r="AG235" s="78"/>
    </row>
    <row r="236" spans="1:33" ht="16.5" customHeight="1" x14ac:dyDescent="0.25">
      <c r="A236">
        <f t="shared" si="6"/>
        <v>8</v>
      </c>
      <c r="B236" s="48" t="str">
        <f t="shared" si="7"/>
        <v>S 35</v>
      </c>
      <c r="C236" s="67">
        <f>CALENDRIER!$M235</f>
        <v>44067</v>
      </c>
      <c r="D236" s="76"/>
      <c r="E236" s="77"/>
      <c r="F236" s="77"/>
      <c r="G236" s="77"/>
      <c r="H236" s="77"/>
      <c r="I236" s="78"/>
      <c r="J236" s="79"/>
      <c r="K236" s="80"/>
      <c r="L236" s="80"/>
      <c r="M236" s="80"/>
      <c r="N236" s="80"/>
      <c r="O236" s="81"/>
      <c r="P236" s="76"/>
      <c r="Q236" s="77"/>
      <c r="R236" s="77"/>
      <c r="S236" s="77"/>
      <c r="T236" s="77"/>
      <c r="U236" s="78"/>
      <c r="V236" s="79"/>
      <c r="W236" s="80"/>
      <c r="X236" s="80"/>
      <c r="Y236" s="80"/>
      <c r="Z236" s="80"/>
      <c r="AA236" s="81"/>
      <c r="AB236" s="76"/>
      <c r="AC236" s="77"/>
      <c r="AD236" s="77"/>
      <c r="AE236" s="77"/>
      <c r="AF236" s="77"/>
      <c r="AG236" s="78"/>
    </row>
    <row r="237" spans="1:33" ht="16.5" customHeight="1" x14ac:dyDescent="0.25">
      <c r="A237">
        <f t="shared" si="6"/>
        <v>8</v>
      </c>
      <c r="B237" s="48" t="str">
        <f t="shared" si="7"/>
        <v/>
      </c>
      <c r="C237" s="67">
        <f>CALENDRIER!$M236</f>
        <v>44068</v>
      </c>
      <c r="D237" s="76"/>
      <c r="E237" s="77"/>
      <c r="F237" s="77"/>
      <c r="G237" s="77"/>
      <c r="H237" s="77"/>
      <c r="I237" s="78"/>
      <c r="J237" s="79"/>
      <c r="K237" s="80"/>
      <c r="L237" s="80"/>
      <c r="M237" s="80"/>
      <c r="N237" s="80"/>
      <c r="O237" s="81"/>
      <c r="P237" s="76"/>
      <c r="Q237" s="77"/>
      <c r="R237" s="77"/>
      <c r="S237" s="77"/>
      <c r="T237" s="77"/>
      <c r="U237" s="78"/>
      <c r="V237" s="79"/>
      <c r="W237" s="80"/>
      <c r="X237" s="80"/>
      <c r="Y237" s="80"/>
      <c r="Z237" s="80"/>
      <c r="AA237" s="81"/>
      <c r="AB237" s="76"/>
      <c r="AC237" s="77"/>
      <c r="AD237" s="77"/>
      <c r="AE237" s="77"/>
      <c r="AF237" s="77"/>
      <c r="AG237" s="78"/>
    </row>
    <row r="238" spans="1:33" ht="16.5" customHeight="1" x14ac:dyDescent="0.25">
      <c r="A238">
        <f t="shared" si="6"/>
        <v>8</v>
      </c>
      <c r="B238" s="48" t="str">
        <f t="shared" si="7"/>
        <v/>
      </c>
      <c r="C238" s="67">
        <f>CALENDRIER!$M237</f>
        <v>44069</v>
      </c>
      <c r="D238" s="76"/>
      <c r="E238" s="77"/>
      <c r="F238" s="77"/>
      <c r="G238" s="77"/>
      <c r="H238" s="77"/>
      <c r="I238" s="78"/>
      <c r="J238" s="79"/>
      <c r="K238" s="80"/>
      <c r="L238" s="80"/>
      <c r="M238" s="80"/>
      <c r="N238" s="80"/>
      <c r="O238" s="81"/>
      <c r="P238" s="76"/>
      <c r="Q238" s="77"/>
      <c r="R238" s="77"/>
      <c r="S238" s="77"/>
      <c r="T238" s="77"/>
      <c r="U238" s="78"/>
      <c r="V238" s="79"/>
      <c r="W238" s="80"/>
      <c r="X238" s="80"/>
      <c r="Y238" s="80"/>
      <c r="Z238" s="80"/>
      <c r="AA238" s="81"/>
      <c r="AB238" s="76"/>
      <c r="AC238" s="77"/>
      <c r="AD238" s="77"/>
      <c r="AE238" s="77"/>
      <c r="AF238" s="77"/>
      <c r="AG238" s="78"/>
    </row>
    <row r="239" spans="1:33" ht="16.5" customHeight="1" x14ac:dyDescent="0.25">
      <c r="A239">
        <f t="shared" si="6"/>
        <v>8</v>
      </c>
      <c r="B239" s="48" t="str">
        <f t="shared" si="7"/>
        <v/>
      </c>
      <c r="C239" s="67">
        <f>CALENDRIER!$M238</f>
        <v>44070</v>
      </c>
      <c r="D239" s="76"/>
      <c r="E239" s="77"/>
      <c r="F239" s="77"/>
      <c r="G239" s="77"/>
      <c r="H239" s="77"/>
      <c r="I239" s="78"/>
      <c r="J239" s="79"/>
      <c r="K239" s="80"/>
      <c r="L239" s="80"/>
      <c r="M239" s="80"/>
      <c r="N239" s="80"/>
      <c r="O239" s="81"/>
      <c r="P239" s="76"/>
      <c r="Q239" s="77"/>
      <c r="R239" s="77"/>
      <c r="S239" s="77"/>
      <c r="T239" s="77"/>
      <c r="U239" s="78"/>
      <c r="V239" s="79"/>
      <c r="W239" s="80"/>
      <c r="X239" s="80"/>
      <c r="Y239" s="80"/>
      <c r="Z239" s="80"/>
      <c r="AA239" s="81"/>
      <c r="AB239" s="76"/>
      <c r="AC239" s="77"/>
      <c r="AD239" s="77"/>
      <c r="AE239" s="77"/>
      <c r="AF239" s="77"/>
      <c r="AG239" s="78"/>
    </row>
    <row r="240" spans="1:33" ht="16.5" customHeight="1" x14ac:dyDescent="0.25">
      <c r="A240">
        <f t="shared" si="6"/>
        <v>8</v>
      </c>
      <c r="B240" s="48" t="str">
        <f t="shared" si="7"/>
        <v/>
      </c>
      <c r="C240" s="67">
        <f>CALENDRIER!$M239</f>
        <v>44071</v>
      </c>
      <c r="D240" s="76"/>
      <c r="E240" s="77"/>
      <c r="F240" s="77"/>
      <c r="G240" s="77"/>
      <c r="H240" s="77"/>
      <c r="I240" s="78"/>
      <c r="J240" s="79"/>
      <c r="K240" s="80"/>
      <c r="L240" s="80"/>
      <c r="M240" s="80"/>
      <c r="N240" s="80"/>
      <c r="O240" s="81"/>
      <c r="P240" s="76"/>
      <c r="Q240" s="77"/>
      <c r="R240" s="77"/>
      <c r="S240" s="77"/>
      <c r="T240" s="77"/>
      <c r="U240" s="78"/>
      <c r="V240" s="79"/>
      <c r="W240" s="80"/>
      <c r="X240" s="80"/>
      <c r="Y240" s="80"/>
      <c r="Z240" s="80"/>
      <c r="AA240" s="81"/>
      <c r="AB240" s="76"/>
      <c r="AC240" s="77"/>
      <c r="AD240" s="77"/>
      <c r="AE240" s="77"/>
      <c r="AF240" s="77"/>
      <c r="AG240" s="78"/>
    </row>
    <row r="241" spans="1:33" ht="16.5" customHeight="1" x14ac:dyDescent="0.25">
      <c r="A241">
        <f t="shared" si="6"/>
        <v>8</v>
      </c>
      <c r="B241" s="48" t="str">
        <f t="shared" si="7"/>
        <v/>
      </c>
      <c r="C241" s="67">
        <f>CALENDRIER!$M240</f>
        <v>44072</v>
      </c>
      <c r="D241" s="76"/>
      <c r="E241" s="77"/>
      <c r="F241" s="77"/>
      <c r="G241" s="77"/>
      <c r="H241" s="77"/>
      <c r="I241" s="78"/>
      <c r="J241" s="79"/>
      <c r="K241" s="80"/>
      <c r="L241" s="80"/>
      <c r="M241" s="80"/>
      <c r="N241" s="80"/>
      <c r="O241" s="81"/>
      <c r="P241" s="76"/>
      <c r="Q241" s="77"/>
      <c r="R241" s="77"/>
      <c r="S241" s="77"/>
      <c r="T241" s="77"/>
      <c r="U241" s="78"/>
      <c r="V241" s="79"/>
      <c r="W241" s="80"/>
      <c r="X241" s="80"/>
      <c r="Y241" s="80"/>
      <c r="Z241" s="80"/>
      <c r="AA241" s="81"/>
      <c r="AB241" s="76"/>
      <c r="AC241" s="77"/>
      <c r="AD241" s="77"/>
      <c r="AE241" s="77"/>
      <c r="AF241" s="77"/>
      <c r="AG241" s="78"/>
    </row>
    <row r="242" spans="1:33" ht="16.5" customHeight="1" x14ac:dyDescent="0.25">
      <c r="A242">
        <f t="shared" si="6"/>
        <v>8</v>
      </c>
      <c r="B242" s="48" t="str">
        <f t="shared" si="7"/>
        <v/>
      </c>
      <c r="C242" s="67">
        <f>CALENDRIER!$M241</f>
        <v>44073</v>
      </c>
      <c r="D242" s="76"/>
      <c r="E242" s="77"/>
      <c r="F242" s="77"/>
      <c r="G242" s="77"/>
      <c r="H242" s="77"/>
      <c r="I242" s="78"/>
      <c r="J242" s="79"/>
      <c r="K242" s="80"/>
      <c r="L242" s="80"/>
      <c r="M242" s="80"/>
      <c r="N242" s="80"/>
      <c r="O242" s="81"/>
      <c r="P242" s="76"/>
      <c r="Q242" s="77"/>
      <c r="R242" s="77"/>
      <c r="S242" s="77"/>
      <c r="T242" s="77"/>
      <c r="U242" s="78"/>
      <c r="V242" s="79"/>
      <c r="W242" s="80"/>
      <c r="X242" s="80"/>
      <c r="Y242" s="80"/>
      <c r="Z242" s="80"/>
      <c r="AA242" s="81"/>
      <c r="AB242" s="76"/>
      <c r="AC242" s="77"/>
      <c r="AD242" s="77"/>
      <c r="AE242" s="77"/>
      <c r="AF242" s="77"/>
      <c r="AG242" s="78"/>
    </row>
    <row r="243" spans="1:33" ht="16.5" customHeight="1" x14ac:dyDescent="0.25">
      <c r="A243">
        <f t="shared" si="6"/>
        <v>8</v>
      </c>
      <c r="B243" s="48" t="str">
        <f t="shared" si="7"/>
        <v>S 36</v>
      </c>
      <c r="C243" s="67">
        <f>CALENDRIER!$M242</f>
        <v>44074</v>
      </c>
      <c r="D243" s="76"/>
      <c r="E243" s="77"/>
      <c r="F243" s="77"/>
      <c r="G243" s="77"/>
      <c r="H243" s="77"/>
      <c r="I243" s="78"/>
      <c r="J243" s="79"/>
      <c r="K243" s="80"/>
      <c r="L243" s="80"/>
      <c r="M243" s="80"/>
      <c r="N243" s="80"/>
      <c r="O243" s="81"/>
      <c r="P243" s="76"/>
      <c r="Q243" s="77"/>
      <c r="R243" s="77"/>
      <c r="S243" s="77"/>
      <c r="T243" s="77"/>
      <c r="U243" s="78"/>
      <c r="V243" s="79"/>
      <c r="W243" s="80"/>
      <c r="X243" s="80"/>
      <c r="Y243" s="80"/>
      <c r="Z243" s="80"/>
      <c r="AA243" s="81"/>
      <c r="AB243" s="76"/>
      <c r="AC243" s="77"/>
      <c r="AD243" s="77"/>
      <c r="AE243" s="77"/>
      <c r="AF243" s="77"/>
      <c r="AG243" s="78"/>
    </row>
    <row r="244" spans="1:33" ht="16.5" customHeight="1" x14ac:dyDescent="0.25">
      <c r="A244">
        <f t="shared" si="6"/>
        <v>9</v>
      </c>
      <c r="B244" s="48" t="str">
        <f t="shared" si="7"/>
        <v/>
      </c>
      <c r="C244" s="67">
        <f>CALENDRIER!$M243</f>
        <v>44075</v>
      </c>
      <c r="D244" s="76"/>
      <c r="E244" s="77"/>
      <c r="F244" s="77"/>
      <c r="G244" s="77"/>
      <c r="H244" s="77"/>
      <c r="I244" s="78"/>
      <c r="J244" s="79"/>
      <c r="K244" s="80"/>
      <c r="L244" s="80"/>
      <c r="M244" s="80"/>
      <c r="N244" s="80"/>
      <c r="O244" s="81"/>
      <c r="P244" s="76"/>
      <c r="Q244" s="77"/>
      <c r="R244" s="77"/>
      <c r="S244" s="77"/>
      <c r="T244" s="77"/>
      <c r="U244" s="78"/>
      <c r="V244" s="79"/>
      <c r="W244" s="80"/>
      <c r="X244" s="80"/>
      <c r="Y244" s="80"/>
      <c r="Z244" s="80"/>
      <c r="AA244" s="81"/>
      <c r="AB244" s="76"/>
      <c r="AC244" s="77"/>
      <c r="AD244" s="77"/>
      <c r="AE244" s="77"/>
      <c r="AF244" s="77"/>
      <c r="AG244" s="78"/>
    </row>
    <row r="245" spans="1:33" ht="16.5" customHeight="1" x14ac:dyDescent="0.25">
      <c r="A245">
        <f t="shared" si="6"/>
        <v>9</v>
      </c>
      <c r="B245" s="48" t="str">
        <f t="shared" si="7"/>
        <v/>
      </c>
      <c r="C245" s="67">
        <f>CALENDRIER!$M244</f>
        <v>44076</v>
      </c>
      <c r="D245" s="76"/>
      <c r="E245" s="77"/>
      <c r="F245" s="77"/>
      <c r="G245" s="77"/>
      <c r="H245" s="77"/>
      <c r="I245" s="78"/>
      <c r="J245" s="79"/>
      <c r="K245" s="80"/>
      <c r="L245" s="80"/>
      <c r="M245" s="80"/>
      <c r="N245" s="80"/>
      <c r="O245" s="81"/>
      <c r="P245" s="76"/>
      <c r="Q245" s="77"/>
      <c r="R245" s="77"/>
      <c r="S245" s="77"/>
      <c r="T245" s="77"/>
      <c r="U245" s="78"/>
      <c r="V245" s="79"/>
      <c r="W245" s="80"/>
      <c r="X245" s="80"/>
      <c r="Y245" s="80"/>
      <c r="Z245" s="80"/>
      <c r="AA245" s="81"/>
      <c r="AB245" s="76"/>
      <c r="AC245" s="77"/>
      <c r="AD245" s="77"/>
      <c r="AE245" s="77"/>
      <c r="AF245" s="77"/>
      <c r="AG245" s="78"/>
    </row>
    <row r="246" spans="1:33" ht="16.5" customHeight="1" x14ac:dyDescent="0.25">
      <c r="A246">
        <f t="shared" si="6"/>
        <v>9</v>
      </c>
      <c r="B246" s="48" t="str">
        <f t="shared" si="7"/>
        <v/>
      </c>
      <c r="C246" s="67">
        <f>CALENDRIER!$M245</f>
        <v>44077</v>
      </c>
      <c r="D246" s="76"/>
      <c r="E246" s="77"/>
      <c r="F246" s="77"/>
      <c r="G246" s="77"/>
      <c r="H246" s="77"/>
      <c r="I246" s="78"/>
      <c r="J246" s="79"/>
      <c r="K246" s="80"/>
      <c r="L246" s="80"/>
      <c r="M246" s="80"/>
      <c r="N246" s="80"/>
      <c r="O246" s="81"/>
      <c r="P246" s="76"/>
      <c r="Q246" s="77"/>
      <c r="R246" s="77"/>
      <c r="S246" s="77"/>
      <c r="T246" s="77"/>
      <c r="U246" s="78"/>
      <c r="V246" s="79"/>
      <c r="W246" s="80"/>
      <c r="X246" s="80"/>
      <c r="Y246" s="80"/>
      <c r="Z246" s="80"/>
      <c r="AA246" s="81"/>
      <c r="AB246" s="76"/>
      <c r="AC246" s="77"/>
      <c r="AD246" s="77"/>
      <c r="AE246" s="77"/>
      <c r="AF246" s="77"/>
      <c r="AG246" s="78"/>
    </row>
    <row r="247" spans="1:33" ht="16.5" customHeight="1" x14ac:dyDescent="0.25">
      <c r="A247">
        <f t="shared" si="6"/>
        <v>9</v>
      </c>
      <c r="B247" s="48" t="str">
        <f t="shared" si="7"/>
        <v/>
      </c>
      <c r="C247" s="67">
        <f>CALENDRIER!$M246</f>
        <v>44078</v>
      </c>
      <c r="D247" s="76"/>
      <c r="E247" s="77"/>
      <c r="F247" s="77"/>
      <c r="G247" s="77"/>
      <c r="H247" s="77"/>
      <c r="I247" s="78"/>
      <c r="J247" s="79"/>
      <c r="K247" s="80"/>
      <c r="L247" s="80"/>
      <c r="M247" s="80"/>
      <c r="N247" s="80"/>
      <c r="O247" s="81"/>
      <c r="P247" s="76"/>
      <c r="Q247" s="77"/>
      <c r="R247" s="77"/>
      <c r="S247" s="77"/>
      <c r="T247" s="77"/>
      <c r="U247" s="78"/>
      <c r="V247" s="79"/>
      <c r="W247" s="80"/>
      <c r="X247" s="80"/>
      <c r="Y247" s="80"/>
      <c r="Z247" s="80"/>
      <c r="AA247" s="81"/>
      <c r="AB247" s="76"/>
      <c r="AC247" s="77"/>
      <c r="AD247" s="77"/>
      <c r="AE247" s="77"/>
      <c r="AF247" s="77"/>
      <c r="AG247" s="78"/>
    </row>
    <row r="248" spans="1:33" ht="16.5" customHeight="1" x14ac:dyDescent="0.25">
      <c r="A248">
        <f t="shared" si="6"/>
        <v>9</v>
      </c>
      <c r="B248" s="48" t="str">
        <f t="shared" si="7"/>
        <v/>
      </c>
      <c r="C248" s="67">
        <f>CALENDRIER!$M247</f>
        <v>44079</v>
      </c>
      <c r="D248" s="76"/>
      <c r="E248" s="77"/>
      <c r="F248" s="77"/>
      <c r="G248" s="77"/>
      <c r="H248" s="77"/>
      <c r="I248" s="78"/>
      <c r="J248" s="79"/>
      <c r="K248" s="80"/>
      <c r="L248" s="80"/>
      <c r="M248" s="80"/>
      <c r="N248" s="80"/>
      <c r="O248" s="81"/>
      <c r="P248" s="76"/>
      <c r="Q248" s="77"/>
      <c r="R248" s="77"/>
      <c r="S248" s="77"/>
      <c r="T248" s="77"/>
      <c r="U248" s="78"/>
      <c r="V248" s="79"/>
      <c r="W248" s="80"/>
      <c r="X248" s="80"/>
      <c r="Y248" s="80"/>
      <c r="Z248" s="80"/>
      <c r="AA248" s="81"/>
      <c r="AB248" s="76"/>
      <c r="AC248" s="77"/>
      <c r="AD248" s="77"/>
      <c r="AE248" s="77"/>
      <c r="AF248" s="77"/>
      <c r="AG248" s="78"/>
    </row>
    <row r="249" spans="1:33" ht="16.5" customHeight="1" x14ac:dyDescent="0.25">
      <c r="A249">
        <f t="shared" si="6"/>
        <v>9</v>
      </c>
      <c r="B249" s="48" t="str">
        <f t="shared" si="7"/>
        <v/>
      </c>
      <c r="C249" s="67">
        <f>CALENDRIER!$M248</f>
        <v>44080</v>
      </c>
      <c r="D249" s="76"/>
      <c r="E249" s="77"/>
      <c r="F249" s="77"/>
      <c r="G249" s="77"/>
      <c r="H249" s="77"/>
      <c r="I249" s="78"/>
      <c r="J249" s="79"/>
      <c r="K249" s="80"/>
      <c r="L249" s="80"/>
      <c r="M249" s="80"/>
      <c r="N249" s="80"/>
      <c r="O249" s="81"/>
      <c r="P249" s="76"/>
      <c r="Q249" s="77"/>
      <c r="R249" s="77"/>
      <c r="S249" s="77"/>
      <c r="T249" s="77"/>
      <c r="U249" s="78"/>
      <c r="V249" s="79"/>
      <c r="W249" s="80"/>
      <c r="X249" s="80"/>
      <c r="Y249" s="80"/>
      <c r="Z249" s="80"/>
      <c r="AA249" s="81"/>
      <c r="AB249" s="76"/>
      <c r="AC249" s="77"/>
      <c r="AD249" s="77"/>
      <c r="AE249" s="77"/>
      <c r="AF249" s="77"/>
      <c r="AG249" s="78"/>
    </row>
    <row r="250" spans="1:33" ht="16.5" customHeight="1" x14ac:dyDescent="0.25">
      <c r="A250">
        <f t="shared" si="6"/>
        <v>9</v>
      </c>
      <c r="B250" s="48" t="str">
        <f t="shared" si="7"/>
        <v>S 37</v>
      </c>
      <c r="C250" s="67">
        <f>CALENDRIER!$M249</f>
        <v>44081</v>
      </c>
      <c r="D250" s="76"/>
      <c r="E250" s="77"/>
      <c r="F250" s="77"/>
      <c r="G250" s="77"/>
      <c r="H250" s="77"/>
      <c r="I250" s="78"/>
      <c r="J250" s="79"/>
      <c r="K250" s="80"/>
      <c r="L250" s="80"/>
      <c r="M250" s="80"/>
      <c r="N250" s="80"/>
      <c r="O250" s="81"/>
      <c r="P250" s="76"/>
      <c r="Q250" s="77"/>
      <c r="R250" s="77"/>
      <c r="S250" s="77"/>
      <c r="T250" s="77"/>
      <c r="U250" s="78"/>
      <c r="V250" s="79"/>
      <c r="W250" s="80"/>
      <c r="X250" s="80"/>
      <c r="Y250" s="80"/>
      <c r="Z250" s="80"/>
      <c r="AA250" s="81"/>
      <c r="AB250" s="76"/>
      <c r="AC250" s="77"/>
      <c r="AD250" s="77"/>
      <c r="AE250" s="77"/>
      <c r="AF250" s="77"/>
      <c r="AG250" s="78"/>
    </row>
    <row r="251" spans="1:33" ht="16.5" customHeight="1" x14ac:dyDescent="0.25">
      <c r="A251">
        <f t="shared" si="6"/>
        <v>9</v>
      </c>
      <c r="B251" s="48" t="str">
        <f t="shared" si="7"/>
        <v/>
      </c>
      <c r="C251" s="67">
        <f>CALENDRIER!$M250</f>
        <v>44082</v>
      </c>
      <c r="D251" s="76"/>
      <c r="E251" s="77"/>
      <c r="F251" s="77"/>
      <c r="G251" s="77"/>
      <c r="H251" s="77"/>
      <c r="I251" s="78"/>
      <c r="J251" s="79"/>
      <c r="K251" s="80"/>
      <c r="L251" s="80"/>
      <c r="M251" s="80"/>
      <c r="N251" s="80"/>
      <c r="O251" s="81"/>
      <c r="P251" s="76"/>
      <c r="Q251" s="77"/>
      <c r="R251" s="77"/>
      <c r="S251" s="77"/>
      <c r="T251" s="77"/>
      <c r="U251" s="78"/>
      <c r="V251" s="79"/>
      <c r="W251" s="80"/>
      <c r="X251" s="80"/>
      <c r="Y251" s="80"/>
      <c r="Z251" s="80"/>
      <c r="AA251" s="81"/>
      <c r="AB251" s="76"/>
      <c r="AC251" s="77"/>
      <c r="AD251" s="77"/>
      <c r="AE251" s="77"/>
      <c r="AF251" s="77"/>
      <c r="AG251" s="78"/>
    </row>
    <row r="252" spans="1:33" ht="16.5" customHeight="1" x14ac:dyDescent="0.25">
      <c r="A252">
        <f t="shared" si="6"/>
        <v>9</v>
      </c>
      <c r="B252" s="48" t="str">
        <f t="shared" si="7"/>
        <v/>
      </c>
      <c r="C252" s="67">
        <f>CALENDRIER!$M251</f>
        <v>44083</v>
      </c>
      <c r="D252" s="76"/>
      <c r="E252" s="77"/>
      <c r="F252" s="77"/>
      <c r="G252" s="77"/>
      <c r="H252" s="77"/>
      <c r="I252" s="78"/>
      <c r="J252" s="79"/>
      <c r="K252" s="80"/>
      <c r="L252" s="80"/>
      <c r="M252" s="80"/>
      <c r="N252" s="80"/>
      <c r="O252" s="81"/>
      <c r="P252" s="76"/>
      <c r="Q252" s="77"/>
      <c r="R252" s="77"/>
      <c r="S252" s="77"/>
      <c r="T252" s="77"/>
      <c r="U252" s="78"/>
      <c r="V252" s="79"/>
      <c r="W252" s="80"/>
      <c r="X252" s="80"/>
      <c r="Y252" s="80"/>
      <c r="Z252" s="80"/>
      <c r="AA252" s="81"/>
      <c r="AB252" s="76"/>
      <c r="AC252" s="77"/>
      <c r="AD252" s="77"/>
      <c r="AE252" s="77"/>
      <c r="AF252" s="77"/>
      <c r="AG252" s="78"/>
    </row>
    <row r="253" spans="1:33" ht="16.5" customHeight="1" x14ac:dyDescent="0.25">
      <c r="A253">
        <f t="shared" si="6"/>
        <v>9</v>
      </c>
      <c r="B253" s="48" t="str">
        <f t="shared" si="7"/>
        <v/>
      </c>
      <c r="C253" s="67">
        <f>CALENDRIER!$M252</f>
        <v>44084</v>
      </c>
      <c r="D253" s="76"/>
      <c r="E253" s="77"/>
      <c r="F253" s="77"/>
      <c r="G253" s="77"/>
      <c r="H253" s="77"/>
      <c r="I253" s="78"/>
      <c r="J253" s="79"/>
      <c r="K253" s="80"/>
      <c r="L253" s="80"/>
      <c r="M253" s="80"/>
      <c r="N253" s="80"/>
      <c r="O253" s="81"/>
      <c r="P253" s="76"/>
      <c r="Q253" s="77"/>
      <c r="R253" s="77"/>
      <c r="S253" s="77"/>
      <c r="T253" s="77"/>
      <c r="U253" s="78"/>
      <c r="V253" s="79"/>
      <c r="W253" s="80"/>
      <c r="X253" s="80"/>
      <c r="Y253" s="80"/>
      <c r="Z253" s="80"/>
      <c r="AA253" s="81"/>
      <c r="AB253" s="76"/>
      <c r="AC253" s="77"/>
      <c r="AD253" s="77"/>
      <c r="AE253" s="77"/>
      <c r="AF253" s="77"/>
      <c r="AG253" s="78"/>
    </row>
    <row r="254" spans="1:33" ht="16.5" customHeight="1" x14ac:dyDescent="0.25">
      <c r="A254">
        <f t="shared" si="6"/>
        <v>9</v>
      </c>
      <c r="B254" s="48" t="str">
        <f t="shared" si="7"/>
        <v/>
      </c>
      <c r="C254" s="67">
        <f>CALENDRIER!$M253</f>
        <v>44085</v>
      </c>
      <c r="D254" s="76"/>
      <c r="E254" s="77"/>
      <c r="F254" s="77"/>
      <c r="G254" s="77"/>
      <c r="H254" s="77"/>
      <c r="I254" s="78"/>
      <c r="J254" s="79"/>
      <c r="K254" s="80"/>
      <c r="L254" s="80"/>
      <c r="M254" s="80"/>
      <c r="N254" s="80"/>
      <c r="O254" s="81"/>
      <c r="P254" s="76"/>
      <c r="Q254" s="77"/>
      <c r="R254" s="77"/>
      <c r="S254" s="77"/>
      <c r="T254" s="77"/>
      <c r="U254" s="78"/>
      <c r="V254" s="79"/>
      <c r="W254" s="80"/>
      <c r="X254" s="80"/>
      <c r="Y254" s="80"/>
      <c r="Z254" s="80"/>
      <c r="AA254" s="81"/>
      <c r="AB254" s="76"/>
      <c r="AC254" s="77"/>
      <c r="AD254" s="77"/>
      <c r="AE254" s="77"/>
      <c r="AF254" s="77"/>
      <c r="AG254" s="78"/>
    </row>
    <row r="255" spans="1:33" ht="16.5" customHeight="1" x14ac:dyDescent="0.25">
      <c r="A255">
        <f t="shared" si="6"/>
        <v>9</v>
      </c>
      <c r="B255" s="48" t="str">
        <f t="shared" si="7"/>
        <v/>
      </c>
      <c r="C255" s="67">
        <f>CALENDRIER!$M254</f>
        <v>44086</v>
      </c>
      <c r="D255" s="76"/>
      <c r="E255" s="77"/>
      <c r="F255" s="77"/>
      <c r="G255" s="77"/>
      <c r="H255" s="77"/>
      <c r="I255" s="78"/>
      <c r="J255" s="79"/>
      <c r="K255" s="80"/>
      <c r="L255" s="80"/>
      <c r="M255" s="80"/>
      <c r="N255" s="80"/>
      <c r="O255" s="81"/>
      <c r="P255" s="76"/>
      <c r="Q255" s="77"/>
      <c r="R255" s="77"/>
      <c r="S255" s="77"/>
      <c r="T255" s="77"/>
      <c r="U255" s="78"/>
      <c r="V255" s="79"/>
      <c r="W255" s="80"/>
      <c r="X255" s="80"/>
      <c r="Y255" s="80"/>
      <c r="Z255" s="80"/>
      <c r="AA255" s="81"/>
      <c r="AB255" s="76"/>
      <c r="AC255" s="77"/>
      <c r="AD255" s="77"/>
      <c r="AE255" s="77"/>
      <c r="AF255" s="77"/>
      <c r="AG255" s="78"/>
    </row>
    <row r="256" spans="1:33" ht="16.5" customHeight="1" x14ac:dyDescent="0.25">
      <c r="A256">
        <f t="shared" si="6"/>
        <v>9</v>
      </c>
      <c r="B256" s="48" t="str">
        <f t="shared" si="7"/>
        <v/>
      </c>
      <c r="C256" s="67">
        <f>CALENDRIER!$M255</f>
        <v>44087</v>
      </c>
      <c r="D256" s="76"/>
      <c r="E256" s="77"/>
      <c r="F256" s="77"/>
      <c r="G256" s="77"/>
      <c r="H256" s="77"/>
      <c r="I256" s="78"/>
      <c r="J256" s="79"/>
      <c r="K256" s="80"/>
      <c r="L256" s="80"/>
      <c r="M256" s="80"/>
      <c r="N256" s="80"/>
      <c r="O256" s="81"/>
      <c r="P256" s="76"/>
      <c r="Q256" s="77"/>
      <c r="R256" s="77"/>
      <c r="S256" s="77"/>
      <c r="T256" s="77"/>
      <c r="U256" s="78"/>
      <c r="V256" s="79"/>
      <c r="W256" s="80"/>
      <c r="X256" s="80"/>
      <c r="Y256" s="80"/>
      <c r="Z256" s="80"/>
      <c r="AA256" s="81"/>
      <c r="AB256" s="76"/>
      <c r="AC256" s="77"/>
      <c r="AD256" s="77"/>
      <c r="AE256" s="77"/>
      <c r="AF256" s="77"/>
      <c r="AG256" s="78"/>
    </row>
    <row r="257" spans="1:33" ht="16.5" customHeight="1" x14ac:dyDescent="0.25">
      <c r="A257">
        <f t="shared" si="6"/>
        <v>9</v>
      </c>
      <c r="B257" s="48" t="str">
        <f t="shared" si="7"/>
        <v>S 38</v>
      </c>
      <c r="C257" s="67">
        <f>CALENDRIER!$M256</f>
        <v>44088</v>
      </c>
      <c r="D257" s="76"/>
      <c r="E257" s="77"/>
      <c r="F257" s="77"/>
      <c r="G257" s="77"/>
      <c r="H257" s="77"/>
      <c r="I257" s="78"/>
      <c r="J257" s="79"/>
      <c r="K257" s="80"/>
      <c r="L257" s="80"/>
      <c r="M257" s="80"/>
      <c r="N257" s="80"/>
      <c r="O257" s="81"/>
      <c r="P257" s="76"/>
      <c r="Q257" s="77"/>
      <c r="R257" s="77"/>
      <c r="S257" s="77"/>
      <c r="T257" s="77"/>
      <c r="U257" s="78"/>
      <c r="V257" s="79"/>
      <c r="W257" s="80"/>
      <c r="X257" s="80"/>
      <c r="Y257" s="80"/>
      <c r="Z257" s="80"/>
      <c r="AA257" s="81"/>
      <c r="AB257" s="76"/>
      <c r="AC257" s="77"/>
      <c r="AD257" s="77"/>
      <c r="AE257" s="77"/>
      <c r="AF257" s="77"/>
      <c r="AG257" s="78"/>
    </row>
    <row r="258" spans="1:33" ht="16.5" customHeight="1" x14ac:dyDescent="0.25">
      <c r="A258">
        <f t="shared" si="6"/>
        <v>9</v>
      </c>
      <c r="B258" s="48" t="str">
        <f t="shared" si="7"/>
        <v/>
      </c>
      <c r="C258" s="67">
        <f>CALENDRIER!$M257</f>
        <v>44089</v>
      </c>
      <c r="D258" s="76"/>
      <c r="E258" s="77"/>
      <c r="F258" s="77"/>
      <c r="G258" s="77"/>
      <c r="H258" s="77"/>
      <c r="I258" s="78"/>
      <c r="J258" s="79"/>
      <c r="K258" s="80"/>
      <c r="L258" s="80"/>
      <c r="M258" s="80"/>
      <c r="N258" s="80"/>
      <c r="O258" s="81"/>
      <c r="P258" s="76"/>
      <c r="Q258" s="77"/>
      <c r="R258" s="77"/>
      <c r="S258" s="77"/>
      <c r="T258" s="77"/>
      <c r="U258" s="78"/>
      <c r="V258" s="79"/>
      <c r="W258" s="80"/>
      <c r="X258" s="80"/>
      <c r="Y258" s="80"/>
      <c r="Z258" s="80"/>
      <c r="AA258" s="81"/>
      <c r="AB258" s="76"/>
      <c r="AC258" s="77"/>
      <c r="AD258" s="77"/>
      <c r="AE258" s="77"/>
      <c r="AF258" s="77"/>
      <c r="AG258" s="78"/>
    </row>
    <row r="259" spans="1:33" ht="16.5" customHeight="1" x14ac:dyDescent="0.25">
      <c r="A259">
        <f t="shared" si="6"/>
        <v>9</v>
      </c>
      <c r="B259" s="48" t="str">
        <f t="shared" si="7"/>
        <v/>
      </c>
      <c r="C259" s="67">
        <f>CALENDRIER!$M258</f>
        <v>44090</v>
      </c>
      <c r="D259" s="76"/>
      <c r="E259" s="77"/>
      <c r="F259" s="77"/>
      <c r="G259" s="77"/>
      <c r="H259" s="77"/>
      <c r="I259" s="78"/>
      <c r="J259" s="79"/>
      <c r="K259" s="80"/>
      <c r="L259" s="80"/>
      <c r="M259" s="80"/>
      <c r="N259" s="80"/>
      <c r="O259" s="81"/>
      <c r="P259" s="76"/>
      <c r="Q259" s="77"/>
      <c r="R259" s="77"/>
      <c r="S259" s="77"/>
      <c r="T259" s="77"/>
      <c r="U259" s="78"/>
      <c r="V259" s="79"/>
      <c r="W259" s="80"/>
      <c r="X259" s="80"/>
      <c r="Y259" s="80"/>
      <c r="Z259" s="80"/>
      <c r="AA259" s="81"/>
      <c r="AB259" s="76"/>
      <c r="AC259" s="77"/>
      <c r="AD259" s="77"/>
      <c r="AE259" s="77"/>
      <c r="AF259" s="77"/>
      <c r="AG259" s="78"/>
    </row>
    <row r="260" spans="1:33" ht="16.5" customHeight="1" x14ac:dyDescent="0.25">
      <c r="A260">
        <f t="shared" si="6"/>
        <v>9</v>
      </c>
      <c r="B260" s="48" t="str">
        <f t="shared" si="7"/>
        <v/>
      </c>
      <c r="C260" s="67">
        <f>CALENDRIER!$M259</f>
        <v>44091</v>
      </c>
      <c r="D260" s="76"/>
      <c r="E260" s="77"/>
      <c r="F260" s="77"/>
      <c r="G260" s="77"/>
      <c r="H260" s="77"/>
      <c r="I260" s="78"/>
      <c r="J260" s="79"/>
      <c r="K260" s="80"/>
      <c r="L260" s="80"/>
      <c r="M260" s="80"/>
      <c r="N260" s="80"/>
      <c r="O260" s="81"/>
      <c r="P260" s="76"/>
      <c r="Q260" s="77"/>
      <c r="R260" s="77"/>
      <c r="S260" s="77"/>
      <c r="T260" s="77"/>
      <c r="U260" s="78"/>
      <c r="V260" s="79"/>
      <c r="W260" s="80"/>
      <c r="X260" s="80"/>
      <c r="Y260" s="80"/>
      <c r="Z260" s="80"/>
      <c r="AA260" s="81"/>
      <c r="AB260" s="76"/>
      <c r="AC260" s="77"/>
      <c r="AD260" s="77"/>
      <c r="AE260" s="77"/>
      <c r="AF260" s="77"/>
      <c r="AG260" s="78"/>
    </row>
    <row r="261" spans="1:33" ht="16.5" customHeight="1" x14ac:dyDescent="0.25">
      <c r="A261">
        <f t="shared" si="6"/>
        <v>9</v>
      </c>
      <c r="B261" s="48" t="str">
        <f t="shared" si="7"/>
        <v/>
      </c>
      <c r="C261" s="67">
        <f>CALENDRIER!$M260</f>
        <v>44092</v>
      </c>
      <c r="D261" s="76"/>
      <c r="E261" s="77"/>
      <c r="F261" s="77"/>
      <c r="G261" s="77"/>
      <c r="H261" s="77"/>
      <c r="I261" s="78"/>
      <c r="J261" s="79"/>
      <c r="K261" s="80"/>
      <c r="L261" s="80"/>
      <c r="M261" s="80"/>
      <c r="N261" s="80"/>
      <c r="O261" s="81"/>
      <c r="P261" s="76"/>
      <c r="Q261" s="77"/>
      <c r="R261" s="77"/>
      <c r="S261" s="77"/>
      <c r="T261" s="77"/>
      <c r="U261" s="78"/>
      <c r="V261" s="79"/>
      <c r="W261" s="80"/>
      <c r="X261" s="80"/>
      <c r="Y261" s="80"/>
      <c r="Z261" s="80"/>
      <c r="AA261" s="81"/>
      <c r="AB261" s="76"/>
      <c r="AC261" s="77"/>
      <c r="AD261" s="77"/>
      <c r="AE261" s="77"/>
      <c r="AF261" s="77"/>
      <c r="AG261" s="78"/>
    </row>
    <row r="262" spans="1:33" ht="16.5" customHeight="1" x14ac:dyDescent="0.25">
      <c r="A262">
        <f t="shared" ref="A262:A325" si="8">MONTH(C262)</f>
        <v>9</v>
      </c>
      <c r="B262" s="48" t="str">
        <f t="shared" ref="B262:B325" si="9">IF(WEEKDAY(C262,2)=1,"S " &amp; WEEKNUM(C262),"")</f>
        <v/>
      </c>
      <c r="C262" s="67">
        <f>CALENDRIER!$M261</f>
        <v>44093</v>
      </c>
      <c r="D262" s="76"/>
      <c r="E262" s="77"/>
      <c r="F262" s="77"/>
      <c r="G262" s="77"/>
      <c r="H262" s="77"/>
      <c r="I262" s="78"/>
      <c r="J262" s="79"/>
      <c r="K262" s="80"/>
      <c r="L262" s="80"/>
      <c r="M262" s="80"/>
      <c r="N262" s="80"/>
      <c r="O262" s="81"/>
      <c r="P262" s="76"/>
      <c r="Q262" s="77"/>
      <c r="R262" s="77"/>
      <c r="S262" s="77"/>
      <c r="T262" s="77"/>
      <c r="U262" s="78"/>
      <c r="V262" s="79"/>
      <c r="W262" s="80"/>
      <c r="X262" s="80"/>
      <c r="Y262" s="80"/>
      <c r="Z262" s="80"/>
      <c r="AA262" s="81"/>
      <c r="AB262" s="76"/>
      <c r="AC262" s="77"/>
      <c r="AD262" s="77"/>
      <c r="AE262" s="77"/>
      <c r="AF262" s="77"/>
      <c r="AG262" s="78"/>
    </row>
    <row r="263" spans="1:33" ht="16.5" customHeight="1" x14ac:dyDescent="0.25">
      <c r="A263">
        <f t="shared" si="8"/>
        <v>9</v>
      </c>
      <c r="B263" s="48" t="str">
        <f t="shared" si="9"/>
        <v/>
      </c>
      <c r="C263" s="67">
        <f>CALENDRIER!$M262</f>
        <v>44094</v>
      </c>
      <c r="D263" s="76"/>
      <c r="E263" s="77"/>
      <c r="F263" s="77"/>
      <c r="G263" s="77"/>
      <c r="H263" s="77"/>
      <c r="I263" s="78"/>
      <c r="J263" s="79"/>
      <c r="K263" s="80"/>
      <c r="L263" s="80"/>
      <c r="M263" s="80"/>
      <c r="N263" s="80"/>
      <c r="O263" s="81"/>
      <c r="P263" s="76"/>
      <c r="Q263" s="77"/>
      <c r="R263" s="77"/>
      <c r="S263" s="77"/>
      <c r="T263" s="77"/>
      <c r="U263" s="78"/>
      <c r="V263" s="79"/>
      <c r="W263" s="80"/>
      <c r="X263" s="80"/>
      <c r="Y263" s="80"/>
      <c r="Z263" s="80"/>
      <c r="AA263" s="81"/>
      <c r="AB263" s="76"/>
      <c r="AC263" s="77"/>
      <c r="AD263" s="77"/>
      <c r="AE263" s="77"/>
      <c r="AF263" s="77"/>
      <c r="AG263" s="78"/>
    </row>
    <row r="264" spans="1:33" ht="16.5" customHeight="1" x14ac:dyDescent="0.25">
      <c r="A264">
        <f t="shared" si="8"/>
        <v>9</v>
      </c>
      <c r="B264" s="48" t="str">
        <f t="shared" si="9"/>
        <v>S 39</v>
      </c>
      <c r="C264" s="67">
        <f>CALENDRIER!$M263</f>
        <v>44095</v>
      </c>
      <c r="D264" s="76"/>
      <c r="E264" s="77"/>
      <c r="F264" s="77"/>
      <c r="G264" s="77"/>
      <c r="H264" s="77"/>
      <c r="I264" s="78"/>
      <c r="J264" s="79"/>
      <c r="K264" s="80"/>
      <c r="L264" s="80"/>
      <c r="M264" s="80"/>
      <c r="N264" s="80"/>
      <c r="O264" s="81"/>
      <c r="P264" s="76"/>
      <c r="Q264" s="77"/>
      <c r="R264" s="77"/>
      <c r="S264" s="77"/>
      <c r="T264" s="77"/>
      <c r="U264" s="78"/>
      <c r="V264" s="79"/>
      <c r="W264" s="80"/>
      <c r="X264" s="80"/>
      <c r="Y264" s="80"/>
      <c r="Z264" s="80"/>
      <c r="AA264" s="81"/>
      <c r="AB264" s="76"/>
      <c r="AC264" s="77"/>
      <c r="AD264" s="77"/>
      <c r="AE264" s="77"/>
      <c r="AF264" s="77"/>
      <c r="AG264" s="78"/>
    </row>
    <row r="265" spans="1:33" ht="16.5" customHeight="1" x14ac:dyDescent="0.25">
      <c r="A265">
        <f t="shared" si="8"/>
        <v>9</v>
      </c>
      <c r="B265" s="48" t="str">
        <f t="shared" si="9"/>
        <v/>
      </c>
      <c r="C265" s="67">
        <f>CALENDRIER!$M264</f>
        <v>44096</v>
      </c>
      <c r="D265" s="76"/>
      <c r="E265" s="77"/>
      <c r="F265" s="77"/>
      <c r="G265" s="77"/>
      <c r="H265" s="77"/>
      <c r="I265" s="78"/>
      <c r="J265" s="79"/>
      <c r="K265" s="80"/>
      <c r="L265" s="80"/>
      <c r="M265" s="80"/>
      <c r="N265" s="80"/>
      <c r="O265" s="81"/>
      <c r="P265" s="76"/>
      <c r="Q265" s="77"/>
      <c r="R265" s="77"/>
      <c r="S265" s="77"/>
      <c r="T265" s="77"/>
      <c r="U265" s="78"/>
      <c r="V265" s="79"/>
      <c r="W265" s="80"/>
      <c r="X265" s="80"/>
      <c r="Y265" s="80"/>
      <c r="Z265" s="80"/>
      <c r="AA265" s="81"/>
      <c r="AB265" s="76"/>
      <c r="AC265" s="77"/>
      <c r="AD265" s="77"/>
      <c r="AE265" s="77"/>
      <c r="AF265" s="77"/>
      <c r="AG265" s="78"/>
    </row>
    <row r="266" spans="1:33" ht="16.5" customHeight="1" x14ac:dyDescent="0.25">
      <c r="A266">
        <f t="shared" si="8"/>
        <v>9</v>
      </c>
      <c r="B266" s="48" t="str">
        <f t="shared" si="9"/>
        <v/>
      </c>
      <c r="C266" s="67">
        <f>CALENDRIER!$M265</f>
        <v>44097</v>
      </c>
      <c r="D266" s="76"/>
      <c r="E266" s="77"/>
      <c r="F266" s="77"/>
      <c r="G266" s="77"/>
      <c r="H266" s="77"/>
      <c r="I266" s="78"/>
      <c r="J266" s="79"/>
      <c r="K266" s="80"/>
      <c r="L266" s="80"/>
      <c r="M266" s="80"/>
      <c r="N266" s="80"/>
      <c r="O266" s="81"/>
      <c r="P266" s="76"/>
      <c r="Q266" s="77"/>
      <c r="R266" s="77"/>
      <c r="S266" s="77"/>
      <c r="T266" s="77"/>
      <c r="U266" s="78"/>
      <c r="V266" s="79"/>
      <c r="W266" s="80"/>
      <c r="X266" s="80"/>
      <c r="Y266" s="80"/>
      <c r="Z266" s="80"/>
      <c r="AA266" s="81"/>
      <c r="AB266" s="76"/>
      <c r="AC266" s="77"/>
      <c r="AD266" s="77"/>
      <c r="AE266" s="77"/>
      <c r="AF266" s="77"/>
      <c r="AG266" s="78"/>
    </row>
    <row r="267" spans="1:33" ht="16.5" customHeight="1" x14ac:dyDescent="0.25">
      <c r="A267">
        <f t="shared" si="8"/>
        <v>9</v>
      </c>
      <c r="B267" s="48" t="str">
        <f t="shared" si="9"/>
        <v/>
      </c>
      <c r="C267" s="67">
        <f>CALENDRIER!$M266</f>
        <v>44098</v>
      </c>
      <c r="D267" s="76"/>
      <c r="E267" s="77"/>
      <c r="F267" s="77"/>
      <c r="G267" s="77"/>
      <c r="H267" s="77"/>
      <c r="I267" s="78"/>
      <c r="J267" s="79"/>
      <c r="K267" s="80"/>
      <c r="L267" s="80"/>
      <c r="M267" s="80"/>
      <c r="N267" s="80"/>
      <c r="O267" s="81"/>
      <c r="P267" s="76"/>
      <c r="Q267" s="77"/>
      <c r="R267" s="77"/>
      <c r="S267" s="77"/>
      <c r="T267" s="77"/>
      <c r="U267" s="78"/>
      <c r="V267" s="79"/>
      <c r="W267" s="80"/>
      <c r="X267" s="80"/>
      <c r="Y267" s="80"/>
      <c r="Z267" s="80"/>
      <c r="AA267" s="81"/>
      <c r="AB267" s="76"/>
      <c r="AC267" s="77"/>
      <c r="AD267" s="77"/>
      <c r="AE267" s="77"/>
      <c r="AF267" s="77"/>
      <c r="AG267" s="78"/>
    </row>
    <row r="268" spans="1:33" ht="16.5" customHeight="1" x14ac:dyDescent="0.25">
      <c r="A268">
        <f t="shared" si="8"/>
        <v>9</v>
      </c>
      <c r="B268" s="48" t="str">
        <f t="shared" si="9"/>
        <v/>
      </c>
      <c r="C268" s="67">
        <f>CALENDRIER!$M267</f>
        <v>44099</v>
      </c>
      <c r="D268" s="76"/>
      <c r="E268" s="77"/>
      <c r="F268" s="77"/>
      <c r="G268" s="77"/>
      <c r="H268" s="77"/>
      <c r="I268" s="78"/>
      <c r="J268" s="79"/>
      <c r="K268" s="80"/>
      <c r="L268" s="80"/>
      <c r="M268" s="80"/>
      <c r="N268" s="80"/>
      <c r="O268" s="81"/>
      <c r="P268" s="76"/>
      <c r="Q268" s="77"/>
      <c r="R268" s="77"/>
      <c r="S268" s="77"/>
      <c r="T268" s="77"/>
      <c r="U268" s="78"/>
      <c r="V268" s="79"/>
      <c r="W268" s="80"/>
      <c r="X268" s="80"/>
      <c r="Y268" s="80"/>
      <c r="Z268" s="80"/>
      <c r="AA268" s="81"/>
      <c r="AB268" s="76"/>
      <c r="AC268" s="77"/>
      <c r="AD268" s="77"/>
      <c r="AE268" s="77"/>
      <c r="AF268" s="77"/>
      <c r="AG268" s="78"/>
    </row>
    <row r="269" spans="1:33" ht="16.5" customHeight="1" x14ac:dyDescent="0.25">
      <c r="A269">
        <f t="shared" si="8"/>
        <v>9</v>
      </c>
      <c r="B269" s="48" t="str">
        <f t="shared" si="9"/>
        <v/>
      </c>
      <c r="C269" s="67">
        <f>CALENDRIER!$M268</f>
        <v>44100</v>
      </c>
      <c r="D269" s="76"/>
      <c r="E269" s="77"/>
      <c r="F269" s="77"/>
      <c r="G269" s="77"/>
      <c r="H269" s="77"/>
      <c r="I269" s="78"/>
      <c r="J269" s="79"/>
      <c r="K269" s="80"/>
      <c r="L269" s="80"/>
      <c r="M269" s="80"/>
      <c r="N269" s="80"/>
      <c r="O269" s="81"/>
      <c r="P269" s="76"/>
      <c r="Q269" s="77"/>
      <c r="R269" s="77"/>
      <c r="S269" s="77"/>
      <c r="T269" s="77"/>
      <c r="U269" s="78"/>
      <c r="V269" s="79"/>
      <c r="W269" s="80"/>
      <c r="X269" s="80"/>
      <c r="Y269" s="80"/>
      <c r="Z269" s="80"/>
      <c r="AA269" s="81"/>
      <c r="AB269" s="76"/>
      <c r="AC269" s="77"/>
      <c r="AD269" s="77"/>
      <c r="AE269" s="77"/>
      <c r="AF269" s="77"/>
      <c r="AG269" s="78"/>
    </row>
    <row r="270" spans="1:33" ht="16.5" customHeight="1" x14ac:dyDescent="0.25">
      <c r="A270">
        <f t="shared" si="8"/>
        <v>9</v>
      </c>
      <c r="B270" s="48" t="str">
        <f t="shared" si="9"/>
        <v/>
      </c>
      <c r="C270" s="67">
        <f>CALENDRIER!$M269</f>
        <v>44101</v>
      </c>
      <c r="D270" s="76"/>
      <c r="E270" s="77"/>
      <c r="F270" s="77"/>
      <c r="G270" s="77"/>
      <c r="H270" s="77"/>
      <c r="I270" s="78"/>
      <c r="J270" s="79"/>
      <c r="K270" s="80"/>
      <c r="L270" s="80"/>
      <c r="M270" s="80"/>
      <c r="N270" s="80"/>
      <c r="O270" s="81"/>
      <c r="P270" s="76"/>
      <c r="Q270" s="77"/>
      <c r="R270" s="77"/>
      <c r="S270" s="77"/>
      <c r="T270" s="77"/>
      <c r="U270" s="78"/>
      <c r="V270" s="79"/>
      <c r="W270" s="80"/>
      <c r="X270" s="80"/>
      <c r="Y270" s="80"/>
      <c r="Z270" s="80"/>
      <c r="AA270" s="81"/>
      <c r="AB270" s="76"/>
      <c r="AC270" s="77"/>
      <c r="AD270" s="77"/>
      <c r="AE270" s="77"/>
      <c r="AF270" s="77"/>
      <c r="AG270" s="78"/>
    </row>
    <row r="271" spans="1:33" ht="16.5" customHeight="1" x14ac:dyDescent="0.25">
      <c r="A271">
        <f t="shared" si="8"/>
        <v>9</v>
      </c>
      <c r="B271" s="48" t="str">
        <f t="shared" si="9"/>
        <v>S 40</v>
      </c>
      <c r="C271" s="67">
        <f>CALENDRIER!$M270</f>
        <v>44102</v>
      </c>
      <c r="D271" s="76"/>
      <c r="E271" s="77"/>
      <c r="F271" s="77"/>
      <c r="G271" s="77"/>
      <c r="H271" s="77"/>
      <c r="I271" s="78"/>
      <c r="J271" s="79"/>
      <c r="K271" s="80"/>
      <c r="L271" s="80"/>
      <c r="M271" s="80"/>
      <c r="N271" s="80"/>
      <c r="O271" s="81"/>
      <c r="P271" s="76"/>
      <c r="Q271" s="77"/>
      <c r="R271" s="77"/>
      <c r="S271" s="77"/>
      <c r="T271" s="77"/>
      <c r="U271" s="78"/>
      <c r="V271" s="79"/>
      <c r="W271" s="80"/>
      <c r="X271" s="80"/>
      <c r="Y271" s="80"/>
      <c r="Z271" s="80"/>
      <c r="AA271" s="81"/>
      <c r="AB271" s="76"/>
      <c r="AC271" s="77"/>
      <c r="AD271" s="77"/>
      <c r="AE271" s="77"/>
      <c r="AF271" s="77"/>
      <c r="AG271" s="78"/>
    </row>
    <row r="272" spans="1:33" ht="16.5" customHeight="1" x14ac:dyDescent="0.25">
      <c r="A272">
        <f t="shared" si="8"/>
        <v>9</v>
      </c>
      <c r="B272" s="48" t="str">
        <f t="shared" si="9"/>
        <v/>
      </c>
      <c r="C272" s="67">
        <f>CALENDRIER!$M271</f>
        <v>44103</v>
      </c>
      <c r="D272" s="76"/>
      <c r="E272" s="77"/>
      <c r="F272" s="77"/>
      <c r="G272" s="77"/>
      <c r="H272" s="77"/>
      <c r="I272" s="78"/>
      <c r="J272" s="79"/>
      <c r="K272" s="80"/>
      <c r="L272" s="80"/>
      <c r="M272" s="80"/>
      <c r="N272" s="80"/>
      <c r="O272" s="81"/>
      <c r="P272" s="76"/>
      <c r="Q272" s="77"/>
      <c r="R272" s="77"/>
      <c r="S272" s="77"/>
      <c r="T272" s="77"/>
      <c r="U272" s="78"/>
      <c r="V272" s="79"/>
      <c r="W272" s="80"/>
      <c r="X272" s="80"/>
      <c r="Y272" s="80"/>
      <c r="Z272" s="80"/>
      <c r="AA272" s="81"/>
      <c r="AB272" s="76"/>
      <c r="AC272" s="77"/>
      <c r="AD272" s="77"/>
      <c r="AE272" s="77"/>
      <c r="AF272" s="77"/>
      <c r="AG272" s="78"/>
    </row>
    <row r="273" spans="1:33" ht="16.5" customHeight="1" x14ac:dyDescent="0.25">
      <c r="A273">
        <f t="shared" si="8"/>
        <v>9</v>
      </c>
      <c r="B273" s="48" t="str">
        <f t="shared" si="9"/>
        <v/>
      </c>
      <c r="C273" s="67">
        <f>CALENDRIER!$M272</f>
        <v>44104</v>
      </c>
      <c r="D273" s="76"/>
      <c r="E273" s="77"/>
      <c r="F273" s="77"/>
      <c r="G273" s="77"/>
      <c r="H273" s="77"/>
      <c r="I273" s="78"/>
      <c r="J273" s="79"/>
      <c r="K273" s="80"/>
      <c r="L273" s="80"/>
      <c r="M273" s="80"/>
      <c r="N273" s="80"/>
      <c r="O273" s="81"/>
      <c r="P273" s="76"/>
      <c r="Q273" s="77"/>
      <c r="R273" s="77"/>
      <c r="S273" s="77"/>
      <c r="T273" s="77"/>
      <c r="U273" s="78"/>
      <c r="V273" s="79"/>
      <c r="W273" s="80"/>
      <c r="X273" s="80"/>
      <c r="Y273" s="80"/>
      <c r="Z273" s="80"/>
      <c r="AA273" s="81"/>
      <c r="AB273" s="76"/>
      <c r="AC273" s="77"/>
      <c r="AD273" s="77"/>
      <c r="AE273" s="77"/>
      <c r="AF273" s="77"/>
      <c r="AG273" s="78"/>
    </row>
    <row r="274" spans="1:33" ht="16.5" customHeight="1" x14ac:dyDescent="0.25">
      <c r="A274">
        <f t="shared" si="8"/>
        <v>10</v>
      </c>
      <c r="B274" s="48" t="str">
        <f t="shared" si="9"/>
        <v/>
      </c>
      <c r="C274" s="67">
        <f>CALENDRIER!$M273</f>
        <v>44105</v>
      </c>
      <c r="D274" s="76"/>
      <c r="E274" s="77"/>
      <c r="F274" s="77"/>
      <c r="G274" s="77"/>
      <c r="H274" s="77"/>
      <c r="I274" s="78"/>
      <c r="J274" s="79"/>
      <c r="K274" s="80"/>
      <c r="L274" s="80"/>
      <c r="M274" s="80"/>
      <c r="N274" s="80"/>
      <c r="O274" s="81"/>
      <c r="P274" s="76"/>
      <c r="Q274" s="77"/>
      <c r="R274" s="77"/>
      <c r="S274" s="77"/>
      <c r="T274" s="77"/>
      <c r="U274" s="78"/>
      <c r="V274" s="79"/>
      <c r="W274" s="80"/>
      <c r="X274" s="80"/>
      <c r="Y274" s="80"/>
      <c r="Z274" s="80"/>
      <c r="AA274" s="81"/>
      <c r="AB274" s="76"/>
      <c r="AC274" s="77"/>
      <c r="AD274" s="77"/>
      <c r="AE274" s="77"/>
      <c r="AF274" s="77"/>
      <c r="AG274" s="78"/>
    </row>
    <row r="275" spans="1:33" ht="16.5" customHeight="1" x14ac:dyDescent="0.25">
      <c r="A275">
        <f t="shared" si="8"/>
        <v>10</v>
      </c>
      <c r="B275" s="48" t="str">
        <f t="shared" si="9"/>
        <v/>
      </c>
      <c r="C275" s="67">
        <f>CALENDRIER!$M274</f>
        <v>44106</v>
      </c>
      <c r="D275" s="76"/>
      <c r="E275" s="77"/>
      <c r="F275" s="77"/>
      <c r="G275" s="77"/>
      <c r="H275" s="77"/>
      <c r="I275" s="78"/>
      <c r="J275" s="79"/>
      <c r="K275" s="80"/>
      <c r="L275" s="80"/>
      <c r="M275" s="80"/>
      <c r="N275" s="80"/>
      <c r="O275" s="81"/>
      <c r="P275" s="76"/>
      <c r="Q275" s="77"/>
      <c r="R275" s="77"/>
      <c r="S275" s="77"/>
      <c r="T275" s="77"/>
      <c r="U275" s="78"/>
      <c r="V275" s="79"/>
      <c r="W275" s="80"/>
      <c r="X275" s="80"/>
      <c r="Y275" s="80"/>
      <c r="Z275" s="80"/>
      <c r="AA275" s="81"/>
      <c r="AB275" s="76"/>
      <c r="AC275" s="77"/>
      <c r="AD275" s="77"/>
      <c r="AE275" s="77"/>
      <c r="AF275" s="77"/>
      <c r="AG275" s="78"/>
    </row>
    <row r="276" spans="1:33" ht="16.5" customHeight="1" x14ac:dyDescent="0.25">
      <c r="A276">
        <f t="shared" si="8"/>
        <v>10</v>
      </c>
      <c r="B276" s="48" t="str">
        <f t="shared" si="9"/>
        <v/>
      </c>
      <c r="C276" s="67">
        <f>CALENDRIER!$M275</f>
        <v>44107</v>
      </c>
      <c r="D276" s="76"/>
      <c r="E276" s="77"/>
      <c r="F276" s="77"/>
      <c r="G276" s="77"/>
      <c r="H276" s="77"/>
      <c r="I276" s="78"/>
      <c r="J276" s="79"/>
      <c r="K276" s="80"/>
      <c r="L276" s="80"/>
      <c r="M276" s="80"/>
      <c r="N276" s="80"/>
      <c r="O276" s="81"/>
      <c r="P276" s="76"/>
      <c r="Q276" s="77"/>
      <c r="R276" s="77"/>
      <c r="S276" s="77"/>
      <c r="T276" s="77"/>
      <c r="U276" s="78"/>
      <c r="V276" s="79"/>
      <c r="W276" s="80"/>
      <c r="X276" s="80"/>
      <c r="Y276" s="80"/>
      <c r="Z276" s="80"/>
      <c r="AA276" s="81"/>
      <c r="AB276" s="76"/>
      <c r="AC276" s="77"/>
      <c r="AD276" s="77"/>
      <c r="AE276" s="77"/>
      <c r="AF276" s="77"/>
      <c r="AG276" s="78"/>
    </row>
    <row r="277" spans="1:33" ht="16.5" customHeight="1" x14ac:dyDescent="0.25">
      <c r="A277">
        <f t="shared" si="8"/>
        <v>10</v>
      </c>
      <c r="B277" s="48" t="str">
        <f t="shared" si="9"/>
        <v/>
      </c>
      <c r="C277" s="67">
        <f>CALENDRIER!$M276</f>
        <v>44108</v>
      </c>
      <c r="D277" s="76"/>
      <c r="E277" s="77"/>
      <c r="F277" s="77"/>
      <c r="G277" s="77"/>
      <c r="H277" s="77"/>
      <c r="I277" s="78"/>
      <c r="J277" s="79"/>
      <c r="K277" s="80"/>
      <c r="L277" s="80"/>
      <c r="M277" s="80"/>
      <c r="N277" s="80"/>
      <c r="O277" s="81"/>
      <c r="P277" s="76"/>
      <c r="Q277" s="77"/>
      <c r="R277" s="77"/>
      <c r="S277" s="77"/>
      <c r="T277" s="77"/>
      <c r="U277" s="78"/>
      <c r="V277" s="79"/>
      <c r="W277" s="80"/>
      <c r="X277" s="80"/>
      <c r="Y277" s="80"/>
      <c r="Z277" s="80"/>
      <c r="AA277" s="81"/>
      <c r="AB277" s="76"/>
      <c r="AC277" s="77"/>
      <c r="AD277" s="77"/>
      <c r="AE277" s="77"/>
      <c r="AF277" s="77"/>
      <c r="AG277" s="78"/>
    </row>
    <row r="278" spans="1:33" ht="16.5" customHeight="1" x14ac:dyDescent="0.25">
      <c r="A278">
        <f t="shared" si="8"/>
        <v>10</v>
      </c>
      <c r="B278" s="48" t="str">
        <f t="shared" si="9"/>
        <v>S 41</v>
      </c>
      <c r="C278" s="67">
        <f>CALENDRIER!$M277</f>
        <v>44109</v>
      </c>
      <c r="D278" s="76"/>
      <c r="E278" s="77"/>
      <c r="F278" s="77"/>
      <c r="G278" s="77"/>
      <c r="H278" s="77"/>
      <c r="I278" s="78"/>
      <c r="J278" s="79"/>
      <c r="K278" s="80"/>
      <c r="L278" s="80"/>
      <c r="M278" s="80"/>
      <c r="N278" s="80"/>
      <c r="O278" s="81"/>
      <c r="P278" s="76"/>
      <c r="Q278" s="77"/>
      <c r="R278" s="77"/>
      <c r="S278" s="77"/>
      <c r="T278" s="77"/>
      <c r="U278" s="78"/>
      <c r="V278" s="79"/>
      <c r="W278" s="80"/>
      <c r="X278" s="80"/>
      <c r="Y278" s="80"/>
      <c r="Z278" s="80"/>
      <c r="AA278" s="81"/>
      <c r="AB278" s="76"/>
      <c r="AC278" s="77"/>
      <c r="AD278" s="77"/>
      <c r="AE278" s="77"/>
      <c r="AF278" s="77"/>
      <c r="AG278" s="78"/>
    </row>
    <row r="279" spans="1:33" ht="16.5" customHeight="1" x14ac:dyDescent="0.25">
      <c r="A279">
        <f t="shared" si="8"/>
        <v>10</v>
      </c>
      <c r="B279" s="48" t="str">
        <f t="shared" si="9"/>
        <v/>
      </c>
      <c r="C279" s="67">
        <f>CALENDRIER!$M278</f>
        <v>44110</v>
      </c>
      <c r="D279" s="76"/>
      <c r="E279" s="77"/>
      <c r="F279" s="77"/>
      <c r="G279" s="77"/>
      <c r="H279" s="77"/>
      <c r="I279" s="78"/>
      <c r="J279" s="79"/>
      <c r="K279" s="80"/>
      <c r="L279" s="80"/>
      <c r="M279" s="80"/>
      <c r="N279" s="80"/>
      <c r="O279" s="81"/>
      <c r="P279" s="76"/>
      <c r="Q279" s="77"/>
      <c r="R279" s="77"/>
      <c r="S279" s="77"/>
      <c r="T279" s="77"/>
      <c r="U279" s="78"/>
      <c r="V279" s="79"/>
      <c r="W279" s="80"/>
      <c r="X279" s="80"/>
      <c r="Y279" s="80"/>
      <c r="Z279" s="80"/>
      <c r="AA279" s="81"/>
      <c r="AB279" s="76"/>
      <c r="AC279" s="77"/>
      <c r="AD279" s="77"/>
      <c r="AE279" s="77"/>
      <c r="AF279" s="77"/>
      <c r="AG279" s="78"/>
    </row>
    <row r="280" spans="1:33" ht="16.5" customHeight="1" x14ac:dyDescent="0.25">
      <c r="A280">
        <f t="shared" si="8"/>
        <v>10</v>
      </c>
      <c r="B280" s="48" t="str">
        <f t="shared" si="9"/>
        <v/>
      </c>
      <c r="C280" s="67">
        <f>CALENDRIER!$M279</f>
        <v>44111</v>
      </c>
      <c r="D280" s="76"/>
      <c r="E280" s="77"/>
      <c r="F280" s="77"/>
      <c r="G280" s="77"/>
      <c r="H280" s="77"/>
      <c r="I280" s="78"/>
      <c r="J280" s="79"/>
      <c r="K280" s="80"/>
      <c r="L280" s="80"/>
      <c r="M280" s="80"/>
      <c r="N280" s="80"/>
      <c r="O280" s="81"/>
      <c r="P280" s="76"/>
      <c r="Q280" s="77"/>
      <c r="R280" s="77"/>
      <c r="S280" s="77"/>
      <c r="T280" s="77"/>
      <c r="U280" s="78"/>
      <c r="V280" s="79"/>
      <c r="W280" s="80"/>
      <c r="X280" s="80"/>
      <c r="Y280" s="80"/>
      <c r="Z280" s="80"/>
      <c r="AA280" s="81"/>
      <c r="AB280" s="76"/>
      <c r="AC280" s="77"/>
      <c r="AD280" s="77"/>
      <c r="AE280" s="77"/>
      <c r="AF280" s="77"/>
      <c r="AG280" s="78"/>
    </row>
    <row r="281" spans="1:33" ht="16.5" customHeight="1" x14ac:dyDescent="0.25">
      <c r="A281">
        <f t="shared" si="8"/>
        <v>10</v>
      </c>
      <c r="B281" s="48" t="str">
        <f t="shared" si="9"/>
        <v/>
      </c>
      <c r="C281" s="67">
        <f>CALENDRIER!$M280</f>
        <v>44112</v>
      </c>
      <c r="D281" s="76"/>
      <c r="E281" s="77"/>
      <c r="F281" s="77"/>
      <c r="G281" s="77"/>
      <c r="H281" s="77"/>
      <c r="I281" s="78"/>
      <c r="J281" s="79"/>
      <c r="K281" s="80"/>
      <c r="L281" s="80"/>
      <c r="M281" s="80"/>
      <c r="N281" s="80"/>
      <c r="O281" s="81"/>
      <c r="P281" s="76"/>
      <c r="Q281" s="77"/>
      <c r="R281" s="77"/>
      <c r="S281" s="77"/>
      <c r="T281" s="77"/>
      <c r="U281" s="78"/>
      <c r="V281" s="79"/>
      <c r="W281" s="80"/>
      <c r="X281" s="80"/>
      <c r="Y281" s="80"/>
      <c r="Z281" s="80"/>
      <c r="AA281" s="81"/>
      <c r="AB281" s="76"/>
      <c r="AC281" s="77"/>
      <c r="AD281" s="77"/>
      <c r="AE281" s="77"/>
      <c r="AF281" s="77"/>
      <c r="AG281" s="78"/>
    </row>
    <row r="282" spans="1:33" ht="16.5" customHeight="1" x14ac:dyDescent="0.25">
      <c r="A282">
        <f t="shared" si="8"/>
        <v>10</v>
      </c>
      <c r="B282" s="48" t="str">
        <f t="shared" si="9"/>
        <v/>
      </c>
      <c r="C282" s="67">
        <f>CALENDRIER!$M281</f>
        <v>44113</v>
      </c>
      <c r="D282" s="76"/>
      <c r="E282" s="77"/>
      <c r="F282" s="77"/>
      <c r="G282" s="77"/>
      <c r="H282" s="77"/>
      <c r="I282" s="78"/>
      <c r="J282" s="79"/>
      <c r="K282" s="80"/>
      <c r="L282" s="80"/>
      <c r="M282" s="80"/>
      <c r="N282" s="80"/>
      <c r="O282" s="81"/>
      <c r="P282" s="76"/>
      <c r="Q282" s="77"/>
      <c r="R282" s="77"/>
      <c r="S282" s="77"/>
      <c r="T282" s="77"/>
      <c r="U282" s="78"/>
      <c r="V282" s="79"/>
      <c r="W282" s="80"/>
      <c r="X282" s="80"/>
      <c r="Y282" s="80"/>
      <c r="Z282" s="80"/>
      <c r="AA282" s="81"/>
      <c r="AB282" s="76"/>
      <c r="AC282" s="77"/>
      <c r="AD282" s="77"/>
      <c r="AE282" s="77"/>
      <c r="AF282" s="77"/>
      <c r="AG282" s="78"/>
    </row>
    <row r="283" spans="1:33" ht="16.5" customHeight="1" x14ac:dyDescent="0.25">
      <c r="A283">
        <f t="shared" si="8"/>
        <v>10</v>
      </c>
      <c r="B283" s="48" t="str">
        <f t="shared" si="9"/>
        <v/>
      </c>
      <c r="C283" s="67">
        <f>CALENDRIER!$M282</f>
        <v>44114</v>
      </c>
      <c r="D283" s="76"/>
      <c r="E283" s="77"/>
      <c r="F283" s="77"/>
      <c r="G283" s="77"/>
      <c r="H283" s="77"/>
      <c r="I283" s="78"/>
      <c r="J283" s="79"/>
      <c r="K283" s="80"/>
      <c r="L283" s="80"/>
      <c r="M283" s="80"/>
      <c r="N283" s="80"/>
      <c r="O283" s="81"/>
      <c r="P283" s="76"/>
      <c r="Q283" s="77"/>
      <c r="R283" s="77"/>
      <c r="S283" s="77"/>
      <c r="T283" s="77"/>
      <c r="U283" s="78"/>
      <c r="V283" s="79"/>
      <c r="W283" s="80"/>
      <c r="X283" s="80"/>
      <c r="Y283" s="80"/>
      <c r="Z283" s="80"/>
      <c r="AA283" s="81"/>
      <c r="AB283" s="76"/>
      <c r="AC283" s="77"/>
      <c r="AD283" s="77"/>
      <c r="AE283" s="77"/>
      <c r="AF283" s="77"/>
      <c r="AG283" s="78"/>
    </row>
    <row r="284" spans="1:33" ht="16.5" customHeight="1" x14ac:dyDescent="0.25">
      <c r="A284">
        <f t="shared" si="8"/>
        <v>10</v>
      </c>
      <c r="B284" s="48" t="str">
        <f t="shared" si="9"/>
        <v/>
      </c>
      <c r="C284" s="67">
        <f>CALENDRIER!$M283</f>
        <v>44115</v>
      </c>
      <c r="D284" s="76"/>
      <c r="E284" s="77"/>
      <c r="F284" s="77"/>
      <c r="G284" s="77"/>
      <c r="H284" s="77"/>
      <c r="I284" s="78"/>
      <c r="J284" s="79"/>
      <c r="K284" s="80"/>
      <c r="L284" s="80"/>
      <c r="M284" s="80"/>
      <c r="N284" s="80"/>
      <c r="O284" s="81"/>
      <c r="P284" s="76"/>
      <c r="Q284" s="77"/>
      <c r="R284" s="77"/>
      <c r="S284" s="77"/>
      <c r="T284" s="77"/>
      <c r="U284" s="78"/>
      <c r="V284" s="79"/>
      <c r="W284" s="80"/>
      <c r="X284" s="80"/>
      <c r="Y284" s="80"/>
      <c r="Z284" s="80"/>
      <c r="AA284" s="81"/>
      <c r="AB284" s="76"/>
      <c r="AC284" s="77"/>
      <c r="AD284" s="77"/>
      <c r="AE284" s="77"/>
      <c r="AF284" s="77"/>
      <c r="AG284" s="78"/>
    </row>
    <row r="285" spans="1:33" ht="16.5" customHeight="1" x14ac:dyDescent="0.25">
      <c r="A285">
        <f t="shared" si="8"/>
        <v>10</v>
      </c>
      <c r="B285" s="48" t="str">
        <f t="shared" si="9"/>
        <v>S 42</v>
      </c>
      <c r="C285" s="67">
        <f>CALENDRIER!$M284</f>
        <v>44116</v>
      </c>
      <c r="D285" s="76"/>
      <c r="E285" s="77"/>
      <c r="F285" s="77"/>
      <c r="G285" s="77"/>
      <c r="H285" s="77"/>
      <c r="I285" s="78"/>
      <c r="J285" s="79"/>
      <c r="K285" s="80"/>
      <c r="L285" s="80"/>
      <c r="M285" s="80"/>
      <c r="N285" s="80"/>
      <c r="O285" s="81"/>
      <c r="P285" s="76"/>
      <c r="Q285" s="77"/>
      <c r="R285" s="77"/>
      <c r="S285" s="77"/>
      <c r="T285" s="77"/>
      <c r="U285" s="78"/>
      <c r="V285" s="79"/>
      <c r="W285" s="80"/>
      <c r="X285" s="80"/>
      <c r="Y285" s="80"/>
      <c r="Z285" s="80"/>
      <c r="AA285" s="81"/>
      <c r="AB285" s="76"/>
      <c r="AC285" s="77"/>
      <c r="AD285" s="77"/>
      <c r="AE285" s="77"/>
      <c r="AF285" s="77"/>
      <c r="AG285" s="78"/>
    </row>
    <row r="286" spans="1:33" ht="16.5" customHeight="1" x14ac:dyDescent="0.25">
      <c r="A286">
        <f t="shared" si="8"/>
        <v>10</v>
      </c>
      <c r="B286" s="48" t="str">
        <f t="shared" si="9"/>
        <v/>
      </c>
      <c r="C286" s="67">
        <f>CALENDRIER!$M285</f>
        <v>44117</v>
      </c>
      <c r="D286" s="76"/>
      <c r="E286" s="77"/>
      <c r="F286" s="77"/>
      <c r="G286" s="77"/>
      <c r="H286" s="77"/>
      <c r="I286" s="78"/>
      <c r="J286" s="79"/>
      <c r="K286" s="80"/>
      <c r="L286" s="80"/>
      <c r="M286" s="80"/>
      <c r="N286" s="80"/>
      <c r="O286" s="81"/>
      <c r="P286" s="76"/>
      <c r="Q286" s="77"/>
      <c r="R286" s="77"/>
      <c r="S286" s="77"/>
      <c r="T286" s="77"/>
      <c r="U286" s="78"/>
      <c r="V286" s="79"/>
      <c r="W286" s="80"/>
      <c r="X286" s="80"/>
      <c r="Y286" s="80"/>
      <c r="Z286" s="80"/>
      <c r="AA286" s="81"/>
      <c r="AB286" s="76"/>
      <c r="AC286" s="77"/>
      <c r="AD286" s="77"/>
      <c r="AE286" s="77"/>
      <c r="AF286" s="77"/>
      <c r="AG286" s="78"/>
    </row>
    <row r="287" spans="1:33" ht="16.5" customHeight="1" x14ac:dyDescent="0.25">
      <c r="A287">
        <f t="shared" si="8"/>
        <v>10</v>
      </c>
      <c r="B287" s="48" t="str">
        <f t="shared" si="9"/>
        <v/>
      </c>
      <c r="C287" s="67">
        <f>CALENDRIER!$M286</f>
        <v>44118</v>
      </c>
      <c r="D287" s="76"/>
      <c r="E287" s="77"/>
      <c r="F287" s="77"/>
      <c r="G287" s="77"/>
      <c r="H287" s="77"/>
      <c r="I287" s="78"/>
      <c r="J287" s="79"/>
      <c r="K287" s="80"/>
      <c r="L287" s="80"/>
      <c r="M287" s="80"/>
      <c r="N287" s="80"/>
      <c r="O287" s="81"/>
      <c r="P287" s="76"/>
      <c r="Q287" s="77"/>
      <c r="R287" s="77"/>
      <c r="S287" s="77"/>
      <c r="T287" s="77"/>
      <c r="U287" s="78"/>
      <c r="V287" s="79"/>
      <c r="W287" s="80"/>
      <c r="X287" s="80"/>
      <c r="Y287" s="80"/>
      <c r="Z287" s="80"/>
      <c r="AA287" s="81"/>
      <c r="AB287" s="76"/>
      <c r="AC287" s="77"/>
      <c r="AD287" s="77"/>
      <c r="AE287" s="77"/>
      <c r="AF287" s="77"/>
      <c r="AG287" s="78"/>
    </row>
    <row r="288" spans="1:33" ht="16.5" customHeight="1" x14ac:dyDescent="0.25">
      <c r="A288">
        <f t="shared" si="8"/>
        <v>10</v>
      </c>
      <c r="B288" s="48" t="str">
        <f t="shared" si="9"/>
        <v/>
      </c>
      <c r="C288" s="67">
        <f>CALENDRIER!$M287</f>
        <v>44119</v>
      </c>
      <c r="D288" s="76"/>
      <c r="E288" s="77"/>
      <c r="F288" s="77"/>
      <c r="G288" s="77"/>
      <c r="H288" s="77"/>
      <c r="I288" s="78"/>
      <c r="J288" s="79"/>
      <c r="K288" s="80"/>
      <c r="L288" s="80"/>
      <c r="M288" s="80"/>
      <c r="N288" s="80"/>
      <c r="O288" s="81"/>
      <c r="P288" s="76"/>
      <c r="Q288" s="77"/>
      <c r="R288" s="77"/>
      <c r="S288" s="77"/>
      <c r="T288" s="77"/>
      <c r="U288" s="78"/>
      <c r="V288" s="79"/>
      <c r="W288" s="80"/>
      <c r="X288" s="80"/>
      <c r="Y288" s="80"/>
      <c r="Z288" s="80"/>
      <c r="AA288" s="81"/>
      <c r="AB288" s="76"/>
      <c r="AC288" s="77"/>
      <c r="AD288" s="77"/>
      <c r="AE288" s="77"/>
      <c r="AF288" s="77"/>
      <c r="AG288" s="78"/>
    </row>
    <row r="289" spans="1:33" ht="16.5" customHeight="1" x14ac:dyDescent="0.25">
      <c r="A289">
        <f t="shared" si="8"/>
        <v>10</v>
      </c>
      <c r="B289" s="48" t="str">
        <f t="shared" si="9"/>
        <v/>
      </c>
      <c r="C289" s="67">
        <f>CALENDRIER!$M288</f>
        <v>44120</v>
      </c>
      <c r="D289" s="76"/>
      <c r="E289" s="77"/>
      <c r="F289" s="77"/>
      <c r="G289" s="77"/>
      <c r="H289" s="77"/>
      <c r="I289" s="78"/>
      <c r="J289" s="79"/>
      <c r="K289" s="80"/>
      <c r="L289" s="80"/>
      <c r="M289" s="80"/>
      <c r="N289" s="80"/>
      <c r="O289" s="81"/>
      <c r="P289" s="76"/>
      <c r="Q289" s="77"/>
      <c r="R289" s="77"/>
      <c r="S289" s="77"/>
      <c r="T289" s="77"/>
      <c r="U289" s="78"/>
      <c r="V289" s="79"/>
      <c r="W289" s="80"/>
      <c r="X289" s="80"/>
      <c r="Y289" s="80"/>
      <c r="Z289" s="80"/>
      <c r="AA289" s="81"/>
      <c r="AB289" s="76"/>
      <c r="AC289" s="77"/>
      <c r="AD289" s="77"/>
      <c r="AE289" s="77"/>
      <c r="AF289" s="77"/>
      <c r="AG289" s="78"/>
    </row>
    <row r="290" spans="1:33" ht="16.5" customHeight="1" x14ac:dyDescent="0.25">
      <c r="A290">
        <f t="shared" si="8"/>
        <v>10</v>
      </c>
      <c r="B290" s="48" t="str">
        <f t="shared" si="9"/>
        <v/>
      </c>
      <c r="C290" s="67">
        <f>CALENDRIER!$M289</f>
        <v>44121</v>
      </c>
      <c r="D290" s="76"/>
      <c r="E290" s="77"/>
      <c r="F290" s="77"/>
      <c r="G290" s="77"/>
      <c r="H290" s="77"/>
      <c r="I290" s="78"/>
      <c r="J290" s="79"/>
      <c r="K290" s="80"/>
      <c r="L290" s="80"/>
      <c r="M290" s="80"/>
      <c r="N290" s="80"/>
      <c r="O290" s="81"/>
      <c r="P290" s="76"/>
      <c r="Q290" s="77"/>
      <c r="R290" s="77"/>
      <c r="S290" s="77"/>
      <c r="T290" s="77"/>
      <c r="U290" s="78"/>
      <c r="V290" s="79"/>
      <c r="W290" s="80"/>
      <c r="X290" s="80"/>
      <c r="Y290" s="80"/>
      <c r="Z290" s="80"/>
      <c r="AA290" s="81"/>
      <c r="AB290" s="76"/>
      <c r="AC290" s="77"/>
      <c r="AD290" s="77"/>
      <c r="AE290" s="77"/>
      <c r="AF290" s="77"/>
      <c r="AG290" s="78"/>
    </row>
    <row r="291" spans="1:33" ht="16.5" customHeight="1" x14ac:dyDescent="0.25">
      <c r="A291">
        <f t="shared" si="8"/>
        <v>10</v>
      </c>
      <c r="B291" s="48" t="str">
        <f t="shared" si="9"/>
        <v/>
      </c>
      <c r="C291" s="67">
        <f>CALENDRIER!$M290</f>
        <v>44122</v>
      </c>
      <c r="D291" s="76"/>
      <c r="E291" s="77"/>
      <c r="F291" s="77"/>
      <c r="G291" s="77"/>
      <c r="H291" s="77"/>
      <c r="I291" s="78"/>
      <c r="J291" s="79"/>
      <c r="K291" s="80"/>
      <c r="L291" s="80"/>
      <c r="M291" s="80"/>
      <c r="N291" s="80"/>
      <c r="O291" s="81"/>
      <c r="P291" s="76"/>
      <c r="Q291" s="77"/>
      <c r="R291" s="77"/>
      <c r="S291" s="77"/>
      <c r="T291" s="77"/>
      <c r="U291" s="78"/>
      <c r="V291" s="79"/>
      <c r="W291" s="80"/>
      <c r="X291" s="80"/>
      <c r="Y291" s="80"/>
      <c r="Z291" s="80"/>
      <c r="AA291" s="81"/>
      <c r="AB291" s="76"/>
      <c r="AC291" s="77"/>
      <c r="AD291" s="77"/>
      <c r="AE291" s="77"/>
      <c r="AF291" s="77"/>
      <c r="AG291" s="78"/>
    </row>
    <row r="292" spans="1:33" ht="16.5" customHeight="1" x14ac:dyDescent="0.25">
      <c r="A292">
        <f t="shared" si="8"/>
        <v>10</v>
      </c>
      <c r="B292" s="48" t="str">
        <f t="shared" si="9"/>
        <v>S 43</v>
      </c>
      <c r="C292" s="67">
        <f>CALENDRIER!$M291</f>
        <v>44123</v>
      </c>
      <c r="D292" s="76"/>
      <c r="E292" s="77"/>
      <c r="F292" s="77"/>
      <c r="G292" s="77"/>
      <c r="H292" s="77"/>
      <c r="I292" s="78"/>
      <c r="J292" s="79"/>
      <c r="K292" s="80"/>
      <c r="L292" s="80"/>
      <c r="M292" s="80"/>
      <c r="N292" s="80"/>
      <c r="O292" s="81"/>
      <c r="P292" s="76"/>
      <c r="Q292" s="77"/>
      <c r="R292" s="77"/>
      <c r="S292" s="77"/>
      <c r="T292" s="77"/>
      <c r="U292" s="78"/>
      <c r="V292" s="79"/>
      <c r="W292" s="80"/>
      <c r="X292" s="80"/>
      <c r="Y292" s="80"/>
      <c r="Z292" s="80"/>
      <c r="AA292" s="81"/>
      <c r="AB292" s="76"/>
      <c r="AC292" s="77"/>
      <c r="AD292" s="77"/>
      <c r="AE292" s="77"/>
      <c r="AF292" s="77"/>
      <c r="AG292" s="78"/>
    </row>
    <row r="293" spans="1:33" ht="16.5" customHeight="1" x14ac:dyDescent="0.25">
      <c r="A293">
        <f t="shared" si="8"/>
        <v>10</v>
      </c>
      <c r="B293" s="48" t="str">
        <f t="shared" si="9"/>
        <v/>
      </c>
      <c r="C293" s="67">
        <f>CALENDRIER!$M292</f>
        <v>44124</v>
      </c>
      <c r="D293" s="76"/>
      <c r="E293" s="77"/>
      <c r="F293" s="77"/>
      <c r="G293" s="77"/>
      <c r="H293" s="77"/>
      <c r="I293" s="78"/>
      <c r="J293" s="79"/>
      <c r="K293" s="80"/>
      <c r="L293" s="80"/>
      <c r="M293" s="80"/>
      <c r="N293" s="80"/>
      <c r="O293" s="81"/>
      <c r="P293" s="76"/>
      <c r="Q293" s="77"/>
      <c r="R293" s="77"/>
      <c r="S293" s="77"/>
      <c r="T293" s="77"/>
      <c r="U293" s="78"/>
      <c r="V293" s="79"/>
      <c r="W293" s="80"/>
      <c r="X293" s="80"/>
      <c r="Y293" s="80"/>
      <c r="Z293" s="80"/>
      <c r="AA293" s="81"/>
      <c r="AB293" s="76"/>
      <c r="AC293" s="77"/>
      <c r="AD293" s="77"/>
      <c r="AE293" s="77"/>
      <c r="AF293" s="77"/>
      <c r="AG293" s="78"/>
    </row>
    <row r="294" spans="1:33" ht="16.5" customHeight="1" x14ac:dyDescent="0.25">
      <c r="A294">
        <f t="shared" si="8"/>
        <v>10</v>
      </c>
      <c r="B294" s="48" t="str">
        <f t="shared" si="9"/>
        <v/>
      </c>
      <c r="C294" s="67">
        <f>CALENDRIER!$M293</f>
        <v>44125</v>
      </c>
      <c r="D294" s="76"/>
      <c r="E294" s="77"/>
      <c r="F294" s="77"/>
      <c r="G294" s="77"/>
      <c r="H294" s="77"/>
      <c r="I294" s="78"/>
      <c r="J294" s="79"/>
      <c r="K294" s="80"/>
      <c r="L294" s="80"/>
      <c r="M294" s="80"/>
      <c r="N294" s="80"/>
      <c r="O294" s="81"/>
      <c r="P294" s="76"/>
      <c r="Q294" s="77"/>
      <c r="R294" s="77"/>
      <c r="S294" s="77"/>
      <c r="T294" s="77"/>
      <c r="U294" s="78"/>
      <c r="V294" s="79"/>
      <c r="W294" s="80"/>
      <c r="X294" s="80"/>
      <c r="Y294" s="80"/>
      <c r="Z294" s="80"/>
      <c r="AA294" s="81"/>
      <c r="AB294" s="76"/>
      <c r="AC294" s="77"/>
      <c r="AD294" s="77"/>
      <c r="AE294" s="77"/>
      <c r="AF294" s="77"/>
      <c r="AG294" s="78"/>
    </row>
    <row r="295" spans="1:33" ht="16.5" customHeight="1" x14ac:dyDescent="0.25">
      <c r="A295">
        <f t="shared" si="8"/>
        <v>10</v>
      </c>
      <c r="B295" s="48" t="str">
        <f t="shared" si="9"/>
        <v/>
      </c>
      <c r="C295" s="67">
        <f>CALENDRIER!$M294</f>
        <v>44126</v>
      </c>
      <c r="D295" s="76"/>
      <c r="E295" s="77"/>
      <c r="F295" s="77"/>
      <c r="G295" s="77"/>
      <c r="H295" s="77"/>
      <c r="I295" s="78"/>
      <c r="J295" s="79"/>
      <c r="K295" s="80"/>
      <c r="L295" s="80"/>
      <c r="M295" s="80"/>
      <c r="N295" s="80"/>
      <c r="O295" s="81"/>
      <c r="P295" s="76"/>
      <c r="Q295" s="77"/>
      <c r="R295" s="77"/>
      <c r="S295" s="77"/>
      <c r="T295" s="77"/>
      <c r="U295" s="78"/>
      <c r="V295" s="79"/>
      <c r="W295" s="80"/>
      <c r="X295" s="80"/>
      <c r="Y295" s="80"/>
      <c r="Z295" s="80"/>
      <c r="AA295" s="81"/>
      <c r="AB295" s="76"/>
      <c r="AC295" s="77"/>
      <c r="AD295" s="77"/>
      <c r="AE295" s="77"/>
      <c r="AF295" s="77"/>
      <c r="AG295" s="78"/>
    </row>
    <row r="296" spans="1:33" ht="16.5" customHeight="1" x14ac:dyDescent="0.25">
      <c r="A296">
        <f t="shared" si="8"/>
        <v>10</v>
      </c>
      <c r="B296" s="48" t="str">
        <f t="shared" si="9"/>
        <v/>
      </c>
      <c r="C296" s="67">
        <f>CALENDRIER!$M295</f>
        <v>44127</v>
      </c>
      <c r="D296" s="76"/>
      <c r="E296" s="77"/>
      <c r="F296" s="77"/>
      <c r="G296" s="77"/>
      <c r="H296" s="77"/>
      <c r="I296" s="78"/>
      <c r="J296" s="79"/>
      <c r="K296" s="80"/>
      <c r="L296" s="80"/>
      <c r="M296" s="80"/>
      <c r="N296" s="80"/>
      <c r="O296" s="81"/>
      <c r="P296" s="76"/>
      <c r="Q296" s="77"/>
      <c r="R296" s="77"/>
      <c r="S296" s="77"/>
      <c r="T296" s="77"/>
      <c r="U296" s="78"/>
      <c r="V296" s="79"/>
      <c r="W296" s="80"/>
      <c r="X296" s="80"/>
      <c r="Y296" s="80"/>
      <c r="Z296" s="80"/>
      <c r="AA296" s="81"/>
      <c r="AB296" s="76"/>
      <c r="AC296" s="77"/>
      <c r="AD296" s="77"/>
      <c r="AE296" s="77"/>
      <c r="AF296" s="77"/>
      <c r="AG296" s="78"/>
    </row>
    <row r="297" spans="1:33" ht="16.5" customHeight="1" x14ac:dyDescent="0.25">
      <c r="A297">
        <f t="shared" si="8"/>
        <v>10</v>
      </c>
      <c r="B297" s="48" t="str">
        <f t="shared" si="9"/>
        <v/>
      </c>
      <c r="C297" s="67">
        <f>CALENDRIER!$M296</f>
        <v>44128</v>
      </c>
      <c r="D297" s="76"/>
      <c r="E297" s="77"/>
      <c r="F297" s="77"/>
      <c r="G297" s="77"/>
      <c r="H297" s="77"/>
      <c r="I297" s="78"/>
      <c r="J297" s="79"/>
      <c r="K297" s="80"/>
      <c r="L297" s="80"/>
      <c r="M297" s="80"/>
      <c r="N297" s="80"/>
      <c r="O297" s="81"/>
      <c r="P297" s="76"/>
      <c r="Q297" s="77"/>
      <c r="R297" s="77"/>
      <c r="S297" s="77"/>
      <c r="T297" s="77"/>
      <c r="U297" s="78"/>
      <c r="V297" s="79"/>
      <c r="W297" s="80"/>
      <c r="X297" s="80"/>
      <c r="Y297" s="80"/>
      <c r="Z297" s="80"/>
      <c r="AA297" s="81"/>
      <c r="AB297" s="76"/>
      <c r="AC297" s="77"/>
      <c r="AD297" s="77"/>
      <c r="AE297" s="77"/>
      <c r="AF297" s="77"/>
      <c r="AG297" s="78"/>
    </row>
    <row r="298" spans="1:33" ht="16.5" customHeight="1" x14ac:dyDescent="0.25">
      <c r="A298">
        <f t="shared" si="8"/>
        <v>10</v>
      </c>
      <c r="B298" s="48" t="str">
        <f t="shared" si="9"/>
        <v/>
      </c>
      <c r="C298" s="67">
        <f>CALENDRIER!$M297</f>
        <v>44129</v>
      </c>
      <c r="D298" s="76"/>
      <c r="E298" s="77"/>
      <c r="F298" s="77"/>
      <c r="G298" s="77"/>
      <c r="H298" s="77"/>
      <c r="I298" s="78"/>
      <c r="J298" s="79"/>
      <c r="K298" s="80"/>
      <c r="L298" s="80"/>
      <c r="M298" s="80"/>
      <c r="N298" s="80"/>
      <c r="O298" s="81"/>
      <c r="P298" s="76"/>
      <c r="Q298" s="77"/>
      <c r="R298" s="77"/>
      <c r="S298" s="77"/>
      <c r="T298" s="77"/>
      <c r="U298" s="78"/>
      <c r="V298" s="79"/>
      <c r="W298" s="80"/>
      <c r="X298" s="80"/>
      <c r="Y298" s="80"/>
      <c r="Z298" s="80"/>
      <c r="AA298" s="81"/>
      <c r="AB298" s="76"/>
      <c r="AC298" s="77"/>
      <c r="AD298" s="77"/>
      <c r="AE298" s="77"/>
      <c r="AF298" s="77"/>
      <c r="AG298" s="78"/>
    </row>
    <row r="299" spans="1:33" ht="16.5" customHeight="1" x14ac:dyDescent="0.25">
      <c r="A299">
        <f t="shared" si="8"/>
        <v>10</v>
      </c>
      <c r="B299" s="48" t="str">
        <f t="shared" si="9"/>
        <v>S 44</v>
      </c>
      <c r="C299" s="67">
        <f>CALENDRIER!$M298</f>
        <v>44130</v>
      </c>
      <c r="D299" s="76"/>
      <c r="E299" s="77"/>
      <c r="F299" s="77"/>
      <c r="G299" s="77"/>
      <c r="H299" s="77"/>
      <c r="I299" s="78"/>
      <c r="J299" s="79"/>
      <c r="K299" s="80"/>
      <c r="L299" s="80"/>
      <c r="M299" s="80"/>
      <c r="N299" s="80"/>
      <c r="O299" s="81"/>
      <c r="P299" s="76"/>
      <c r="Q299" s="77"/>
      <c r="R299" s="77"/>
      <c r="S299" s="77"/>
      <c r="T299" s="77"/>
      <c r="U299" s="78"/>
      <c r="V299" s="79"/>
      <c r="W299" s="80"/>
      <c r="X299" s="80"/>
      <c r="Y299" s="80"/>
      <c r="Z299" s="80"/>
      <c r="AA299" s="81"/>
      <c r="AB299" s="76"/>
      <c r="AC299" s="77"/>
      <c r="AD299" s="77"/>
      <c r="AE299" s="77"/>
      <c r="AF299" s="77"/>
      <c r="AG299" s="78"/>
    </row>
    <row r="300" spans="1:33" ht="16.5" customHeight="1" x14ac:dyDescent="0.25">
      <c r="A300">
        <f t="shared" si="8"/>
        <v>10</v>
      </c>
      <c r="B300" s="48" t="str">
        <f t="shared" si="9"/>
        <v/>
      </c>
      <c r="C300" s="67">
        <f>CALENDRIER!$M299</f>
        <v>44131</v>
      </c>
      <c r="D300" s="76"/>
      <c r="E300" s="77"/>
      <c r="F300" s="77"/>
      <c r="G300" s="77"/>
      <c r="H300" s="77"/>
      <c r="I300" s="78"/>
      <c r="J300" s="79"/>
      <c r="K300" s="80"/>
      <c r="L300" s="80"/>
      <c r="M300" s="80"/>
      <c r="N300" s="80"/>
      <c r="O300" s="81"/>
      <c r="P300" s="76"/>
      <c r="Q300" s="77"/>
      <c r="R300" s="77"/>
      <c r="S300" s="77"/>
      <c r="T300" s="77"/>
      <c r="U300" s="78"/>
      <c r="V300" s="79"/>
      <c r="W300" s="80"/>
      <c r="X300" s="80"/>
      <c r="Y300" s="80"/>
      <c r="Z300" s="80"/>
      <c r="AA300" s="81"/>
      <c r="AB300" s="76"/>
      <c r="AC300" s="77"/>
      <c r="AD300" s="77"/>
      <c r="AE300" s="77"/>
      <c r="AF300" s="77"/>
      <c r="AG300" s="78"/>
    </row>
    <row r="301" spans="1:33" ht="16.5" customHeight="1" x14ac:dyDescent="0.25">
      <c r="A301">
        <f t="shared" si="8"/>
        <v>10</v>
      </c>
      <c r="B301" s="48" t="str">
        <f t="shared" si="9"/>
        <v/>
      </c>
      <c r="C301" s="67">
        <f>CALENDRIER!$M300</f>
        <v>44132</v>
      </c>
      <c r="D301" s="76"/>
      <c r="E301" s="77"/>
      <c r="F301" s="77"/>
      <c r="G301" s="77"/>
      <c r="H301" s="77"/>
      <c r="I301" s="78"/>
      <c r="J301" s="79"/>
      <c r="K301" s="80"/>
      <c r="L301" s="80"/>
      <c r="M301" s="80"/>
      <c r="N301" s="80"/>
      <c r="O301" s="81"/>
      <c r="P301" s="76"/>
      <c r="Q301" s="77"/>
      <c r="R301" s="77"/>
      <c r="S301" s="77"/>
      <c r="T301" s="77"/>
      <c r="U301" s="78"/>
      <c r="V301" s="79"/>
      <c r="W301" s="80"/>
      <c r="X301" s="80"/>
      <c r="Y301" s="80"/>
      <c r="Z301" s="80"/>
      <c r="AA301" s="81"/>
      <c r="AB301" s="76"/>
      <c r="AC301" s="77"/>
      <c r="AD301" s="77"/>
      <c r="AE301" s="77"/>
      <c r="AF301" s="77"/>
      <c r="AG301" s="78"/>
    </row>
    <row r="302" spans="1:33" ht="16.5" customHeight="1" x14ac:dyDescent="0.25">
      <c r="A302">
        <f t="shared" si="8"/>
        <v>10</v>
      </c>
      <c r="B302" s="48" t="str">
        <f t="shared" si="9"/>
        <v/>
      </c>
      <c r="C302" s="67">
        <f>CALENDRIER!$M301</f>
        <v>44133</v>
      </c>
      <c r="D302" s="76"/>
      <c r="E302" s="77"/>
      <c r="F302" s="77"/>
      <c r="G302" s="77"/>
      <c r="H302" s="77"/>
      <c r="I302" s="78"/>
      <c r="J302" s="79"/>
      <c r="K302" s="80"/>
      <c r="L302" s="80"/>
      <c r="M302" s="80"/>
      <c r="N302" s="80"/>
      <c r="O302" s="81"/>
      <c r="P302" s="76"/>
      <c r="Q302" s="77"/>
      <c r="R302" s="77"/>
      <c r="S302" s="77"/>
      <c r="T302" s="77"/>
      <c r="U302" s="78"/>
      <c r="V302" s="79"/>
      <c r="W302" s="80"/>
      <c r="X302" s="80"/>
      <c r="Y302" s="80"/>
      <c r="Z302" s="80"/>
      <c r="AA302" s="81"/>
      <c r="AB302" s="76"/>
      <c r="AC302" s="77"/>
      <c r="AD302" s="77"/>
      <c r="AE302" s="77"/>
      <c r="AF302" s="77"/>
      <c r="AG302" s="78"/>
    </row>
    <row r="303" spans="1:33" ht="16.5" customHeight="1" x14ac:dyDescent="0.25">
      <c r="A303">
        <f t="shared" si="8"/>
        <v>10</v>
      </c>
      <c r="B303" s="48" t="str">
        <f t="shared" si="9"/>
        <v/>
      </c>
      <c r="C303" s="67">
        <f>CALENDRIER!$M302</f>
        <v>44134</v>
      </c>
      <c r="D303" s="76"/>
      <c r="E303" s="77"/>
      <c r="F303" s="77"/>
      <c r="G303" s="77"/>
      <c r="H303" s="77"/>
      <c r="I303" s="78"/>
      <c r="J303" s="79"/>
      <c r="K303" s="80"/>
      <c r="L303" s="80"/>
      <c r="M303" s="80"/>
      <c r="N303" s="80"/>
      <c r="O303" s="81"/>
      <c r="P303" s="76"/>
      <c r="Q303" s="77"/>
      <c r="R303" s="77"/>
      <c r="S303" s="77"/>
      <c r="T303" s="77"/>
      <c r="U303" s="78"/>
      <c r="V303" s="79"/>
      <c r="W303" s="80"/>
      <c r="X303" s="80"/>
      <c r="Y303" s="80"/>
      <c r="Z303" s="80"/>
      <c r="AA303" s="81"/>
      <c r="AB303" s="76"/>
      <c r="AC303" s="77"/>
      <c r="AD303" s="77"/>
      <c r="AE303" s="77"/>
      <c r="AF303" s="77"/>
      <c r="AG303" s="78"/>
    </row>
    <row r="304" spans="1:33" ht="16.5" customHeight="1" x14ac:dyDescent="0.25">
      <c r="A304">
        <f t="shared" si="8"/>
        <v>10</v>
      </c>
      <c r="B304" s="48" t="str">
        <f t="shared" si="9"/>
        <v/>
      </c>
      <c r="C304" s="67">
        <f>CALENDRIER!$M303</f>
        <v>44135</v>
      </c>
      <c r="D304" s="76"/>
      <c r="E304" s="77"/>
      <c r="F304" s="77"/>
      <c r="G304" s="77"/>
      <c r="H304" s="77"/>
      <c r="I304" s="78"/>
      <c r="J304" s="79"/>
      <c r="K304" s="80"/>
      <c r="L304" s="80"/>
      <c r="M304" s="80"/>
      <c r="N304" s="80"/>
      <c r="O304" s="81"/>
      <c r="P304" s="76"/>
      <c r="Q304" s="77"/>
      <c r="R304" s="77"/>
      <c r="S304" s="77"/>
      <c r="T304" s="77"/>
      <c r="U304" s="78"/>
      <c r="V304" s="79"/>
      <c r="W304" s="80"/>
      <c r="X304" s="80"/>
      <c r="Y304" s="80"/>
      <c r="Z304" s="80"/>
      <c r="AA304" s="81"/>
      <c r="AB304" s="76"/>
      <c r="AC304" s="77"/>
      <c r="AD304" s="77"/>
      <c r="AE304" s="77"/>
      <c r="AF304" s="77"/>
      <c r="AG304" s="78"/>
    </row>
    <row r="305" spans="1:33" ht="16.5" customHeight="1" x14ac:dyDescent="0.25">
      <c r="A305">
        <f t="shared" si="8"/>
        <v>11</v>
      </c>
      <c r="B305" s="48" t="str">
        <f t="shared" si="9"/>
        <v/>
      </c>
      <c r="C305" s="67">
        <f>CALENDRIER!$M304</f>
        <v>44136</v>
      </c>
      <c r="D305" s="76"/>
      <c r="E305" s="77"/>
      <c r="F305" s="77"/>
      <c r="G305" s="77"/>
      <c r="H305" s="77"/>
      <c r="I305" s="78"/>
      <c r="J305" s="79"/>
      <c r="K305" s="80"/>
      <c r="L305" s="80"/>
      <c r="M305" s="80"/>
      <c r="N305" s="80"/>
      <c r="O305" s="81"/>
      <c r="P305" s="76"/>
      <c r="Q305" s="77"/>
      <c r="R305" s="77"/>
      <c r="S305" s="77"/>
      <c r="T305" s="77"/>
      <c r="U305" s="78"/>
      <c r="V305" s="79"/>
      <c r="W305" s="80"/>
      <c r="X305" s="80"/>
      <c r="Y305" s="80"/>
      <c r="Z305" s="80"/>
      <c r="AA305" s="81"/>
      <c r="AB305" s="76"/>
      <c r="AC305" s="77"/>
      <c r="AD305" s="77"/>
      <c r="AE305" s="77"/>
      <c r="AF305" s="77"/>
      <c r="AG305" s="78"/>
    </row>
    <row r="306" spans="1:33" ht="16.5" customHeight="1" x14ac:dyDescent="0.25">
      <c r="A306">
        <f t="shared" si="8"/>
        <v>11</v>
      </c>
      <c r="B306" s="48" t="str">
        <f t="shared" si="9"/>
        <v>S 45</v>
      </c>
      <c r="C306" s="67">
        <f>CALENDRIER!$M305</f>
        <v>44137</v>
      </c>
      <c r="D306" s="76"/>
      <c r="E306" s="77"/>
      <c r="F306" s="77"/>
      <c r="G306" s="77"/>
      <c r="H306" s="77"/>
      <c r="I306" s="78"/>
      <c r="J306" s="79"/>
      <c r="K306" s="80"/>
      <c r="L306" s="80"/>
      <c r="M306" s="80"/>
      <c r="N306" s="80"/>
      <c r="O306" s="81"/>
      <c r="P306" s="76"/>
      <c r="Q306" s="77"/>
      <c r="R306" s="77"/>
      <c r="S306" s="77"/>
      <c r="T306" s="77"/>
      <c r="U306" s="78"/>
      <c r="V306" s="79"/>
      <c r="W306" s="80"/>
      <c r="X306" s="80"/>
      <c r="Y306" s="80"/>
      <c r="Z306" s="80"/>
      <c r="AA306" s="81"/>
      <c r="AB306" s="76"/>
      <c r="AC306" s="77"/>
      <c r="AD306" s="77"/>
      <c r="AE306" s="77"/>
      <c r="AF306" s="77"/>
      <c r="AG306" s="78"/>
    </row>
    <row r="307" spans="1:33" ht="16.5" customHeight="1" x14ac:dyDescent="0.25">
      <c r="A307">
        <f t="shared" si="8"/>
        <v>11</v>
      </c>
      <c r="B307" s="48" t="str">
        <f t="shared" si="9"/>
        <v/>
      </c>
      <c r="C307" s="67">
        <f>CALENDRIER!$M306</f>
        <v>44138</v>
      </c>
      <c r="D307" s="76"/>
      <c r="E307" s="77"/>
      <c r="F307" s="77"/>
      <c r="G307" s="77"/>
      <c r="H307" s="77"/>
      <c r="I307" s="78"/>
      <c r="J307" s="79"/>
      <c r="K307" s="80"/>
      <c r="L307" s="80"/>
      <c r="M307" s="80"/>
      <c r="N307" s="80"/>
      <c r="O307" s="81"/>
      <c r="P307" s="76"/>
      <c r="Q307" s="77"/>
      <c r="R307" s="77"/>
      <c r="S307" s="77"/>
      <c r="T307" s="77"/>
      <c r="U307" s="78"/>
      <c r="V307" s="79"/>
      <c r="W307" s="80"/>
      <c r="X307" s="80"/>
      <c r="Y307" s="80"/>
      <c r="Z307" s="80"/>
      <c r="AA307" s="81"/>
      <c r="AB307" s="76"/>
      <c r="AC307" s="77"/>
      <c r="AD307" s="77"/>
      <c r="AE307" s="77"/>
      <c r="AF307" s="77"/>
      <c r="AG307" s="78"/>
    </row>
    <row r="308" spans="1:33" ht="16.5" customHeight="1" x14ac:dyDescent="0.25">
      <c r="A308">
        <f t="shared" si="8"/>
        <v>11</v>
      </c>
      <c r="B308" s="48" t="str">
        <f t="shared" si="9"/>
        <v/>
      </c>
      <c r="C308" s="67">
        <f>CALENDRIER!$M307</f>
        <v>44139</v>
      </c>
      <c r="D308" s="76"/>
      <c r="E308" s="77"/>
      <c r="F308" s="77"/>
      <c r="G308" s="77"/>
      <c r="H308" s="77"/>
      <c r="I308" s="78"/>
      <c r="J308" s="79"/>
      <c r="K308" s="80"/>
      <c r="L308" s="80"/>
      <c r="M308" s="80"/>
      <c r="N308" s="80"/>
      <c r="O308" s="81"/>
      <c r="P308" s="76"/>
      <c r="Q308" s="77"/>
      <c r="R308" s="77"/>
      <c r="S308" s="77"/>
      <c r="T308" s="77"/>
      <c r="U308" s="78"/>
      <c r="V308" s="79"/>
      <c r="W308" s="80"/>
      <c r="X308" s="80"/>
      <c r="Y308" s="80"/>
      <c r="Z308" s="80"/>
      <c r="AA308" s="81"/>
      <c r="AB308" s="76"/>
      <c r="AC308" s="77"/>
      <c r="AD308" s="77"/>
      <c r="AE308" s="77"/>
      <c r="AF308" s="77"/>
      <c r="AG308" s="78"/>
    </row>
    <row r="309" spans="1:33" ht="16.5" customHeight="1" x14ac:dyDescent="0.25">
      <c r="A309">
        <f t="shared" si="8"/>
        <v>11</v>
      </c>
      <c r="B309" s="48" t="str">
        <f t="shared" si="9"/>
        <v/>
      </c>
      <c r="C309" s="67">
        <f>CALENDRIER!$M308</f>
        <v>44140</v>
      </c>
      <c r="D309" s="76"/>
      <c r="E309" s="77"/>
      <c r="F309" s="77"/>
      <c r="G309" s="77"/>
      <c r="H309" s="77"/>
      <c r="I309" s="78"/>
      <c r="J309" s="79"/>
      <c r="K309" s="80"/>
      <c r="L309" s="80"/>
      <c r="M309" s="80"/>
      <c r="N309" s="80"/>
      <c r="O309" s="81"/>
      <c r="P309" s="76"/>
      <c r="Q309" s="77"/>
      <c r="R309" s="77"/>
      <c r="S309" s="77"/>
      <c r="T309" s="77"/>
      <c r="U309" s="78"/>
      <c r="V309" s="79"/>
      <c r="W309" s="80"/>
      <c r="X309" s="80"/>
      <c r="Y309" s="80"/>
      <c r="Z309" s="80"/>
      <c r="AA309" s="81"/>
      <c r="AB309" s="76"/>
      <c r="AC309" s="77"/>
      <c r="AD309" s="77"/>
      <c r="AE309" s="77"/>
      <c r="AF309" s="77"/>
      <c r="AG309" s="78"/>
    </row>
    <row r="310" spans="1:33" ht="16.5" customHeight="1" x14ac:dyDescent="0.25">
      <c r="A310">
        <f t="shared" si="8"/>
        <v>11</v>
      </c>
      <c r="B310" s="48" t="str">
        <f t="shared" si="9"/>
        <v/>
      </c>
      <c r="C310" s="67">
        <f>CALENDRIER!$M309</f>
        <v>44141</v>
      </c>
      <c r="D310" s="76"/>
      <c r="E310" s="77"/>
      <c r="F310" s="77"/>
      <c r="G310" s="77"/>
      <c r="H310" s="77"/>
      <c r="I310" s="78"/>
      <c r="J310" s="79"/>
      <c r="K310" s="80"/>
      <c r="L310" s="80"/>
      <c r="M310" s="80"/>
      <c r="N310" s="80"/>
      <c r="O310" s="81"/>
      <c r="P310" s="76"/>
      <c r="Q310" s="77"/>
      <c r="R310" s="77"/>
      <c r="S310" s="77"/>
      <c r="T310" s="77"/>
      <c r="U310" s="78"/>
      <c r="V310" s="79"/>
      <c r="W310" s="80"/>
      <c r="X310" s="80"/>
      <c r="Y310" s="80"/>
      <c r="Z310" s="80"/>
      <c r="AA310" s="81"/>
      <c r="AB310" s="76"/>
      <c r="AC310" s="77"/>
      <c r="AD310" s="77"/>
      <c r="AE310" s="77"/>
      <c r="AF310" s="77"/>
      <c r="AG310" s="78"/>
    </row>
    <row r="311" spans="1:33" ht="16.5" customHeight="1" x14ac:dyDescent="0.25">
      <c r="A311">
        <f t="shared" si="8"/>
        <v>11</v>
      </c>
      <c r="B311" s="48" t="str">
        <f t="shared" si="9"/>
        <v/>
      </c>
      <c r="C311" s="67">
        <f>CALENDRIER!$M310</f>
        <v>44142</v>
      </c>
      <c r="D311" s="76"/>
      <c r="E311" s="77"/>
      <c r="F311" s="77"/>
      <c r="G311" s="77"/>
      <c r="H311" s="77"/>
      <c r="I311" s="78"/>
      <c r="J311" s="79"/>
      <c r="K311" s="80"/>
      <c r="L311" s="80"/>
      <c r="M311" s="80"/>
      <c r="N311" s="80"/>
      <c r="O311" s="81"/>
      <c r="P311" s="76"/>
      <c r="Q311" s="77"/>
      <c r="R311" s="77"/>
      <c r="S311" s="77"/>
      <c r="T311" s="77"/>
      <c r="U311" s="78"/>
      <c r="V311" s="79"/>
      <c r="W311" s="80"/>
      <c r="X311" s="80"/>
      <c r="Y311" s="80"/>
      <c r="Z311" s="80"/>
      <c r="AA311" s="81"/>
      <c r="AB311" s="76"/>
      <c r="AC311" s="77"/>
      <c r="AD311" s="77"/>
      <c r="AE311" s="77"/>
      <c r="AF311" s="77"/>
      <c r="AG311" s="78"/>
    </row>
    <row r="312" spans="1:33" ht="16.5" customHeight="1" x14ac:dyDescent="0.25">
      <c r="A312">
        <f t="shared" si="8"/>
        <v>11</v>
      </c>
      <c r="B312" s="48" t="str">
        <f t="shared" si="9"/>
        <v/>
      </c>
      <c r="C312" s="67">
        <f>CALENDRIER!$M311</f>
        <v>44143</v>
      </c>
      <c r="D312" s="76"/>
      <c r="E312" s="77"/>
      <c r="F312" s="77"/>
      <c r="G312" s="77"/>
      <c r="H312" s="77"/>
      <c r="I312" s="78"/>
      <c r="J312" s="79"/>
      <c r="K312" s="80"/>
      <c r="L312" s="80"/>
      <c r="M312" s="80"/>
      <c r="N312" s="80"/>
      <c r="O312" s="81"/>
      <c r="P312" s="76"/>
      <c r="Q312" s="77"/>
      <c r="R312" s="77"/>
      <c r="S312" s="77"/>
      <c r="T312" s="77"/>
      <c r="U312" s="78"/>
      <c r="V312" s="79"/>
      <c r="W312" s="80"/>
      <c r="X312" s="80"/>
      <c r="Y312" s="80"/>
      <c r="Z312" s="80"/>
      <c r="AA312" s="81"/>
      <c r="AB312" s="76"/>
      <c r="AC312" s="77"/>
      <c r="AD312" s="77"/>
      <c r="AE312" s="77"/>
      <c r="AF312" s="77"/>
      <c r="AG312" s="78"/>
    </row>
    <row r="313" spans="1:33" ht="16.5" customHeight="1" x14ac:dyDescent="0.25">
      <c r="A313">
        <f t="shared" si="8"/>
        <v>11</v>
      </c>
      <c r="B313" s="48" t="str">
        <f t="shared" si="9"/>
        <v>S 46</v>
      </c>
      <c r="C313" s="67">
        <f>CALENDRIER!$M312</f>
        <v>44144</v>
      </c>
      <c r="D313" s="76"/>
      <c r="E313" s="77"/>
      <c r="F313" s="77"/>
      <c r="G313" s="77"/>
      <c r="H313" s="77"/>
      <c r="I313" s="78"/>
      <c r="J313" s="79"/>
      <c r="K313" s="80"/>
      <c r="L313" s="80"/>
      <c r="M313" s="80"/>
      <c r="N313" s="80"/>
      <c r="O313" s="81"/>
      <c r="P313" s="76"/>
      <c r="Q313" s="77"/>
      <c r="R313" s="77"/>
      <c r="S313" s="77"/>
      <c r="T313" s="77"/>
      <c r="U313" s="78"/>
      <c r="V313" s="79"/>
      <c r="W313" s="80"/>
      <c r="X313" s="80"/>
      <c r="Y313" s="80"/>
      <c r="Z313" s="80"/>
      <c r="AA313" s="81"/>
      <c r="AB313" s="76"/>
      <c r="AC313" s="77"/>
      <c r="AD313" s="77"/>
      <c r="AE313" s="77"/>
      <c r="AF313" s="77"/>
      <c r="AG313" s="78"/>
    </row>
    <row r="314" spans="1:33" ht="16.5" customHeight="1" x14ac:dyDescent="0.25">
      <c r="A314">
        <f t="shared" si="8"/>
        <v>11</v>
      </c>
      <c r="B314" s="48" t="str">
        <f t="shared" si="9"/>
        <v/>
      </c>
      <c r="C314" s="67">
        <f>CALENDRIER!$M313</f>
        <v>44145</v>
      </c>
      <c r="D314" s="76"/>
      <c r="E314" s="77"/>
      <c r="F314" s="77"/>
      <c r="G314" s="77"/>
      <c r="H314" s="77"/>
      <c r="I314" s="78"/>
      <c r="J314" s="79"/>
      <c r="K314" s="80"/>
      <c r="L314" s="80"/>
      <c r="M314" s="80"/>
      <c r="N314" s="80"/>
      <c r="O314" s="81"/>
      <c r="P314" s="76"/>
      <c r="Q314" s="77"/>
      <c r="R314" s="77"/>
      <c r="S314" s="77"/>
      <c r="T314" s="77"/>
      <c r="U314" s="78"/>
      <c r="V314" s="79"/>
      <c r="W314" s="80"/>
      <c r="X314" s="80"/>
      <c r="Y314" s="80"/>
      <c r="Z314" s="80"/>
      <c r="AA314" s="81"/>
      <c r="AB314" s="76"/>
      <c r="AC314" s="77"/>
      <c r="AD314" s="77"/>
      <c r="AE314" s="77"/>
      <c r="AF314" s="77"/>
      <c r="AG314" s="78"/>
    </row>
    <row r="315" spans="1:33" ht="16.5" customHeight="1" x14ac:dyDescent="0.25">
      <c r="A315">
        <f t="shared" si="8"/>
        <v>11</v>
      </c>
      <c r="B315" s="48" t="str">
        <f t="shared" si="9"/>
        <v/>
      </c>
      <c r="C315" s="67">
        <f>CALENDRIER!$M314</f>
        <v>44146</v>
      </c>
      <c r="D315" s="76"/>
      <c r="E315" s="77"/>
      <c r="F315" s="77"/>
      <c r="G315" s="77"/>
      <c r="H315" s="77"/>
      <c r="I315" s="78"/>
      <c r="J315" s="79"/>
      <c r="K315" s="80"/>
      <c r="L315" s="80"/>
      <c r="M315" s="80"/>
      <c r="N315" s="80"/>
      <c r="O315" s="81"/>
      <c r="P315" s="76"/>
      <c r="Q315" s="77"/>
      <c r="R315" s="77"/>
      <c r="S315" s="77"/>
      <c r="T315" s="77"/>
      <c r="U315" s="78"/>
      <c r="V315" s="79"/>
      <c r="W315" s="80"/>
      <c r="X315" s="80"/>
      <c r="Y315" s="80"/>
      <c r="Z315" s="80"/>
      <c r="AA315" s="81"/>
      <c r="AB315" s="76"/>
      <c r="AC315" s="77"/>
      <c r="AD315" s="77"/>
      <c r="AE315" s="77"/>
      <c r="AF315" s="77"/>
      <c r="AG315" s="78"/>
    </row>
    <row r="316" spans="1:33" ht="16.5" customHeight="1" x14ac:dyDescent="0.25">
      <c r="A316">
        <f t="shared" si="8"/>
        <v>11</v>
      </c>
      <c r="B316" s="48" t="str">
        <f t="shared" si="9"/>
        <v/>
      </c>
      <c r="C316" s="67">
        <f>CALENDRIER!$M315</f>
        <v>44147</v>
      </c>
      <c r="D316" s="76"/>
      <c r="E316" s="77"/>
      <c r="F316" s="77"/>
      <c r="G316" s="77"/>
      <c r="H316" s="77"/>
      <c r="I316" s="78"/>
      <c r="J316" s="79"/>
      <c r="K316" s="80"/>
      <c r="L316" s="80"/>
      <c r="M316" s="80"/>
      <c r="N316" s="80"/>
      <c r="O316" s="81"/>
      <c r="P316" s="76"/>
      <c r="Q316" s="77"/>
      <c r="R316" s="77"/>
      <c r="S316" s="77"/>
      <c r="T316" s="77"/>
      <c r="U316" s="78"/>
      <c r="V316" s="79"/>
      <c r="W316" s="80"/>
      <c r="X316" s="80"/>
      <c r="Y316" s="80"/>
      <c r="Z316" s="80"/>
      <c r="AA316" s="81"/>
      <c r="AB316" s="76"/>
      <c r="AC316" s="77"/>
      <c r="AD316" s="77"/>
      <c r="AE316" s="77"/>
      <c r="AF316" s="77"/>
      <c r="AG316" s="78"/>
    </row>
    <row r="317" spans="1:33" ht="16.5" customHeight="1" x14ac:dyDescent="0.25">
      <c r="A317">
        <f t="shared" si="8"/>
        <v>11</v>
      </c>
      <c r="B317" s="48" t="str">
        <f t="shared" si="9"/>
        <v/>
      </c>
      <c r="C317" s="67">
        <f>CALENDRIER!$M316</f>
        <v>44148</v>
      </c>
      <c r="D317" s="76"/>
      <c r="E317" s="77"/>
      <c r="F317" s="77"/>
      <c r="G317" s="77"/>
      <c r="H317" s="77"/>
      <c r="I317" s="78"/>
      <c r="J317" s="79"/>
      <c r="K317" s="80"/>
      <c r="L317" s="80"/>
      <c r="M317" s="80"/>
      <c r="N317" s="80"/>
      <c r="O317" s="81"/>
      <c r="P317" s="76"/>
      <c r="Q317" s="77"/>
      <c r="R317" s="77"/>
      <c r="S317" s="77"/>
      <c r="T317" s="77"/>
      <c r="U317" s="78"/>
      <c r="V317" s="79"/>
      <c r="W317" s="80"/>
      <c r="X317" s="80"/>
      <c r="Y317" s="80"/>
      <c r="Z317" s="80"/>
      <c r="AA317" s="81"/>
      <c r="AB317" s="76"/>
      <c r="AC317" s="77"/>
      <c r="AD317" s="77"/>
      <c r="AE317" s="77"/>
      <c r="AF317" s="77"/>
      <c r="AG317" s="78"/>
    </row>
    <row r="318" spans="1:33" ht="16.5" customHeight="1" x14ac:dyDescent="0.25">
      <c r="A318">
        <f t="shared" si="8"/>
        <v>11</v>
      </c>
      <c r="B318" s="48" t="str">
        <f t="shared" si="9"/>
        <v/>
      </c>
      <c r="C318" s="67">
        <f>CALENDRIER!$M317</f>
        <v>44149</v>
      </c>
      <c r="D318" s="76"/>
      <c r="E318" s="77"/>
      <c r="F318" s="77"/>
      <c r="G318" s="77"/>
      <c r="H318" s="77"/>
      <c r="I318" s="78"/>
      <c r="J318" s="79"/>
      <c r="K318" s="80"/>
      <c r="L318" s="80"/>
      <c r="M318" s="80"/>
      <c r="N318" s="80"/>
      <c r="O318" s="81"/>
      <c r="P318" s="76"/>
      <c r="Q318" s="77"/>
      <c r="R318" s="77"/>
      <c r="S318" s="77"/>
      <c r="T318" s="77"/>
      <c r="U318" s="78"/>
      <c r="V318" s="79"/>
      <c r="W318" s="80"/>
      <c r="X318" s="80"/>
      <c r="Y318" s="80"/>
      <c r="Z318" s="80"/>
      <c r="AA318" s="81"/>
      <c r="AB318" s="76"/>
      <c r="AC318" s="77"/>
      <c r="AD318" s="77"/>
      <c r="AE318" s="77"/>
      <c r="AF318" s="77"/>
      <c r="AG318" s="78"/>
    </row>
    <row r="319" spans="1:33" ht="16.5" customHeight="1" x14ac:dyDescent="0.25">
      <c r="A319">
        <f t="shared" si="8"/>
        <v>11</v>
      </c>
      <c r="B319" s="48" t="str">
        <f t="shared" si="9"/>
        <v/>
      </c>
      <c r="C319" s="67">
        <f>CALENDRIER!$M318</f>
        <v>44150</v>
      </c>
      <c r="D319" s="76"/>
      <c r="E319" s="77"/>
      <c r="F319" s="77"/>
      <c r="G319" s="77"/>
      <c r="H319" s="77"/>
      <c r="I319" s="78"/>
      <c r="J319" s="79"/>
      <c r="K319" s="80"/>
      <c r="L319" s="80"/>
      <c r="M319" s="80"/>
      <c r="N319" s="80"/>
      <c r="O319" s="81"/>
      <c r="P319" s="76"/>
      <c r="Q319" s="77"/>
      <c r="R319" s="77"/>
      <c r="S319" s="77"/>
      <c r="T319" s="77"/>
      <c r="U319" s="78"/>
      <c r="V319" s="79"/>
      <c r="W319" s="80"/>
      <c r="X319" s="80"/>
      <c r="Y319" s="80"/>
      <c r="Z319" s="80"/>
      <c r="AA319" s="81"/>
      <c r="AB319" s="76"/>
      <c r="AC319" s="77"/>
      <c r="AD319" s="77"/>
      <c r="AE319" s="77"/>
      <c r="AF319" s="77"/>
      <c r="AG319" s="78"/>
    </row>
    <row r="320" spans="1:33" ht="16.5" customHeight="1" x14ac:dyDescent="0.25">
      <c r="A320">
        <f t="shared" si="8"/>
        <v>11</v>
      </c>
      <c r="B320" s="48" t="str">
        <f t="shared" si="9"/>
        <v>S 47</v>
      </c>
      <c r="C320" s="67">
        <f>CALENDRIER!$M319</f>
        <v>44151</v>
      </c>
      <c r="D320" s="76"/>
      <c r="E320" s="77"/>
      <c r="F320" s="77"/>
      <c r="G320" s="77"/>
      <c r="H320" s="77"/>
      <c r="I320" s="78"/>
      <c r="J320" s="79"/>
      <c r="K320" s="80"/>
      <c r="L320" s="80"/>
      <c r="M320" s="80"/>
      <c r="N320" s="80"/>
      <c r="O320" s="81"/>
      <c r="P320" s="76"/>
      <c r="Q320" s="77"/>
      <c r="R320" s="77"/>
      <c r="S320" s="77"/>
      <c r="T320" s="77"/>
      <c r="U320" s="78"/>
      <c r="V320" s="79"/>
      <c r="W320" s="80"/>
      <c r="X320" s="80"/>
      <c r="Y320" s="80"/>
      <c r="Z320" s="80"/>
      <c r="AA320" s="81"/>
      <c r="AB320" s="76"/>
      <c r="AC320" s="77"/>
      <c r="AD320" s="77"/>
      <c r="AE320" s="77"/>
      <c r="AF320" s="77"/>
      <c r="AG320" s="78"/>
    </row>
    <row r="321" spans="1:33" ht="16.5" customHeight="1" x14ac:dyDescent="0.25">
      <c r="A321">
        <f t="shared" si="8"/>
        <v>11</v>
      </c>
      <c r="B321" s="48" t="str">
        <f t="shared" si="9"/>
        <v/>
      </c>
      <c r="C321" s="67">
        <f>CALENDRIER!$M320</f>
        <v>44152</v>
      </c>
      <c r="D321" s="76"/>
      <c r="E321" s="77"/>
      <c r="F321" s="77"/>
      <c r="G321" s="77"/>
      <c r="H321" s="77"/>
      <c r="I321" s="78"/>
      <c r="J321" s="79"/>
      <c r="K321" s="80"/>
      <c r="L321" s="80"/>
      <c r="M321" s="80"/>
      <c r="N321" s="80"/>
      <c r="O321" s="81"/>
      <c r="P321" s="76"/>
      <c r="Q321" s="77"/>
      <c r="R321" s="77"/>
      <c r="S321" s="77"/>
      <c r="T321" s="77"/>
      <c r="U321" s="78"/>
      <c r="V321" s="79"/>
      <c r="W321" s="80"/>
      <c r="X321" s="80"/>
      <c r="Y321" s="80"/>
      <c r="Z321" s="80"/>
      <c r="AA321" s="81"/>
      <c r="AB321" s="76"/>
      <c r="AC321" s="77"/>
      <c r="AD321" s="77"/>
      <c r="AE321" s="77"/>
      <c r="AF321" s="77"/>
      <c r="AG321" s="78"/>
    </row>
    <row r="322" spans="1:33" ht="16.5" customHeight="1" x14ac:dyDescent="0.25">
      <c r="A322">
        <f t="shared" si="8"/>
        <v>11</v>
      </c>
      <c r="B322" s="48" t="str">
        <f t="shared" si="9"/>
        <v/>
      </c>
      <c r="C322" s="67">
        <f>CALENDRIER!$M321</f>
        <v>44153</v>
      </c>
      <c r="D322" s="76"/>
      <c r="E322" s="77"/>
      <c r="F322" s="77"/>
      <c r="G322" s="77"/>
      <c r="H322" s="77"/>
      <c r="I322" s="78"/>
      <c r="J322" s="79"/>
      <c r="K322" s="80"/>
      <c r="L322" s="80"/>
      <c r="M322" s="80"/>
      <c r="N322" s="80"/>
      <c r="O322" s="81"/>
      <c r="P322" s="76"/>
      <c r="Q322" s="77"/>
      <c r="R322" s="77"/>
      <c r="S322" s="77"/>
      <c r="T322" s="77"/>
      <c r="U322" s="78"/>
      <c r="V322" s="79"/>
      <c r="W322" s="80"/>
      <c r="X322" s="80"/>
      <c r="Y322" s="80"/>
      <c r="Z322" s="80"/>
      <c r="AA322" s="81"/>
      <c r="AB322" s="76"/>
      <c r="AC322" s="77"/>
      <c r="AD322" s="77"/>
      <c r="AE322" s="77"/>
      <c r="AF322" s="77"/>
      <c r="AG322" s="78"/>
    </row>
    <row r="323" spans="1:33" ht="16.5" customHeight="1" x14ac:dyDescent="0.25">
      <c r="A323">
        <f t="shared" si="8"/>
        <v>11</v>
      </c>
      <c r="B323" s="48" t="str">
        <f t="shared" si="9"/>
        <v/>
      </c>
      <c r="C323" s="67">
        <f>CALENDRIER!$M322</f>
        <v>44154</v>
      </c>
      <c r="D323" s="76"/>
      <c r="E323" s="77"/>
      <c r="F323" s="77"/>
      <c r="G323" s="77"/>
      <c r="H323" s="77"/>
      <c r="I323" s="78"/>
      <c r="J323" s="79"/>
      <c r="K323" s="80"/>
      <c r="L323" s="80"/>
      <c r="M323" s="80"/>
      <c r="N323" s="80"/>
      <c r="O323" s="81"/>
      <c r="P323" s="76"/>
      <c r="Q323" s="77"/>
      <c r="R323" s="77"/>
      <c r="S323" s="77"/>
      <c r="T323" s="77"/>
      <c r="U323" s="78"/>
      <c r="V323" s="79"/>
      <c r="W323" s="80"/>
      <c r="X323" s="80"/>
      <c r="Y323" s="80"/>
      <c r="Z323" s="80"/>
      <c r="AA323" s="81"/>
      <c r="AB323" s="76"/>
      <c r="AC323" s="77"/>
      <c r="AD323" s="77"/>
      <c r="AE323" s="77"/>
      <c r="AF323" s="77"/>
      <c r="AG323" s="78"/>
    </row>
    <row r="324" spans="1:33" ht="16.5" customHeight="1" x14ac:dyDescent="0.25">
      <c r="A324">
        <f t="shared" si="8"/>
        <v>11</v>
      </c>
      <c r="B324" s="48" t="str">
        <f t="shared" si="9"/>
        <v/>
      </c>
      <c r="C324" s="67">
        <f>CALENDRIER!$M323</f>
        <v>44155</v>
      </c>
      <c r="D324" s="76"/>
      <c r="E324" s="77"/>
      <c r="F324" s="77"/>
      <c r="G324" s="77"/>
      <c r="H324" s="77"/>
      <c r="I324" s="78"/>
      <c r="J324" s="79"/>
      <c r="K324" s="80"/>
      <c r="L324" s="80"/>
      <c r="M324" s="80"/>
      <c r="N324" s="80"/>
      <c r="O324" s="81"/>
      <c r="P324" s="76"/>
      <c r="Q324" s="77"/>
      <c r="R324" s="77"/>
      <c r="S324" s="77"/>
      <c r="T324" s="77"/>
      <c r="U324" s="78"/>
      <c r="V324" s="79"/>
      <c r="W324" s="80"/>
      <c r="X324" s="80"/>
      <c r="Y324" s="80"/>
      <c r="Z324" s="80"/>
      <c r="AA324" s="81"/>
      <c r="AB324" s="76"/>
      <c r="AC324" s="77"/>
      <c r="AD324" s="77"/>
      <c r="AE324" s="77"/>
      <c r="AF324" s="77"/>
      <c r="AG324" s="78"/>
    </row>
    <row r="325" spans="1:33" ht="16.5" customHeight="1" x14ac:dyDescent="0.25">
      <c r="A325">
        <f t="shared" si="8"/>
        <v>11</v>
      </c>
      <c r="B325" s="48" t="str">
        <f t="shared" si="9"/>
        <v/>
      </c>
      <c r="C325" s="67">
        <f>CALENDRIER!$M324</f>
        <v>44156</v>
      </c>
      <c r="D325" s="76"/>
      <c r="E325" s="77"/>
      <c r="F325" s="77"/>
      <c r="G325" s="77"/>
      <c r="H325" s="77"/>
      <c r="I325" s="78"/>
      <c r="J325" s="79"/>
      <c r="K325" s="80"/>
      <c r="L325" s="80"/>
      <c r="M325" s="80"/>
      <c r="N325" s="80"/>
      <c r="O325" s="81"/>
      <c r="P325" s="76"/>
      <c r="Q325" s="77"/>
      <c r="R325" s="77"/>
      <c r="S325" s="77"/>
      <c r="T325" s="77"/>
      <c r="U325" s="78"/>
      <c r="V325" s="79"/>
      <c r="W325" s="80"/>
      <c r="X325" s="80"/>
      <c r="Y325" s="80"/>
      <c r="Z325" s="80"/>
      <c r="AA325" s="81"/>
      <c r="AB325" s="76"/>
      <c r="AC325" s="77"/>
      <c r="AD325" s="77"/>
      <c r="AE325" s="77"/>
      <c r="AF325" s="77"/>
      <c r="AG325" s="78"/>
    </row>
    <row r="326" spans="1:33" ht="16.5" customHeight="1" x14ac:dyDescent="0.25">
      <c r="A326">
        <f t="shared" ref="A326:A354" si="10">MONTH(C326)</f>
        <v>11</v>
      </c>
      <c r="B326" s="48" t="str">
        <f t="shared" ref="B326:B376" si="11">IF(WEEKDAY(C326,2)=1,"S " &amp; WEEKNUM(C326),"")</f>
        <v/>
      </c>
      <c r="C326" s="67">
        <f>CALENDRIER!$M325</f>
        <v>44157</v>
      </c>
      <c r="D326" s="76"/>
      <c r="E326" s="77"/>
      <c r="F326" s="77"/>
      <c r="G326" s="77"/>
      <c r="H326" s="77"/>
      <c r="I326" s="78"/>
      <c r="J326" s="79"/>
      <c r="K326" s="80"/>
      <c r="L326" s="80"/>
      <c r="M326" s="80"/>
      <c r="N326" s="80"/>
      <c r="O326" s="81"/>
      <c r="P326" s="76"/>
      <c r="Q326" s="77"/>
      <c r="R326" s="77"/>
      <c r="S326" s="77"/>
      <c r="T326" s="77"/>
      <c r="U326" s="78"/>
      <c r="V326" s="79"/>
      <c r="W326" s="80"/>
      <c r="X326" s="80"/>
      <c r="Y326" s="80"/>
      <c r="Z326" s="80"/>
      <c r="AA326" s="81"/>
      <c r="AB326" s="76"/>
      <c r="AC326" s="77"/>
      <c r="AD326" s="77"/>
      <c r="AE326" s="77"/>
      <c r="AF326" s="77"/>
      <c r="AG326" s="78"/>
    </row>
    <row r="327" spans="1:33" ht="16.5" customHeight="1" x14ac:dyDescent="0.25">
      <c r="A327">
        <f t="shared" si="10"/>
        <v>11</v>
      </c>
      <c r="B327" s="48" t="str">
        <f t="shared" si="11"/>
        <v>S 48</v>
      </c>
      <c r="C327" s="67">
        <f>CALENDRIER!$M326</f>
        <v>44158</v>
      </c>
      <c r="D327" s="76"/>
      <c r="E327" s="77"/>
      <c r="F327" s="77"/>
      <c r="G327" s="77"/>
      <c r="H327" s="77"/>
      <c r="I327" s="78"/>
      <c r="J327" s="79"/>
      <c r="K327" s="80"/>
      <c r="L327" s="80"/>
      <c r="M327" s="80"/>
      <c r="N327" s="80"/>
      <c r="O327" s="81"/>
      <c r="P327" s="76"/>
      <c r="Q327" s="77"/>
      <c r="R327" s="77"/>
      <c r="S327" s="77"/>
      <c r="T327" s="77"/>
      <c r="U327" s="78"/>
      <c r="V327" s="79"/>
      <c r="W327" s="80"/>
      <c r="X327" s="80"/>
      <c r="Y327" s="80"/>
      <c r="Z327" s="80"/>
      <c r="AA327" s="81"/>
      <c r="AB327" s="76"/>
      <c r="AC327" s="77"/>
      <c r="AD327" s="77"/>
      <c r="AE327" s="77"/>
      <c r="AF327" s="77"/>
      <c r="AG327" s="78"/>
    </row>
    <row r="328" spans="1:33" ht="16.5" customHeight="1" x14ac:dyDescent="0.25">
      <c r="A328">
        <f t="shared" si="10"/>
        <v>11</v>
      </c>
      <c r="B328" s="48" t="str">
        <f t="shared" si="11"/>
        <v/>
      </c>
      <c r="C328" s="67">
        <f>CALENDRIER!$M327</f>
        <v>44159</v>
      </c>
      <c r="D328" s="76"/>
      <c r="E328" s="77"/>
      <c r="F328" s="77"/>
      <c r="G328" s="77"/>
      <c r="H328" s="77"/>
      <c r="I328" s="78"/>
      <c r="J328" s="79"/>
      <c r="K328" s="80"/>
      <c r="L328" s="80"/>
      <c r="M328" s="80"/>
      <c r="N328" s="80"/>
      <c r="O328" s="81"/>
      <c r="P328" s="76"/>
      <c r="Q328" s="77"/>
      <c r="R328" s="77"/>
      <c r="S328" s="77"/>
      <c r="T328" s="77"/>
      <c r="U328" s="78"/>
      <c r="V328" s="79"/>
      <c r="W328" s="80"/>
      <c r="X328" s="80"/>
      <c r="Y328" s="80"/>
      <c r="Z328" s="80"/>
      <c r="AA328" s="81"/>
      <c r="AB328" s="76"/>
      <c r="AC328" s="77"/>
      <c r="AD328" s="77"/>
      <c r="AE328" s="77"/>
      <c r="AF328" s="77"/>
      <c r="AG328" s="78"/>
    </row>
    <row r="329" spans="1:33" ht="16.5" customHeight="1" x14ac:dyDescent="0.25">
      <c r="A329">
        <f t="shared" si="10"/>
        <v>11</v>
      </c>
      <c r="B329" s="48" t="str">
        <f t="shared" si="11"/>
        <v/>
      </c>
      <c r="C329" s="67">
        <f>CALENDRIER!$M328</f>
        <v>44160</v>
      </c>
      <c r="D329" s="76"/>
      <c r="E329" s="77"/>
      <c r="F329" s="77"/>
      <c r="G329" s="77"/>
      <c r="H329" s="77"/>
      <c r="I329" s="78"/>
      <c r="J329" s="79"/>
      <c r="K329" s="80"/>
      <c r="L329" s="80"/>
      <c r="M329" s="80"/>
      <c r="N329" s="80"/>
      <c r="O329" s="81"/>
      <c r="P329" s="76"/>
      <c r="Q329" s="77"/>
      <c r="R329" s="77"/>
      <c r="S329" s="77"/>
      <c r="T329" s="77"/>
      <c r="U329" s="78"/>
      <c r="V329" s="79"/>
      <c r="W329" s="80"/>
      <c r="X329" s="80"/>
      <c r="Y329" s="80"/>
      <c r="Z329" s="80"/>
      <c r="AA329" s="81"/>
      <c r="AB329" s="76"/>
      <c r="AC329" s="77"/>
      <c r="AD329" s="77"/>
      <c r="AE329" s="77"/>
      <c r="AF329" s="77"/>
      <c r="AG329" s="78"/>
    </row>
    <row r="330" spans="1:33" ht="16.5" customHeight="1" x14ac:dyDescent="0.25">
      <c r="A330">
        <f t="shared" si="10"/>
        <v>11</v>
      </c>
      <c r="B330" s="48" t="str">
        <f t="shared" si="11"/>
        <v/>
      </c>
      <c r="C330" s="67">
        <f>CALENDRIER!$M329</f>
        <v>44161</v>
      </c>
      <c r="D330" s="76"/>
      <c r="E330" s="77"/>
      <c r="F330" s="77"/>
      <c r="G330" s="77"/>
      <c r="H330" s="77"/>
      <c r="I330" s="78"/>
      <c r="J330" s="79"/>
      <c r="K330" s="80"/>
      <c r="L330" s="80"/>
      <c r="M330" s="80"/>
      <c r="N330" s="80"/>
      <c r="O330" s="81"/>
      <c r="P330" s="76"/>
      <c r="Q330" s="77"/>
      <c r="R330" s="77"/>
      <c r="S330" s="77"/>
      <c r="T330" s="77"/>
      <c r="U330" s="78"/>
      <c r="V330" s="79"/>
      <c r="W330" s="80"/>
      <c r="X330" s="80"/>
      <c r="Y330" s="80"/>
      <c r="Z330" s="80"/>
      <c r="AA330" s="81"/>
      <c r="AB330" s="76"/>
      <c r="AC330" s="77"/>
      <c r="AD330" s="77"/>
      <c r="AE330" s="77"/>
      <c r="AF330" s="77"/>
      <c r="AG330" s="78"/>
    </row>
    <row r="331" spans="1:33" ht="16.5" customHeight="1" x14ac:dyDescent="0.25">
      <c r="A331">
        <f t="shared" si="10"/>
        <v>11</v>
      </c>
      <c r="B331" s="48" t="str">
        <f t="shared" si="11"/>
        <v/>
      </c>
      <c r="C331" s="67">
        <f>CALENDRIER!$M330</f>
        <v>44162</v>
      </c>
      <c r="D331" s="76"/>
      <c r="E331" s="77"/>
      <c r="F331" s="77"/>
      <c r="G331" s="77"/>
      <c r="H331" s="77"/>
      <c r="I331" s="78"/>
      <c r="J331" s="79"/>
      <c r="K331" s="80"/>
      <c r="L331" s="80"/>
      <c r="M331" s="80"/>
      <c r="N331" s="80"/>
      <c r="O331" s="81"/>
      <c r="P331" s="76"/>
      <c r="Q331" s="77"/>
      <c r="R331" s="77"/>
      <c r="S331" s="77"/>
      <c r="T331" s="77"/>
      <c r="U331" s="78"/>
      <c r="V331" s="79"/>
      <c r="W331" s="80"/>
      <c r="X331" s="80"/>
      <c r="Y331" s="80"/>
      <c r="Z331" s="80"/>
      <c r="AA331" s="81"/>
      <c r="AB331" s="76"/>
      <c r="AC331" s="77"/>
      <c r="AD331" s="77"/>
      <c r="AE331" s="77"/>
      <c r="AF331" s="77"/>
      <c r="AG331" s="78"/>
    </row>
    <row r="332" spans="1:33" ht="16.5" customHeight="1" x14ac:dyDescent="0.25">
      <c r="A332">
        <f t="shared" si="10"/>
        <v>11</v>
      </c>
      <c r="B332" s="48" t="str">
        <f t="shared" si="11"/>
        <v/>
      </c>
      <c r="C332" s="67">
        <f>CALENDRIER!$M331</f>
        <v>44163</v>
      </c>
      <c r="D332" s="76"/>
      <c r="E332" s="77"/>
      <c r="F332" s="77"/>
      <c r="G332" s="77"/>
      <c r="H332" s="77"/>
      <c r="I332" s="78"/>
      <c r="J332" s="79"/>
      <c r="K332" s="80"/>
      <c r="L332" s="80"/>
      <c r="M332" s="80"/>
      <c r="N332" s="80"/>
      <c r="O332" s="81"/>
      <c r="P332" s="76"/>
      <c r="Q332" s="77"/>
      <c r="R332" s="77"/>
      <c r="S332" s="77"/>
      <c r="T332" s="77"/>
      <c r="U332" s="78"/>
      <c r="V332" s="79"/>
      <c r="W332" s="80"/>
      <c r="X332" s="80"/>
      <c r="Y332" s="80"/>
      <c r="Z332" s="80"/>
      <c r="AA332" s="81"/>
      <c r="AB332" s="76"/>
      <c r="AC332" s="77"/>
      <c r="AD332" s="77"/>
      <c r="AE332" s="77"/>
      <c r="AF332" s="77"/>
      <c r="AG332" s="78"/>
    </row>
    <row r="333" spans="1:33" ht="16.5" customHeight="1" x14ac:dyDescent="0.25">
      <c r="A333">
        <f t="shared" si="10"/>
        <v>11</v>
      </c>
      <c r="B333" s="48" t="str">
        <f t="shared" si="11"/>
        <v/>
      </c>
      <c r="C333" s="67">
        <f>CALENDRIER!$M332</f>
        <v>44164</v>
      </c>
      <c r="D333" s="76"/>
      <c r="E333" s="77"/>
      <c r="F333" s="77"/>
      <c r="G333" s="77"/>
      <c r="H333" s="77"/>
      <c r="I333" s="78"/>
      <c r="J333" s="79"/>
      <c r="K333" s="80"/>
      <c r="L333" s="80"/>
      <c r="M333" s="80"/>
      <c r="N333" s="80"/>
      <c r="O333" s="81"/>
      <c r="P333" s="76"/>
      <c r="Q333" s="77"/>
      <c r="R333" s="77"/>
      <c r="S333" s="77"/>
      <c r="T333" s="77"/>
      <c r="U333" s="78"/>
      <c r="V333" s="79"/>
      <c r="W333" s="80"/>
      <c r="X333" s="80"/>
      <c r="Y333" s="80"/>
      <c r="Z333" s="80"/>
      <c r="AA333" s="81"/>
      <c r="AB333" s="76"/>
      <c r="AC333" s="77"/>
      <c r="AD333" s="77"/>
      <c r="AE333" s="77"/>
      <c r="AF333" s="77"/>
      <c r="AG333" s="78"/>
    </row>
    <row r="334" spans="1:33" ht="16.5" customHeight="1" x14ac:dyDescent="0.25">
      <c r="A334">
        <f t="shared" si="10"/>
        <v>11</v>
      </c>
      <c r="B334" s="48" t="str">
        <f t="shared" si="11"/>
        <v>S 49</v>
      </c>
      <c r="C334" s="67">
        <f>CALENDRIER!$M333</f>
        <v>44165</v>
      </c>
      <c r="D334" s="76"/>
      <c r="E334" s="77"/>
      <c r="F334" s="77"/>
      <c r="G334" s="77"/>
      <c r="H334" s="77"/>
      <c r="I334" s="78"/>
      <c r="J334" s="79"/>
      <c r="K334" s="80"/>
      <c r="L334" s="80"/>
      <c r="M334" s="80"/>
      <c r="N334" s="80"/>
      <c r="O334" s="81"/>
      <c r="P334" s="76"/>
      <c r="Q334" s="77"/>
      <c r="R334" s="77"/>
      <c r="S334" s="77"/>
      <c r="T334" s="77"/>
      <c r="U334" s="78"/>
      <c r="V334" s="79"/>
      <c r="W334" s="80"/>
      <c r="X334" s="80"/>
      <c r="Y334" s="80"/>
      <c r="Z334" s="80"/>
      <c r="AA334" s="81"/>
      <c r="AB334" s="76"/>
      <c r="AC334" s="77"/>
      <c r="AD334" s="77"/>
      <c r="AE334" s="77"/>
      <c r="AF334" s="77"/>
      <c r="AG334" s="78"/>
    </row>
    <row r="335" spans="1:33" ht="16.5" customHeight="1" x14ac:dyDescent="0.25">
      <c r="A335">
        <f t="shared" si="10"/>
        <v>12</v>
      </c>
      <c r="B335" s="48" t="str">
        <f t="shared" si="11"/>
        <v/>
      </c>
      <c r="C335" s="67">
        <f>CALENDRIER!$M334</f>
        <v>44166</v>
      </c>
      <c r="D335" s="76"/>
      <c r="E335" s="77"/>
      <c r="F335" s="77"/>
      <c r="G335" s="77"/>
      <c r="H335" s="77"/>
      <c r="I335" s="78"/>
      <c r="J335" s="79"/>
      <c r="K335" s="80"/>
      <c r="L335" s="80"/>
      <c r="M335" s="80"/>
      <c r="N335" s="80"/>
      <c r="O335" s="81"/>
      <c r="P335" s="76"/>
      <c r="Q335" s="77"/>
      <c r="R335" s="77"/>
      <c r="S335" s="77"/>
      <c r="T335" s="77"/>
      <c r="U335" s="78"/>
      <c r="V335" s="79"/>
      <c r="W335" s="80"/>
      <c r="X335" s="80"/>
      <c r="Y335" s="80"/>
      <c r="Z335" s="80"/>
      <c r="AA335" s="81"/>
      <c r="AB335" s="76"/>
      <c r="AC335" s="77"/>
      <c r="AD335" s="77"/>
      <c r="AE335" s="77"/>
      <c r="AF335" s="77"/>
      <c r="AG335" s="78"/>
    </row>
    <row r="336" spans="1:33" ht="16.5" customHeight="1" x14ac:dyDescent="0.25">
      <c r="A336">
        <f t="shared" si="10"/>
        <v>12</v>
      </c>
      <c r="B336" s="48" t="str">
        <f t="shared" si="11"/>
        <v/>
      </c>
      <c r="C336" s="67">
        <f>CALENDRIER!$M335</f>
        <v>44167</v>
      </c>
      <c r="D336" s="76"/>
      <c r="E336" s="77"/>
      <c r="F336" s="77"/>
      <c r="G336" s="77"/>
      <c r="H336" s="77"/>
      <c r="I336" s="78"/>
      <c r="J336" s="79"/>
      <c r="K336" s="80"/>
      <c r="L336" s="80"/>
      <c r="M336" s="80"/>
      <c r="N336" s="80"/>
      <c r="O336" s="81"/>
      <c r="P336" s="76"/>
      <c r="Q336" s="77"/>
      <c r="R336" s="77"/>
      <c r="S336" s="77"/>
      <c r="T336" s="77"/>
      <c r="U336" s="78"/>
      <c r="V336" s="79"/>
      <c r="W336" s="80"/>
      <c r="X336" s="80"/>
      <c r="Y336" s="80"/>
      <c r="Z336" s="80"/>
      <c r="AA336" s="81"/>
      <c r="AB336" s="76"/>
      <c r="AC336" s="77"/>
      <c r="AD336" s="77"/>
      <c r="AE336" s="77"/>
      <c r="AF336" s="77"/>
      <c r="AG336" s="78"/>
    </row>
    <row r="337" spans="1:33" ht="16.5" customHeight="1" x14ac:dyDescent="0.25">
      <c r="A337">
        <f t="shared" si="10"/>
        <v>12</v>
      </c>
      <c r="B337" s="48" t="str">
        <f t="shared" si="11"/>
        <v/>
      </c>
      <c r="C337" s="67">
        <f>CALENDRIER!$M336</f>
        <v>44168</v>
      </c>
      <c r="D337" s="76"/>
      <c r="E337" s="77"/>
      <c r="F337" s="77"/>
      <c r="G337" s="77"/>
      <c r="H337" s="77"/>
      <c r="I337" s="78"/>
      <c r="J337" s="79"/>
      <c r="K337" s="80"/>
      <c r="L337" s="80"/>
      <c r="M337" s="80"/>
      <c r="N337" s="80"/>
      <c r="O337" s="81"/>
      <c r="P337" s="76"/>
      <c r="Q337" s="77"/>
      <c r="R337" s="77"/>
      <c r="S337" s="77"/>
      <c r="T337" s="77"/>
      <c r="U337" s="78"/>
      <c r="V337" s="79"/>
      <c r="W337" s="80"/>
      <c r="X337" s="80"/>
      <c r="Y337" s="80"/>
      <c r="Z337" s="80"/>
      <c r="AA337" s="81"/>
      <c r="AB337" s="76"/>
      <c r="AC337" s="77"/>
      <c r="AD337" s="77"/>
      <c r="AE337" s="77"/>
      <c r="AF337" s="77"/>
      <c r="AG337" s="78"/>
    </row>
    <row r="338" spans="1:33" ht="16.5" customHeight="1" x14ac:dyDescent="0.25">
      <c r="A338">
        <f t="shared" si="10"/>
        <v>12</v>
      </c>
      <c r="B338" s="48" t="str">
        <f t="shared" si="11"/>
        <v/>
      </c>
      <c r="C338" s="67">
        <f>CALENDRIER!$M337</f>
        <v>44169</v>
      </c>
      <c r="D338" s="76"/>
      <c r="E338" s="77"/>
      <c r="F338" s="77"/>
      <c r="G338" s="77"/>
      <c r="H338" s="77"/>
      <c r="I338" s="78"/>
      <c r="J338" s="79"/>
      <c r="K338" s="80"/>
      <c r="L338" s="80"/>
      <c r="M338" s="80"/>
      <c r="N338" s="80"/>
      <c r="O338" s="81"/>
      <c r="P338" s="76"/>
      <c r="Q338" s="77"/>
      <c r="R338" s="77"/>
      <c r="S338" s="77"/>
      <c r="T338" s="77"/>
      <c r="U338" s="78"/>
      <c r="V338" s="79"/>
      <c r="W338" s="80"/>
      <c r="X338" s="80"/>
      <c r="Y338" s="80"/>
      <c r="Z338" s="80"/>
      <c r="AA338" s="81"/>
      <c r="AB338" s="76"/>
      <c r="AC338" s="77"/>
      <c r="AD338" s="77"/>
      <c r="AE338" s="77"/>
      <c r="AF338" s="77"/>
      <c r="AG338" s="78"/>
    </row>
    <row r="339" spans="1:33" ht="16.5" customHeight="1" x14ac:dyDescent="0.25">
      <c r="A339">
        <f t="shared" si="10"/>
        <v>12</v>
      </c>
      <c r="B339" s="48" t="str">
        <f t="shared" si="11"/>
        <v/>
      </c>
      <c r="C339" s="67">
        <f>CALENDRIER!$M338</f>
        <v>44170</v>
      </c>
      <c r="D339" s="76"/>
      <c r="E339" s="77"/>
      <c r="F339" s="77"/>
      <c r="G339" s="77"/>
      <c r="H339" s="77"/>
      <c r="I339" s="78"/>
      <c r="J339" s="79"/>
      <c r="K339" s="80"/>
      <c r="L339" s="80"/>
      <c r="M339" s="80"/>
      <c r="N339" s="80"/>
      <c r="O339" s="81"/>
      <c r="P339" s="76"/>
      <c r="Q339" s="77"/>
      <c r="R339" s="77"/>
      <c r="S339" s="77"/>
      <c r="T339" s="77"/>
      <c r="U339" s="78"/>
      <c r="V339" s="79"/>
      <c r="W339" s="80"/>
      <c r="X339" s="80"/>
      <c r="Y339" s="80"/>
      <c r="Z339" s="80"/>
      <c r="AA339" s="81"/>
      <c r="AB339" s="76"/>
      <c r="AC339" s="77"/>
      <c r="AD339" s="77"/>
      <c r="AE339" s="77"/>
      <c r="AF339" s="77"/>
      <c r="AG339" s="78"/>
    </row>
    <row r="340" spans="1:33" ht="16.5" customHeight="1" x14ac:dyDescent="0.25">
      <c r="A340">
        <f t="shared" si="10"/>
        <v>12</v>
      </c>
      <c r="B340" s="48" t="str">
        <f t="shared" si="11"/>
        <v/>
      </c>
      <c r="C340" s="67">
        <f>CALENDRIER!$M339</f>
        <v>44171</v>
      </c>
      <c r="D340" s="76"/>
      <c r="E340" s="77"/>
      <c r="F340" s="77"/>
      <c r="G340" s="77"/>
      <c r="H340" s="77"/>
      <c r="I340" s="78"/>
      <c r="J340" s="79"/>
      <c r="K340" s="80"/>
      <c r="L340" s="80"/>
      <c r="M340" s="80"/>
      <c r="N340" s="80"/>
      <c r="O340" s="81"/>
      <c r="P340" s="76"/>
      <c r="Q340" s="77"/>
      <c r="R340" s="77"/>
      <c r="S340" s="77"/>
      <c r="T340" s="77"/>
      <c r="U340" s="78"/>
      <c r="V340" s="79"/>
      <c r="W340" s="80"/>
      <c r="X340" s="80"/>
      <c r="Y340" s="80"/>
      <c r="Z340" s="80"/>
      <c r="AA340" s="81"/>
      <c r="AB340" s="76"/>
      <c r="AC340" s="77"/>
      <c r="AD340" s="77"/>
      <c r="AE340" s="77"/>
      <c r="AF340" s="77"/>
      <c r="AG340" s="78"/>
    </row>
    <row r="341" spans="1:33" ht="16.5" customHeight="1" x14ac:dyDescent="0.25">
      <c r="A341">
        <f t="shared" si="10"/>
        <v>12</v>
      </c>
      <c r="B341" s="48" t="str">
        <f t="shared" si="11"/>
        <v>S 50</v>
      </c>
      <c r="C341" s="67">
        <f>CALENDRIER!$M340</f>
        <v>44172</v>
      </c>
      <c r="D341" s="76"/>
      <c r="E341" s="77"/>
      <c r="F341" s="77"/>
      <c r="G341" s="77"/>
      <c r="H341" s="77"/>
      <c r="I341" s="78"/>
      <c r="J341" s="79"/>
      <c r="K341" s="80"/>
      <c r="L341" s="80"/>
      <c r="M341" s="80"/>
      <c r="N341" s="80"/>
      <c r="O341" s="81"/>
      <c r="P341" s="76"/>
      <c r="Q341" s="77"/>
      <c r="R341" s="77"/>
      <c r="S341" s="77"/>
      <c r="T341" s="77"/>
      <c r="U341" s="78"/>
      <c r="V341" s="79"/>
      <c r="W341" s="80"/>
      <c r="X341" s="80"/>
      <c r="Y341" s="80"/>
      <c r="Z341" s="80"/>
      <c r="AA341" s="81"/>
      <c r="AB341" s="76"/>
      <c r="AC341" s="77"/>
      <c r="AD341" s="77"/>
      <c r="AE341" s="77"/>
      <c r="AF341" s="77"/>
      <c r="AG341" s="78"/>
    </row>
    <row r="342" spans="1:33" ht="16.5" customHeight="1" x14ac:dyDescent="0.25">
      <c r="A342">
        <f t="shared" si="10"/>
        <v>12</v>
      </c>
      <c r="B342" s="48" t="str">
        <f t="shared" si="11"/>
        <v/>
      </c>
      <c r="C342" s="67">
        <f>CALENDRIER!$M341</f>
        <v>44173</v>
      </c>
      <c r="D342" s="76"/>
      <c r="E342" s="77"/>
      <c r="F342" s="77"/>
      <c r="G342" s="77"/>
      <c r="H342" s="77"/>
      <c r="I342" s="78"/>
      <c r="J342" s="79"/>
      <c r="K342" s="80"/>
      <c r="L342" s="80"/>
      <c r="M342" s="80"/>
      <c r="N342" s="80"/>
      <c r="O342" s="81"/>
      <c r="P342" s="76"/>
      <c r="Q342" s="77"/>
      <c r="R342" s="77"/>
      <c r="S342" s="77"/>
      <c r="T342" s="77"/>
      <c r="U342" s="78"/>
      <c r="V342" s="79"/>
      <c r="W342" s="80"/>
      <c r="X342" s="80"/>
      <c r="Y342" s="80"/>
      <c r="Z342" s="80"/>
      <c r="AA342" s="81"/>
      <c r="AB342" s="76"/>
      <c r="AC342" s="77"/>
      <c r="AD342" s="77"/>
      <c r="AE342" s="77"/>
      <c r="AF342" s="77"/>
      <c r="AG342" s="78"/>
    </row>
    <row r="343" spans="1:33" ht="16.5" customHeight="1" x14ac:dyDescent="0.25">
      <c r="A343">
        <f t="shared" si="10"/>
        <v>12</v>
      </c>
      <c r="B343" s="48" t="str">
        <f t="shared" si="11"/>
        <v/>
      </c>
      <c r="C343" s="67">
        <f>CALENDRIER!$M342</f>
        <v>44174</v>
      </c>
      <c r="D343" s="76"/>
      <c r="E343" s="77"/>
      <c r="F343" s="77"/>
      <c r="G343" s="77"/>
      <c r="H343" s="77"/>
      <c r="I343" s="78"/>
      <c r="J343" s="79"/>
      <c r="K343" s="80"/>
      <c r="L343" s="80"/>
      <c r="M343" s="80"/>
      <c r="N343" s="80"/>
      <c r="O343" s="81"/>
      <c r="P343" s="76"/>
      <c r="Q343" s="77"/>
      <c r="R343" s="77"/>
      <c r="S343" s="77"/>
      <c r="T343" s="77"/>
      <c r="U343" s="78"/>
      <c r="V343" s="79"/>
      <c r="W343" s="80"/>
      <c r="X343" s="80"/>
      <c r="Y343" s="80"/>
      <c r="Z343" s="80"/>
      <c r="AA343" s="81"/>
      <c r="AB343" s="76"/>
      <c r="AC343" s="77"/>
      <c r="AD343" s="77"/>
      <c r="AE343" s="77"/>
      <c r="AF343" s="77"/>
      <c r="AG343" s="78"/>
    </row>
    <row r="344" spans="1:33" ht="16.5" customHeight="1" x14ac:dyDescent="0.25">
      <c r="A344">
        <f t="shared" si="10"/>
        <v>12</v>
      </c>
      <c r="B344" s="48" t="str">
        <f t="shared" si="11"/>
        <v/>
      </c>
      <c r="C344" s="67">
        <f>CALENDRIER!$M343</f>
        <v>44175</v>
      </c>
      <c r="D344" s="76"/>
      <c r="E344" s="77"/>
      <c r="F344" s="77"/>
      <c r="G344" s="77"/>
      <c r="H344" s="77"/>
      <c r="I344" s="78"/>
      <c r="J344" s="79"/>
      <c r="K344" s="80"/>
      <c r="L344" s="80"/>
      <c r="M344" s="80"/>
      <c r="N344" s="80"/>
      <c r="O344" s="81"/>
      <c r="P344" s="76"/>
      <c r="Q344" s="77"/>
      <c r="R344" s="77"/>
      <c r="S344" s="77"/>
      <c r="T344" s="77"/>
      <c r="U344" s="78"/>
      <c r="V344" s="79"/>
      <c r="W344" s="80"/>
      <c r="X344" s="80"/>
      <c r="Y344" s="80"/>
      <c r="Z344" s="80"/>
      <c r="AA344" s="81"/>
      <c r="AB344" s="76"/>
      <c r="AC344" s="77"/>
      <c r="AD344" s="77"/>
      <c r="AE344" s="77"/>
      <c r="AF344" s="77"/>
      <c r="AG344" s="78"/>
    </row>
    <row r="345" spans="1:33" ht="16.5" customHeight="1" x14ac:dyDescent="0.25">
      <c r="A345">
        <f t="shared" si="10"/>
        <v>12</v>
      </c>
      <c r="B345" s="48" t="str">
        <f t="shared" si="11"/>
        <v/>
      </c>
      <c r="C345" s="67">
        <f>CALENDRIER!$M344</f>
        <v>44176</v>
      </c>
      <c r="D345" s="76"/>
      <c r="E345" s="77"/>
      <c r="F345" s="77"/>
      <c r="G345" s="77"/>
      <c r="H345" s="77"/>
      <c r="I345" s="78"/>
      <c r="J345" s="79"/>
      <c r="K345" s="80"/>
      <c r="L345" s="80"/>
      <c r="M345" s="80"/>
      <c r="N345" s="80"/>
      <c r="O345" s="81"/>
      <c r="P345" s="76"/>
      <c r="Q345" s="77"/>
      <c r="R345" s="77"/>
      <c r="S345" s="77"/>
      <c r="T345" s="77"/>
      <c r="U345" s="78"/>
      <c r="V345" s="79"/>
      <c r="W345" s="80"/>
      <c r="X345" s="80"/>
      <c r="Y345" s="80"/>
      <c r="Z345" s="80"/>
      <c r="AA345" s="81"/>
      <c r="AB345" s="76"/>
      <c r="AC345" s="77"/>
      <c r="AD345" s="77"/>
      <c r="AE345" s="77"/>
      <c r="AF345" s="77"/>
      <c r="AG345" s="78"/>
    </row>
    <row r="346" spans="1:33" ht="16.5" customHeight="1" x14ac:dyDescent="0.25">
      <c r="A346">
        <f t="shared" si="10"/>
        <v>12</v>
      </c>
      <c r="B346" s="48" t="str">
        <f t="shared" si="11"/>
        <v/>
      </c>
      <c r="C346" s="67">
        <f>CALENDRIER!$M345</f>
        <v>44177</v>
      </c>
      <c r="D346" s="76"/>
      <c r="E346" s="77"/>
      <c r="F346" s="77"/>
      <c r="G346" s="77"/>
      <c r="H346" s="77"/>
      <c r="I346" s="78"/>
      <c r="J346" s="79"/>
      <c r="K346" s="80"/>
      <c r="L346" s="80"/>
      <c r="M346" s="80"/>
      <c r="N346" s="80"/>
      <c r="O346" s="81"/>
      <c r="P346" s="76"/>
      <c r="Q346" s="77"/>
      <c r="R346" s="77"/>
      <c r="S346" s="77"/>
      <c r="T346" s="77"/>
      <c r="U346" s="78"/>
      <c r="V346" s="79"/>
      <c r="W346" s="80"/>
      <c r="X346" s="80"/>
      <c r="Y346" s="80"/>
      <c r="Z346" s="80"/>
      <c r="AA346" s="81"/>
      <c r="AB346" s="76"/>
      <c r="AC346" s="77"/>
      <c r="AD346" s="77"/>
      <c r="AE346" s="77"/>
      <c r="AF346" s="77"/>
      <c r="AG346" s="78"/>
    </row>
    <row r="347" spans="1:33" ht="16.5" customHeight="1" x14ac:dyDescent="0.25">
      <c r="A347">
        <f t="shared" si="10"/>
        <v>12</v>
      </c>
      <c r="B347" s="48" t="str">
        <f t="shared" si="11"/>
        <v/>
      </c>
      <c r="C347" s="67">
        <f>CALENDRIER!$M346</f>
        <v>44178</v>
      </c>
      <c r="D347" s="76"/>
      <c r="E347" s="77"/>
      <c r="F347" s="77"/>
      <c r="G347" s="77"/>
      <c r="H347" s="77"/>
      <c r="I347" s="78"/>
      <c r="J347" s="79"/>
      <c r="K347" s="80"/>
      <c r="L347" s="80"/>
      <c r="M347" s="80"/>
      <c r="N347" s="80"/>
      <c r="O347" s="81"/>
      <c r="P347" s="76"/>
      <c r="Q347" s="77"/>
      <c r="R347" s="77"/>
      <c r="S347" s="77"/>
      <c r="T347" s="77"/>
      <c r="U347" s="78"/>
      <c r="V347" s="79"/>
      <c r="W347" s="80"/>
      <c r="X347" s="80"/>
      <c r="Y347" s="80"/>
      <c r="Z347" s="80"/>
      <c r="AA347" s="81"/>
      <c r="AB347" s="76"/>
      <c r="AC347" s="77"/>
      <c r="AD347" s="77"/>
      <c r="AE347" s="77"/>
      <c r="AF347" s="77"/>
      <c r="AG347" s="78"/>
    </row>
    <row r="348" spans="1:33" ht="16.5" customHeight="1" x14ac:dyDescent="0.25">
      <c r="A348">
        <f t="shared" si="10"/>
        <v>12</v>
      </c>
      <c r="B348" s="48" t="str">
        <f t="shared" si="11"/>
        <v>S 51</v>
      </c>
      <c r="C348" s="67">
        <f>CALENDRIER!$M347</f>
        <v>44179</v>
      </c>
      <c r="D348" s="76"/>
      <c r="E348" s="77"/>
      <c r="F348" s="77"/>
      <c r="G348" s="77"/>
      <c r="H348" s="77"/>
      <c r="I348" s="78"/>
      <c r="J348" s="79"/>
      <c r="K348" s="80"/>
      <c r="L348" s="80"/>
      <c r="M348" s="80"/>
      <c r="N348" s="80"/>
      <c r="O348" s="81"/>
      <c r="P348" s="76"/>
      <c r="Q348" s="77"/>
      <c r="R348" s="77"/>
      <c r="S348" s="77"/>
      <c r="T348" s="77"/>
      <c r="U348" s="78"/>
      <c r="V348" s="79"/>
      <c r="W348" s="80"/>
      <c r="X348" s="80"/>
      <c r="Y348" s="80"/>
      <c r="Z348" s="80"/>
      <c r="AA348" s="81"/>
      <c r="AB348" s="76"/>
      <c r="AC348" s="77"/>
      <c r="AD348" s="77"/>
      <c r="AE348" s="77"/>
      <c r="AF348" s="77"/>
      <c r="AG348" s="78"/>
    </row>
    <row r="349" spans="1:33" ht="16.5" customHeight="1" x14ac:dyDescent="0.25">
      <c r="A349">
        <f t="shared" si="10"/>
        <v>12</v>
      </c>
      <c r="B349" s="48" t="str">
        <f t="shared" si="11"/>
        <v/>
      </c>
      <c r="C349" s="67">
        <f>CALENDRIER!$M348</f>
        <v>44180</v>
      </c>
      <c r="D349" s="76"/>
      <c r="E349" s="77"/>
      <c r="F349" s="77"/>
      <c r="G349" s="77"/>
      <c r="H349" s="77"/>
      <c r="I349" s="78"/>
      <c r="J349" s="79"/>
      <c r="K349" s="80"/>
      <c r="L349" s="80"/>
      <c r="M349" s="80"/>
      <c r="N349" s="80"/>
      <c r="O349" s="81"/>
      <c r="P349" s="76"/>
      <c r="Q349" s="77"/>
      <c r="R349" s="77"/>
      <c r="S349" s="77"/>
      <c r="T349" s="77"/>
      <c r="U349" s="78"/>
      <c r="V349" s="79"/>
      <c r="W349" s="80"/>
      <c r="X349" s="80"/>
      <c r="Y349" s="80"/>
      <c r="Z349" s="80"/>
      <c r="AA349" s="81"/>
      <c r="AB349" s="76"/>
      <c r="AC349" s="77"/>
      <c r="AD349" s="77"/>
      <c r="AE349" s="77"/>
      <c r="AF349" s="77"/>
      <c r="AG349" s="78"/>
    </row>
    <row r="350" spans="1:33" ht="16.5" customHeight="1" x14ac:dyDescent="0.25">
      <c r="A350">
        <f t="shared" si="10"/>
        <v>12</v>
      </c>
      <c r="B350" s="48" t="str">
        <f t="shared" si="11"/>
        <v/>
      </c>
      <c r="C350" s="67">
        <f>CALENDRIER!$M349</f>
        <v>44181</v>
      </c>
      <c r="D350" s="76"/>
      <c r="E350" s="77"/>
      <c r="F350" s="77"/>
      <c r="G350" s="77"/>
      <c r="H350" s="77"/>
      <c r="I350" s="78"/>
      <c r="J350" s="79"/>
      <c r="K350" s="80"/>
      <c r="L350" s="80"/>
      <c r="M350" s="80"/>
      <c r="N350" s="80"/>
      <c r="O350" s="81"/>
      <c r="P350" s="76"/>
      <c r="Q350" s="77"/>
      <c r="R350" s="77"/>
      <c r="S350" s="77"/>
      <c r="T350" s="77"/>
      <c r="U350" s="78"/>
      <c r="V350" s="79"/>
      <c r="W350" s="80"/>
      <c r="X350" s="80"/>
      <c r="Y350" s="80"/>
      <c r="Z350" s="80"/>
      <c r="AA350" s="81"/>
      <c r="AB350" s="76"/>
      <c r="AC350" s="77"/>
      <c r="AD350" s="77"/>
      <c r="AE350" s="77"/>
      <c r="AF350" s="77"/>
      <c r="AG350" s="78"/>
    </row>
    <row r="351" spans="1:33" ht="16.5" customHeight="1" x14ac:dyDescent="0.25">
      <c r="A351">
        <f t="shared" si="10"/>
        <v>12</v>
      </c>
      <c r="B351" s="48" t="str">
        <f t="shared" si="11"/>
        <v/>
      </c>
      <c r="C351" s="67">
        <f>CALENDRIER!$M350</f>
        <v>44182</v>
      </c>
      <c r="D351" s="76"/>
      <c r="E351" s="77"/>
      <c r="F351" s="77"/>
      <c r="G351" s="77"/>
      <c r="H351" s="77"/>
      <c r="I351" s="78"/>
      <c r="J351" s="79"/>
      <c r="K351" s="80"/>
      <c r="L351" s="80"/>
      <c r="M351" s="80"/>
      <c r="N351" s="80"/>
      <c r="O351" s="81"/>
      <c r="P351" s="76"/>
      <c r="Q351" s="77"/>
      <c r="R351" s="77"/>
      <c r="S351" s="77"/>
      <c r="T351" s="77"/>
      <c r="U351" s="78"/>
      <c r="V351" s="79"/>
      <c r="W351" s="80"/>
      <c r="X351" s="80"/>
      <c r="Y351" s="80"/>
      <c r="Z351" s="80"/>
      <c r="AA351" s="81"/>
      <c r="AB351" s="76"/>
      <c r="AC351" s="77"/>
      <c r="AD351" s="77"/>
      <c r="AE351" s="77"/>
      <c r="AF351" s="77"/>
      <c r="AG351" s="78"/>
    </row>
    <row r="352" spans="1:33" ht="16.5" customHeight="1" x14ac:dyDescent="0.25">
      <c r="A352">
        <f t="shared" si="10"/>
        <v>12</v>
      </c>
      <c r="B352" s="48" t="str">
        <f t="shared" si="11"/>
        <v/>
      </c>
      <c r="C352" s="67">
        <f>CALENDRIER!$M351</f>
        <v>44183</v>
      </c>
      <c r="D352" s="76"/>
      <c r="E352" s="77"/>
      <c r="F352" s="77"/>
      <c r="G352" s="77"/>
      <c r="H352" s="77"/>
      <c r="I352" s="78"/>
      <c r="J352" s="79"/>
      <c r="K352" s="80"/>
      <c r="L352" s="80"/>
      <c r="M352" s="80"/>
      <c r="N352" s="80"/>
      <c r="O352" s="81"/>
      <c r="P352" s="76"/>
      <c r="Q352" s="77"/>
      <c r="R352" s="77"/>
      <c r="S352" s="77"/>
      <c r="T352" s="77"/>
      <c r="U352" s="78"/>
      <c r="V352" s="79"/>
      <c r="W352" s="80"/>
      <c r="X352" s="80"/>
      <c r="Y352" s="80"/>
      <c r="Z352" s="80"/>
      <c r="AA352" s="81"/>
      <c r="AB352" s="76"/>
      <c r="AC352" s="77"/>
      <c r="AD352" s="77"/>
      <c r="AE352" s="77"/>
      <c r="AF352" s="77"/>
      <c r="AG352" s="78"/>
    </row>
    <row r="353" spans="1:33" ht="16.5" customHeight="1" x14ac:dyDescent="0.25">
      <c r="A353">
        <f t="shared" si="10"/>
        <v>12</v>
      </c>
      <c r="B353" s="48" t="str">
        <f t="shared" si="11"/>
        <v/>
      </c>
      <c r="C353" s="67">
        <f>CALENDRIER!$M352</f>
        <v>44184</v>
      </c>
      <c r="D353" s="76"/>
      <c r="E353" s="77"/>
      <c r="F353" s="77"/>
      <c r="G353" s="77"/>
      <c r="H353" s="77"/>
      <c r="I353" s="78"/>
      <c r="J353" s="79"/>
      <c r="K353" s="80"/>
      <c r="L353" s="80"/>
      <c r="M353" s="80"/>
      <c r="N353" s="80"/>
      <c r="O353" s="81"/>
      <c r="P353" s="76"/>
      <c r="Q353" s="77"/>
      <c r="R353" s="77"/>
      <c r="S353" s="77"/>
      <c r="T353" s="77"/>
      <c r="U353" s="78"/>
      <c r="V353" s="79"/>
      <c r="W353" s="80"/>
      <c r="X353" s="80"/>
      <c r="Y353" s="80"/>
      <c r="Z353" s="80"/>
      <c r="AA353" s="81"/>
      <c r="AB353" s="76"/>
      <c r="AC353" s="77"/>
      <c r="AD353" s="77"/>
      <c r="AE353" s="77"/>
      <c r="AF353" s="77"/>
      <c r="AG353" s="78"/>
    </row>
    <row r="354" spans="1:33" ht="16.5" customHeight="1" x14ac:dyDescent="0.25">
      <c r="A354">
        <f t="shared" si="10"/>
        <v>12</v>
      </c>
      <c r="B354" s="48" t="str">
        <f t="shared" si="11"/>
        <v/>
      </c>
      <c r="C354" s="67">
        <f>CALENDRIER!$M353</f>
        <v>44185</v>
      </c>
      <c r="D354" s="76"/>
      <c r="E354" s="77"/>
      <c r="F354" s="77"/>
      <c r="G354" s="77"/>
      <c r="H354" s="77"/>
      <c r="I354" s="78"/>
      <c r="J354" s="79"/>
      <c r="K354" s="80"/>
      <c r="L354" s="80"/>
      <c r="M354" s="80"/>
      <c r="N354" s="80"/>
      <c r="O354" s="81"/>
      <c r="P354" s="76"/>
      <c r="Q354" s="77"/>
      <c r="R354" s="77"/>
      <c r="S354" s="77"/>
      <c r="T354" s="77"/>
      <c r="U354" s="78"/>
      <c r="V354" s="79"/>
      <c r="W354" s="80"/>
      <c r="X354" s="80"/>
      <c r="Y354" s="80"/>
      <c r="Z354" s="80"/>
      <c r="AA354" s="81"/>
      <c r="AB354" s="76"/>
      <c r="AC354" s="77"/>
      <c r="AD354" s="77"/>
      <c r="AE354" s="77"/>
      <c r="AF354" s="77"/>
      <c r="AG354" s="78"/>
    </row>
    <row r="355" spans="1:33" ht="16.5" customHeight="1" x14ac:dyDescent="0.25">
      <c r="A355">
        <f t="shared" ref="A355:A367" si="12">IF(MONTH(C355)=12,MONTH(C355),13)</f>
        <v>12</v>
      </c>
      <c r="B355" s="48" t="str">
        <f t="shared" si="11"/>
        <v>S 52</v>
      </c>
      <c r="C355" s="67">
        <f>CALENDRIER!$M354</f>
        <v>44186</v>
      </c>
      <c r="D355" s="76"/>
      <c r="E355" s="77"/>
      <c r="F355" s="77"/>
      <c r="G355" s="77"/>
      <c r="H355" s="77"/>
      <c r="I355" s="78"/>
      <c r="J355" s="79"/>
      <c r="K355" s="80"/>
      <c r="L355" s="80"/>
      <c r="M355" s="80"/>
      <c r="N355" s="80"/>
      <c r="O355" s="81"/>
      <c r="P355" s="76"/>
      <c r="Q355" s="77"/>
      <c r="R355" s="77"/>
      <c r="S355" s="77"/>
      <c r="T355" s="77"/>
      <c r="U355" s="78"/>
      <c r="V355" s="79"/>
      <c r="W355" s="80"/>
      <c r="X355" s="80"/>
      <c r="Y355" s="80"/>
      <c r="Z355" s="80"/>
      <c r="AA355" s="81"/>
      <c r="AB355" s="76"/>
      <c r="AC355" s="77"/>
      <c r="AD355" s="77"/>
      <c r="AE355" s="77"/>
      <c r="AF355" s="77"/>
      <c r="AG355" s="78"/>
    </row>
    <row r="356" spans="1:33" ht="16.5" customHeight="1" x14ac:dyDescent="0.25">
      <c r="A356">
        <f t="shared" si="12"/>
        <v>12</v>
      </c>
      <c r="B356" s="48" t="str">
        <f t="shared" si="11"/>
        <v/>
      </c>
      <c r="C356" s="67">
        <f>CALENDRIER!$M355</f>
        <v>44187</v>
      </c>
      <c r="D356" s="76"/>
      <c r="E356" s="77"/>
      <c r="F356" s="77"/>
      <c r="G356" s="77"/>
      <c r="H356" s="77"/>
      <c r="I356" s="78"/>
      <c r="J356" s="79"/>
      <c r="K356" s="80"/>
      <c r="L356" s="80"/>
      <c r="M356" s="80"/>
      <c r="N356" s="80"/>
      <c r="O356" s="81"/>
      <c r="P356" s="76"/>
      <c r="Q356" s="77"/>
      <c r="R356" s="77"/>
      <c r="S356" s="77"/>
      <c r="T356" s="77"/>
      <c r="U356" s="78"/>
      <c r="V356" s="79"/>
      <c r="W356" s="80"/>
      <c r="X356" s="80"/>
      <c r="Y356" s="80"/>
      <c r="Z356" s="80"/>
      <c r="AA356" s="81"/>
      <c r="AB356" s="76"/>
      <c r="AC356" s="77"/>
      <c r="AD356" s="77"/>
      <c r="AE356" s="77"/>
      <c r="AF356" s="77"/>
      <c r="AG356" s="78"/>
    </row>
    <row r="357" spans="1:33" ht="16.5" customHeight="1" x14ac:dyDescent="0.25">
      <c r="A357">
        <f t="shared" si="12"/>
        <v>12</v>
      </c>
      <c r="B357" s="48" t="str">
        <f t="shared" si="11"/>
        <v/>
      </c>
      <c r="C357" s="67">
        <f>CALENDRIER!$M356</f>
        <v>44188</v>
      </c>
      <c r="D357" s="76"/>
      <c r="E357" s="77"/>
      <c r="F357" s="77"/>
      <c r="G357" s="77"/>
      <c r="H357" s="77"/>
      <c r="I357" s="78"/>
      <c r="J357" s="79"/>
      <c r="K357" s="80"/>
      <c r="L357" s="80"/>
      <c r="M357" s="80"/>
      <c r="N357" s="80"/>
      <c r="O357" s="81"/>
      <c r="P357" s="76"/>
      <c r="Q357" s="77"/>
      <c r="R357" s="77"/>
      <c r="S357" s="77"/>
      <c r="T357" s="77"/>
      <c r="U357" s="78"/>
      <c r="V357" s="79"/>
      <c r="W357" s="80"/>
      <c r="X357" s="80"/>
      <c r="Y357" s="80"/>
      <c r="Z357" s="80"/>
      <c r="AA357" s="81"/>
      <c r="AB357" s="76"/>
      <c r="AC357" s="77"/>
      <c r="AD357" s="77"/>
      <c r="AE357" s="77"/>
      <c r="AF357" s="77"/>
      <c r="AG357" s="78"/>
    </row>
    <row r="358" spans="1:33" ht="16.5" customHeight="1" x14ac:dyDescent="0.25">
      <c r="A358">
        <f t="shared" si="12"/>
        <v>12</v>
      </c>
      <c r="B358" s="48" t="str">
        <f t="shared" si="11"/>
        <v/>
      </c>
      <c r="C358" s="67">
        <f>CALENDRIER!$M357</f>
        <v>44189</v>
      </c>
      <c r="D358" s="76"/>
      <c r="E358" s="77"/>
      <c r="F358" s="77"/>
      <c r="G358" s="77"/>
      <c r="H358" s="77"/>
      <c r="I358" s="78"/>
      <c r="J358" s="79"/>
      <c r="K358" s="80"/>
      <c r="L358" s="80"/>
      <c r="M358" s="80"/>
      <c r="N358" s="80"/>
      <c r="O358" s="81"/>
      <c r="P358" s="76"/>
      <c r="Q358" s="77"/>
      <c r="R358" s="77"/>
      <c r="S358" s="77"/>
      <c r="T358" s="77"/>
      <c r="U358" s="78"/>
      <c r="V358" s="79"/>
      <c r="W358" s="80"/>
      <c r="X358" s="80"/>
      <c r="Y358" s="80"/>
      <c r="Z358" s="80"/>
      <c r="AA358" s="81"/>
      <c r="AB358" s="76"/>
      <c r="AC358" s="77"/>
      <c r="AD358" s="77"/>
      <c r="AE358" s="77"/>
      <c r="AF358" s="77"/>
      <c r="AG358" s="78"/>
    </row>
    <row r="359" spans="1:33" ht="16.5" customHeight="1" x14ac:dyDescent="0.25">
      <c r="A359">
        <f t="shared" si="12"/>
        <v>12</v>
      </c>
      <c r="B359" s="48" t="str">
        <f t="shared" si="11"/>
        <v/>
      </c>
      <c r="C359" s="67">
        <f>CALENDRIER!$M358</f>
        <v>44190</v>
      </c>
      <c r="D359" s="76"/>
      <c r="E359" s="77"/>
      <c r="F359" s="77"/>
      <c r="G359" s="77"/>
      <c r="H359" s="77"/>
      <c r="I359" s="78"/>
      <c r="J359" s="79"/>
      <c r="K359" s="80"/>
      <c r="L359" s="80"/>
      <c r="M359" s="80"/>
      <c r="N359" s="80"/>
      <c r="O359" s="81"/>
      <c r="P359" s="76"/>
      <c r="Q359" s="77"/>
      <c r="R359" s="77"/>
      <c r="S359" s="77"/>
      <c r="T359" s="77"/>
      <c r="U359" s="78"/>
      <c r="V359" s="79"/>
      <c r="W359" s="80"/>
      <c r="X359" s="80"/>
      <c r="Y359" s="80"/>
      <c r="Z359" s="80"/>
      <c r="AA359" s="81"/>
      <c r="AB359" s="76"/>
      <c r="AC359" s="77"/>
      <c r="AD359" s="77"/>
      <c r="AE359" s="77"/>
      <c r="AF359" s="77"/>
      <c r="AG359" s="78"/>
    </row>
    <row r="360" spans="1:33" ht="16.5" customHeight="1" x14ac:dyDescent="0.25">
      <c r="A360">
        <f t="shared" si="12"/>
        <v>12</v>
      </c>
      <c r="B360" s="48" t="str">
        <f t="shared" si="11"/>
        <v/>
      </c>
      <c r="C360" s="67">
        <f>CALENDRIER!$M359</f>
        <v>44191</v>
      </c>
      <c r="D360" s="76"/>
      <c r="E360" s="77"/>
      <c r="F360" s="77"/>
      <c r="G360" s="77"/>
      <c r="H360" s="77"/>
      <c r="I360" s="78"/>
      <c r="J360" s="79"/>
      <c r="K360" s="80"/>
      <c r="L360" s="80"/>
      <c r="M360" s="80"/>
      <c r="N360" s="80"/>
      <c r="O360" s="81"/>
      <c r="P360" s="76"/>
      <c r="Q360" s="77"/>
      <c r="R360" s="77"/>
      <c r="S360" s="77"/>
      <c r="T360" s="77"/>
      <c r="U360" s="78"/>
      <c r="V360" s="79"/>
      <c r="W360" s="80"/>
      <c r="X360" s="80"/>
      <c r="Y360" s="80"/>
      <c r="Z360" s="80"/>
      <c r="AA360" s="81"/>
      <c r="AB360" s="76"/>
      <c r="AC360" s="77"/>
      <c r="AD360" s="77"/>
      <c r="AE360" s="77"/>
      <c r="AF360" s="77"/>
      <c r="AG360" s="78"/>
    </row>
    <row r="361" spans="1:33" ht="16.5" customHeight="1" x14ac:dyDescent="0.25">
      <c r="A361">
        <f t="shared" si="12"/>
        <v>12</v>
      </c>
      <c r="B361" s="48" t="str">
        <f t="shared" si="11"/>
        <v/>
      </c>
      <c r="C361" s="67">
        <f>CALENDRIER!$M360</f>
        <v>44192</v>
      </c>
      <c r="D361" s="76"/>
      <c r="E361" s="77"/>
      <c r="F361" s="77"/>
      <c r="G361" s="77"/>
      <c r="H361" s="77"/>
      <c r="I361" s="78"/>
      <c r="J361" s="79"/>
      <c r="K361" s="80"/>
      <c r="L361" s="80"/>
      <c r="M361" s="80"/>
      <c r="N361" s="80"/>
      <c r="O361" s="81"/>
      <c r="P361" s="76"/>
      <c r="Q361" s="77"/>
      <c r="R361" s="77"/>
      <c r="S361" s="77"/>
      <c r="T361" s="77"/>
      <c r="U361" s="78"/>
      <c r="V361" s="79"/>
      <c r="W361" s="80"/>
      <c r="X361" s="80"/>
      <c r="Y361" s="80"/>
      <c r="Z361" s="80"/>
      <c r="AA361" s="81"/>
      <c r="AB361" s="76"/>
      <c r="AC361" s="77"/>
      <c r="AD361" s="77"/>
      <c r="AE361" s="77"/>
      <c r="AF361" s="77"/>
      <c r="AG361" s="78"/>
    </row>
    <row r="362" spans="1:33" ht="16.5" customHeight="1" x14ac:dyDescent="0.25">
      <c r="A362">
        <f t="shared" si="12"/>
        <v>12</v>
      </c>
      <c r="B362" s="48" t="str">
        <f t="shared" si="11"/>
        <v>S 53</v>
      </c>
      <c r="C362" s="67">
        <f>CALENDRIER!$M361</f>
        <v>44193</v>
      </c>
      <c r="D362" s="76"/>
      <c r="E362" s="77"/>
      <c r="F362" s="77"/>
      <c r="G362" s="77"/>
      <c r="H362" s="77"/>
      <c r="I362" s="78"/>
      <c r="J362" s="79"/>
      <c r="K362" s="80"/>
      <c r="L362" s="80"/>
      <c r="M362" s="80"/>
      <c r="N362" s="80"/>
      <c r="O362" s="81"/>
      <c r="P362" s="76"/>
      <c r="Q362" s="77"/>
      <c r="R362" s="77"/>
      <c r="S362" s="77"/>
      <c r="T362" s="77"/>
      <c r="U362" s="78"/>
      <c r="V362" s="79"/>
      <c r="W362" s="80"/>
      <c r="X362" s="80"/>
      <c r="Y362" s="80"/>
      <c r="Z362" s="80"/>
      <c r="AA362" s="81"/>
      <c r="AB362" s="76"/>
      <c r="AC362" s="77"/>
      <c r="AD362" s="77"/>
      <c r="AE362" s="77"/>
      <c r="AF362" s="77"/>
      <c r="AG362" s="78"/>
    </row>
    <row r="363" spans="1:33" ht="16.5" customHeight="1" x14ac:dyDescent="0.25">
      <c r="A363">
        <f t="shared" si="12"/>
        <v>12</v>
      </c>
      <c r="B363" s="48" t="str">
        <f t="shared" si="11"/>
        <v/>
      </c>
      <c r="C363" s="67">
        <f>CALENDRIER!$M362</f>
        <v>44194</v>
      </c>
      <c r="D363" s="76"/>
      <c r="E363" s="77"/>
      <c r="F363" s="77"/>
      <c r="G363" s="77"/>
      <c r="H363" s="77"/>
      <c r="I363" s="78"/>
      <c r="J363" s="79"/>
      <c r="K363" s="80"/>
      <c r="L363" s="80"/>
      <c r="M363" s="80"/>
      <c r="N363" s="80"/>
      <c r="O363" s="81"/>
      <c r="P363" s="76"/>
      <c r="Q363" s="77"/>
      <c r="R363" s="77"/>
      <c r="S363" s="77"/>
      <c r="T363" s="77"/>
      <c r="U363" s="78"/>
      <c r="V363" s="79"/>
      <c r="W363" s="80"/>
      <c r="X363" s="80"/>
      <c r="Y363" s="80"/>
      <c r="Z363" s="80"/>
      <c r="AA363" s="81"/>
      <c r="AB363" s="76"/>
      <c r="AC363" s="77"/>
      <c r="AD363" s="77"/>
      <c r="AE363" s="77"/>
      <c r="AF363" s="77"/>
      <c r="AG363" s="78"/>
    </row>
    <row r="364" spans="1:33" ht="16.5" customHeight="1" x14ac:dyDescent="0.25">
      <c r="A364">
        <f t="shared" si="12"/>
        <v>12</v>
      </c>
      <c r="B364" s="48" t="str">
        <f t="shared" si="11"/>
        <v/>
      </c>
      <c r="C364" s="67">
        <f>CALENDRIER!$M363</f>
        <v>44195</v>
      </c>
      <c r="D364" s="76"/>
      <c r="E364" s="77"/>
      <c r="F364" s="77"/>
      <c r="G364" s="77"/>
      <c r="H364" s="77"/>
      <c r="I364" s="78"/>
      <c r="J364" s="79"/>
      <c r="K364" s="80"/>
      <c r="L364" s="80"/>
      <c r="M364" s="80"/>
      <c r="N364" s="80"/>
      <c r="O364" s="81"/>
      <c r="P364" s="76"/>
      <c r="Q364" s="77"/>
      <c r="R364" s="77"/>
      <c r="S364" s="77"/>
      <c r="T364" s="77"/>
      <c r="U364" s="78"/>
      <c r="V364" s="79"/>
      <c r="W364" s="80"/>
      <c r="X364" s="80"/>
      <c r="Y364" s="80"/>
      <c r="Z364" s="80"/>
      <c r="AA364" s="81"/>
      <c r="AB364" s="76"/>
      <c r="AC364" s="77"/>
      <c r="AD364" s="77"/>
      <c r="AE364" s="77"/>
      <c r="AF364" s="77"/>
      <c r="AG364" s="78"/>
    </row>
    <row r="365" spans="1:33" ht="16.5" customHeight="1" x14ac:dyDescent="0.25">
      <c r="A365">
        <f t="shared" si="12"/>
        <v>12</v>
      </c>
      <c r="B365" s="48" t="str">
        <f t="shared" si="11"/>
        <v/>
      </c>
      <c r="C365" s="67">
        <f>CALENDRIER!$M364</f>
        <v>44196</v>
      </c>
      <c r="D365" s="76"/>
      <c r="E365" s="77"/>
      <c r="F365" s="77"/>
      <c r="G365" s="77"/>
      <c r="H365" s="77"/>
      <c r="I365" s="78"/>
      <c r="J365" s="79"/>
      <c r="K365" s="80"/>
      <c r="L365" s="80"/>
      <c r="M365" s="80"/>
      <c r="N365" s="80"/>
      <c r="O365" s="81"/>
      <c r="P365" s="76"/>
      <c r="Q365" s="77"/>
      <c r="R365" s="77"/>
      <c r="S365" s="77"/>
      <c r="T365" s="77"/>
      <c r="U365" s="78"/>
      <c r="V365" s="79"/>
      <c r="W365" s="80"/>
      <c r="X365" s="80"/>
      <c r="Y365" s="80"/>
      <c r="Z365" s="80"/>
      <c r="AA365" s="81"/>
      <c r="AB365" s="76"/>
      <c r="AC365" s="77"/>
      <c r="AD365" s="77"/>
      <c r="AE365" s="77"/>
      <c r="AF365" s="77"/>
      <c r="AG365" s="78"/>
    </row>
    <row r="366" spans="1:33" ht="16.5" customHeight="1" x14ac:dyDescent="0.25">
      <c r="A366">
        <f t="shared" si="12"/>
        <v>13</v>
      </c>
      <c r="B366" s="48" t="str">
        <f t="shared" si="11"/>
        <v/>
      </c>
      <c r="C366" s="67">
        <f>CALENDRIER!$M365</f>
        <v>44197</v>
      </c>
      <c r="D366" s="76"/>
      <c r="E366" s="77"/>
      <c r="F366" s="77"/>
      <c r="G366" s="77"/>
      <c r="H366" s="77"/>
      <c r="I366" s="78"/>
      <c r="J366" s="79"/>
      <c r="K366" s="80"/>
      <c r="L366" s="80"/>
      <c r="M366" s="80"/>
      <c r="N366" s="80"/>
      <c r="O366" s="81"/>
      <c r="P366" s="76"/>
      <c r="Q366" s="77"/>
      <c r="R366" s="77"/>
      <c r="S366" s="77"/>
      <c r="T366" s="77"/>
      <c r="U366" s="78"/>
      <c r="V366" s="79"/>
      <c r="W366" s="80"/>
      <c r="X366" s="80"/>
      <c r="Y366" s="80"/>
      <c r="Z366" s="80"/>
      <c r="AA366" s="81"/>
      <c r="AB366" s="76"/>
      <c r="AC366" s="77"/>
      <c r="AD366" s="77"/>
      <c r="AE366" s="77"/>
      <c r="AF366" s="77"/>
      <c r="AG366" s="78"/>
    </row>
    <row r="367" spans="1:33" ht="16.5" customHeight="1" x14ac:dyDescent="0.25">
      <c r="A367">
        <f t="shared" si="12"/>
        <v>13</v>
      </c>
      <c r="B367" s="48" t="str">
        <f t="shared" si="11"/>
        <v/>
      </c>
      <c r="C367" s="67">
        <f>CALENDRIER!$M366</f>
        <v>44198</v>
      </c>
      <c r="D367" s="76"/>
      <c r="E367" s="77"/>
      <c r="F367" s="77"/>
      <c r="G367" s="77"/>
      <c r="H367" s="77"/>
      <c r="I367" s="78"/>
      <c r="J367" s="79"/>
      <c r="K367" s="80"/>
      <c r="L367" s="80"/>
      <c r="M367" s="80"/>
      <c r="N367" s="80"/>
      <c r="O367" s="81"/>
      <c r="P367" s="76"/>
      <c r="Q367" s="77"/>
      <c r="R367" s="77"/>
      <c r="S367" s="77"/>
      <c r="T367" s="77"/>
      <c r="U367" s="78"/>
      <c r="V367" s="79"/>
      <c r="W367" s="80"/>
      <c r="X367" s="80"/>
      <c r="Y367" s="80"/>
      <c r="Z367" s="80"/>
      <c r="AA367" s="81"/>
      <c r="AB367" s="76"/>
      <c r="AC367" s="77"/>
      <c r="AD367" s="77"/>
      <c r="AE367" s="77"/>
      <c r="AF367" s="77"/>
      <c r="AG367" s="78"/>
    </row>
    <row r="368" spans="1:33" ht="16.5" customHeight="1" x14ac:dyDescent="0.25">
      <c r="A368">
        <f>IF(MONTH(C368)=12,MONTH(C368),13)</f>
        <v>13</v>
      </c>
      <c r="B368" s="48" t="str">
        <f t="shared" si="11"/>
        <v/>
      </c>
      <c r="C368" s="67">
        <f>CALENDRIER!$M367</f>
        <v>44199</v>
      </c>
      <c r="D368" s="76"/>
      <c r="E368" s="77"/>
      <c r="F368" s="77"/>
      <c r="G368" s="77"/>
      <c r="H368" s="77"/>
      <c r="I368" s="78"/>
      <c r="J368" s="79"/>
      <c r="K368" s="80"/>
      <c r="L368" s="80"/>
      <c r="M368" s="80"/>
      <c r="N368" s="80"/>
      <c r="O368" s="81"/>
      <c r="P368" s="76"/>
      <c r="Q368" s="77"/>
      <c r="R368" s="77"/>
      <c r="S368" s="77"/>
      <c r="T368" s="77"/>
      <c r="U368" s="78"/>
      <c r="V368" s="79"/>
      <c r="W368" s="80"/>
      <c r="X368" s="80"/>
      <c r="Y368" s="80"/>
      <c r="Z368" s="80"/>
      <c r="AA368" s="81"/>
      <c r="AB368" s="76"/>
      <c r="AC368" s="77"/>
      <c r="AD368" s="77"/>
      <c r="AE368" s="77"/>
      <c r="AF368" s="77"/>
      <c r="AG368" s="78"/>
    </row>
    <row r="369" spans="1:33" x14ac:dyDescent="0.25">
      <c r="A369">
        <f t="shared" ref="A369:A376" si="13">IF(MONTH(C369)=12,MONTH(C369),13)</f>
        <v>13</v>
      </c>
      <c r="B369" s="48" t="str">
        <f t="shared" si="11"/>
        <v>S 2</v>
      </c>
      <c r="C369" s="67">
        <f>CALENDRIER!$M368</f>
        <v>44200</v>
      </c>
      <c r="D369" s="76"/>
      <c r="E369" s="77"/>
      <c r="F369" s="77"/>
      <c r="G369" s="77"/>
      <c r="H369" s="77"/>
      <c r="I369" s="78"/>
      <c r="J369" s="79"/>
      <c r="K369" s="80"/>
      <c r="L369" s="80"/>
      <c r="M369" s="80"/>
      <c r="N369" s="80"/>
      <c r="O369" s="81"/>
      <c r="P369" s="76"/>
      <c r="Q369" s="77"/>
      <c r="R369" s="77"/>
      <c r="S369" s="77"/>
      <c r="T369" s="77"/>
      <c r="U369" s="78"/>
      <c r="V369" s="79"/>
      <c r="W369" s="80"/>
      <c r="X369" s="80"/>
      <c r="Y369" s="80"/>
      <c r="Z369" s="80"/>
      <c r="AA369" s="81"/>
      <c r="AB369" s="76"/>
      <c r="AC369" s="77"/>
      <c r="AD369" s="77"/>
      <c r="AE369" s="77"/>
      <c r="AF369" s="77"/>
      <c r="AG369" s="78"/>
    </row>
    <row r="370" spans="1:33" x14ac:dyDescent="0.25">
      <c r="A370">
        <f t="shared" si="13"/>
        <v>13</v>
      </c>
      <c r="B370" s="48" t="str">
        <f t="shared" si="11"/>
        <v/>
      </c>
      <c r="C370" s="67">
        <f>CALENDRIER!$M369</f>
        <v>44201</v>
      </c>
      <c r="D370" s="76"/>
      <c r="E370" s="77"/>
      <c r="F370" s="77"/>
      <c r="G370" s="77"/>
      <c r="H370" s="77"/>
      <c r="I370" s="78"/>
      <c r="J370" s="79"/>
      <c r="K370" s="80"/>
      <c r="L370" s="80"/>
      <c r="M370" s="80"/>
      <c r="N370" s="80"/>
      <c r="O370" s="81"/>
      <c r="P370" s="76"/>
      <c r="Q370" s="77"/>
      <c r="R370" s="77"/>
      <c r="S370" s="77"/>
      <c r="T370" s="77"/>
      <c r="U370" s="78"/>
      <c r="V370" s="79"/>
      <c r="W370" s="80"/>
      <c r="X370" s="80"/>
      <c r="Y370" s="80"/>
      <c r="Z370" s="80"/>
      <c r="AA370" s="81"/>
      <c r="AB370" s="76"/>
      <c r="AC370" s="77"/>
      <c r="AD370" s="77"/>
      <c r="AE370" s="77"/>
      <c r="AF370" s="77"/>
      <c r="AG370" s="78"/>
    </row>
    <row r="371" spans="1:33" x14ac:dyDescent="0.25">
      <c r="A371">
        <f t="shared" si="13"/>
        <v>13</v>
      </c>
      <c r="B371" s="48" t="str">
        <f t="shared" si="11"/>
        <v/>
      </c>
      <c r="C371" s="67">
        <f>CALENDRIER!$M370</f>
        <v>44202</v>
      </c>
      <c r="D371" s="76"/>
      <c r="E371" s="77"/>
      <c r="F371" s="77"/>
      <c r="G371" s="77"/>
      <c r="H371" s="77"/>
      <c r="I371" s="78"/>
      <c r="J371" s="79"/>
      <c r="K371" s="80"/>
      <c r="L371" s="80"/>
      <c r="M371" s="80"/>
      <c r="N371" s="80"/>
      <c r="O371" s="81"/>
      <c r="P371" s="76"/>
      <c r="Q371" s="77"/>
      <c r="R371" s="77"/>
      <c r="S371" s="77"/>
      <c r="T371" s="77"/>
      <c r="U371" s="78"/>
      <c r="V371" s="79"/>
      <c r="W371" s="80"/>
      <c r="X371" s="80"/>
      <c r="Y371" s="80"/>
      <c r="Z371" s="80"/>
      <c r="AA371" s="81"/>
      <c r="AB371" s="76"/>
      <c r="AC371" s="77"/>
      <c r="AD371" s="77"/>
      <c r="AE371" s="77"/>
      <c r="AF371" s="77"/>
      <c r="AG371" s="78"/>
    </row>
    <row r="372" spans="1:33" x14ac:dyDescent="0.25">
      <c r="A372">
        <f t="shared" si="13"/>
        <v>13</v>
      </c>
      <c r="B372" s="48" t="str">
        <f t="shared" si="11"/>
        <v/>
      </c>
      <c r="C372" s="67">
        <f>CALENDRIER!$M371</f>
        <v>44203</v>
      </c>
      <c r="D372" s="76"/>
      <c r="E372" s="77"/>
      <c r="F372" s="77"/>
      <c r="G372" s="77"/>
      <c r="H372" s="77"/>
      <c r="I372" s="78"/>
      <c r="J372" s="79"/>
      <c r="K372" s="80"/>
      <c r="L372" s="80"/>
      <c r="M372" s="80"/>
      <c r="N372" s="80"/>
      <c r="O372" s="81"/>
      <c r="P372" s="76"/>
      <c r="Q372" s="77"/>
      <c r="R372" s="77"/>
      <c r="S372" s="77"/>
      <c r="T372" s="77"/>
      <c r="U372" s="78"/>
      <c r="V372" s="79"/>
      <c r="W372" s="80"/>
      <c r="X372" s="80"/>
      <c r="Y372" s="80"/>
      <c r="Z372" s="80"/>
      <c r="AA372" s="81"/>
      <c r="AB372" s="76"/>
      <c r="AC372" s="77"/>
      <c r="AD372" s="77"/>
      <c r="AE372" s="77"/>
      <c r="AF372" s="77"/>
      <c r="AG372" s="78"/>
    </row>
    <row r="373" spans="1:33" x14ac:dyDescent="0.25">
      <c r="A373">
        <f t="shared" si="13"/>
        <v>13</v>
      </c>
      <c r="B373" s="48" t="str">
        <f t="shared" si="11"/>
        <v/>
      </c>
      <c r="C373" s="67">
        <f>CALENDRIER!$M372</f>
        <v>44204</v>
      </c>
      <c r="D373" s="76"/>
      <c r="E373" s="77"/>
      <c r="F373" s="77"/>
      <c r="G373" s="77"/>
      <c r="H373" s="77"/>
      <c r="I373" s="78"/>
      <c r="J373" s="79"/>
      <c r="K373" s="80"/>
      <c r="L373" s="80"/>
      <c r="M373" s="80"/>
      <c r="N373" s="80"/>
      <c r="O373" s="81"/>
      <c r="P373" s="76"/>
      <c r="Q373" s="77"/>
      <c r="R373" s="77"/>
      <c r="S373" s="77"/>
      <c r="T373" s="77"/>
      <c r="U373" s="78"/>
      <c r="V373" s="79"/>
      <c r="W373" s="80"/>
      <c r="X373" s="80"/>
      <c r="Y373" s="80"/>
      <c r="Z373" s="80"/>
      <c r="AA373" s="81"/>
      <c r="AB373" s="76"/>
      <c r="AC373" s="77"/>
      <c r="AD373" s="77"/>
      <c r="AE373" s="77"/>
      <c r="AF373" s="77"/>
      <c r="AG373" s="78"/>
    </row>
    <row r="374" spans="1:33" x14ac:dyDescent="0.25">
      <c r="A374">
        <f t="shared" si="13"/>
        <v>13</v>
      </c>
      <c r="B374" s="48" t="str">
        <f t="shared" si="11"/>
        <v/>
      </c>
      <c r="C374" s="67">
        <f>CALENDRIER!$M373</f>
        <v>44205</v>
      </c>
      <c r="D374" s="76"/>
      <c r="E374" s="77"/>
      <c r="F374" s="77"/>
      <c r="G374" s="77"/>
      <c r="H374" s="77"/>
      <c r="I374" s="78"/>
      <c r="J374" s="79"/>
      <c r="K374" s="80"/>
      <c r="L374" s="80"/>
      <c r="M374" s="80"/>
      <c r="N374" s="80"/>
      <c r="O374" s="81"/>
      <c r="P374" s="76"/>
      <c r="Q374" s="77"/>
      <c r="R374" s="77"/>
      <c r="S374" s="77"/>
      <c r="T374" s="77"/>
      <c r="U374" s="78"/>
      <c r="V374" s="79"/>
      <c r="W374" s="80"/>
      <c r="X374" s="80"/>
      <c r="Y374" s="80"/>
      <c r="Z374" s="80"/>
      <c r="AA374" s="81"/>
      <c r="AB374" s="76"/>
      <c r="AC374" s="77"/>
      <c r="AD374" s="77"/>
      <c r="AE374" s="77"/>
      <c r="AF374" s="77"/>
      <c r="AG374" s="78"/>
    </row>
    <row r="375" spans="1:33" x14ac:dyDescent="0.25">
      <c r="A375">
        <f t="shared" si="13"/>
        <v>13</v>
      </c>
      <c r="B375" s="48" t="str">
        <f t="shared" si="11"/>
        <v/>
      </c>
      <c r="C375" s="67">
        <f>CALENDRIER!$M374</f>
        <v>44206</v>
      </c>
      <c r="D375" s="76"/>
      <c r="E375" s="77"/>
      <c r="F375" s="77"/>
      <c r="G375" s="77"/>
      <c r="H375" s="77"/>
      <c r="I375" s="78"/>
      <c r="J375" s="79"/>
      <c r="K375" s="80"/>
      <c r="L375" s="80"/>
      <c r="M375" s="80"/>
      <c r="N375" s="80"/>
      <c r="O375" s="81"/>
      <c r="P375" s="76"/>
      <c r="Q375" s="77"/>
      <c r="R375" s="77"/>
      <c r="S375" s="77"/>
      <c r="T375" s="77"/>
      <c r="U375" s="78"/>
      <c r="V375" s="79"/>
      <c r="W375" s="80"/>
      <c r="X375" s="80"/>
      <c r="Y375" s="80"/>
      <c r="Z375" s="80"/>
      <c r="AA375" s="81"/>
      <c r="AB375" s="76"/>
      <c r="AC375" s="77"/>
      <c r="AD375" s="77"/>
      <c r="AE375" s="77"/>
      <c r="AF375" s="77"/>
      <c r="AG375" s="78"/>
    </row>
    <row r="376" spans="1:33" ht="15.75" thickBot="1" x14ac:dyDescent="0.3">
      <c r="A376">
        <f t="shared" si="13"/>
        <v>13</v>
      </c>
      <c r="B376" s="48" t="str">
        <f t="shared" si="11"/>
        <v>S 3</v>
      </c>
      <c r="C376" s="67">
        <f>CALENDRIER!$M375</f>
        <v>44207</v>
      </c>
      <c r="D376" s="82"/>
      <c r="E376" s="83"/>
      <c r="F376" s="83"/>
      <c r="G376" s="83"/>
      <c r="H376" s="83"/>
      <c r="I376" s="84"/>
      <c r="J376" s="85"/>
      <c r="K376" s="86"/>
      <c r="L376" s="86"/>
      <c r="M376" s="86"/>
      <c r="N376" s="86"/>
      <c r="O376" s="87"/>
      <c r="P376" s="82"/>
      <c r="Q376" s="83"/>
      <c r="R376" s="83"/>
      <c r="S376" s="83"/>
      <c r="T376" s="83"/>
      <c r="U376" s="84"/>
      <c r="V376" s="85"/>
      <c r="W376" s="86"/>
      <c r="X376" s="86"/>
      <c r="Y376" s="86"/>
      <c r="Z376" s="86"/>
      <c r="AA376" s="87"/>
      <c r="AB376" s="82"/>
      <c r="AC376" s="83"/>
      <c r="AD376" s="83"/>
      <c r="AE376" s="83"/>
      <c r="AF376" s="83"/>
      <c r="AG376" s="84"/>
    </row>
    <row r="377" spans="1:33" ht="15.75" thickTop="1" x14ac:dyDescent="0.25"/>
  </sheetData>
  <autoFilter ref="A4:AG4"/>
  <conditionalFormatting sqref="D5:I376">
    <cfRule type="containsBlanks" dxfId="32" priority="152">
      <formula>LEN(TRIM(D5))=0</formula>
    </cfRule>
    <cfRule type="cellIs" dxfId="31" priority="153" operator="notEqual">
      <formula>$D$3</formula>
    </cfRule>
    <cfRule type="cellIs" dxfId="30" priority="154" operator="equal">
      <formula>$D$3</formula>
    </cfRule>
  </conditionalFormatting>
  <conditionalFormatting sqref="P5:U376">
    <cfRule type="containsBlanks" dxfId="29" priority="149">
      <formula>LEN(TRIM(P5))=0</formula>
    </cfRule>
    <cfRule type="cellIs" dxfId="28" priority="150" operator="notEqual">
      <formula>$P$3</formula>
    </cfRule>
    <cfRule type="cellIs" dxfId="27" priority="151" operator="equal">
      <formula>$P$3</formula>
    </cfRule>
  </conditionalFormatting>
  <conditionalFormatting sqref="J5:O376">
    <cfRule type="containsBlanks" dxfId="26" priority="146">
      <formula>LEN(TRIM(J5))=0</formula>
    </cfRule>
    <cfRule type="cellIs" dxfId="25" priority="147" operator="equal">
      <formula>$J$3</formula>
    </cfRule>
    <cfRule type="cellIs" dxfId="24" priority="148" operator="notEqual">
      <formula>$J$3</formula>
    </cfRule>
  </conditionalFormatting>
  <conditionalFormatting sqref="V5:AA376">
    <cfRule type="containsBlanks" dxfId="23" priority="143">
      <formula>LEN(TRIM(V5))=0</formula>
    </cfRule>
    <cfRule type="cellIs" dxfId="22" priority="144" operator="equal">
      <formula>$V$3</formula>
    </cfRule>
    <cfRule type="cellIs" dxfId="21" priority="145" operator="notEqual">
      <formula>$V$3</formula>
    </cfRule>
  </conditionalFormatting>
  <conditionalFormatting sqref="AB5:AG376">
    <cfRule type="containsBlanks" dxfId="20" priority="134">
      <formula>LEN(TRIM(AB5))=0</formula>
    </cfRule>
    <cfRule type="cellIs" dxfId="19" priority="135" operator="notEqual">
      <formula>$AB$3</formula>
    </cfRule>
    <cfRule type="cellIs" dxfId="18" priority="136" operator="equal">
      <formula>$AB$3</formula>
    </cfRule>
  </conditionalFormatting>
  <conditionalFormatting sqref="D3 P3 V3 AB3 J3">
    <cfRule type="duplicateValues" dxfId="17" priority="155"/>
  </conditionalFormatting>
  <dataValidations count="7">
    <dataValidation type="list" allowBlank="1" showInputMessage="1" showErrorMessage="1" sqref="C2:D2 J2 P2 V2 AB2">
      <formula1>"JANVIER,FEVRIER,MARS,AVRIL,MAI,JUIN,JUILLET,AOUT,SEPTEMBRE,OCTOBRE,NOVEMBRE,DECEMBRE"</formula1>
    </dataValidation>
    <dataValidation type="list" allowBlank="1" showInputMessage="1" showErrorMessage="1" sqref="D5:D376 J5:J376 P5:P376 V5:V376 AB5:AB376">
      <formula1>D$3</formula1>
    </dataValidation>
    <dataValidation type="list" allowBlank="1" showInputMessage="1" showErrorMessage="1" sqref="E5:E376 K5:K376 Q5:Q376 W5:W376 AC5:AC376">
      <formula1>D$3</formula1>
    </dataValidation>
    <dataValidation type="list" allowBlank="1" showInputMessage="1" showErrorMessage="1" sqref="F5:F376 L5:L376 R5:R376 X5:X376 AD5:AD376">
      <formula1>D$3</formula1>
    </dataValidation>
    <dataValidation type="list" allowBlank="1" showInputMessage="1" showErrorMessage="1" sqref="G5:G376 M5:M376 S5:S376 Y5:Y376 AE5:AE376">
      <formula1>D$3</formula1>
    </dataValidation>
    <dataValidation type="list" allowBlank="1" showInputMessage="1" showErrorMessage="1" sqref="H5:H376 N5:N376 T5:T376 Z5:Z376 AF5:AF376">
      <formula1>D$3</formula1>
    </dataValidation>
    <dataValidation type="list" allowBlank="1" showInputMessage="1" showErrorMessage="1" sqref="I5:I376 O5:O376 U5:U376 AA5:AA376 AG5:AG376">
      <formula1>D$3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V2227"/>
  <sheetViews>
    <sheetView zoomScale="55" zoomScaleNormal="5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M57" sqref="M57"/>
    </sheetView>
  </sheetViews>
  <sheetFormatPr baseColWidth="10" defaultRowHeight="15" x14ac:dyDescent="0.25"/>
  <cols>
    <col min="3" max="3" width="17.85546875" bestFit="1" customWidth="1"/>
    <col min="4" max="9" width="20.42578125" bestFit="1" customWidth="1"/>
    <col min="10" max="15" width="6.42578125" customWidth="1"/>
    <col min="16" max="21" width="20.7109375" customWidth="1"/>
    <col min="22" max="22" width="51.5703125" customWidth="1"/>
  </cols>
  <sheetData>
    <row r="3" spans="2:22" ht="31.5" x14ac:dyDescent="0.25">
      <c r="D3" t="str">
        <f>dispos!D4</f>
        <v>07:30 - 09:00</v>
      </c>
      <c r="E3" t="str">
        <f>dispos!E4</f>
        <v>09:15 - 11:15</v>
      </c>
      <c r="F3" t="str">
        <f>dispos!F4</f>
        <v>11:15 - 13:15</v>
      </c>
      <c r="G3" t="str">
        <f>dispos!G4</f>
        <v/>
      </c>
      <c r="H3" t="str">
        <f>dispos!H4</f>
        <v/>
      </c>
      <c r="I3" t="str">
        <f>dispos!I4</f>
        <v/>
      </c>
      <c r="P3" s="97">
        <v>1</v>
      </c>
      <c r="Q3" s="97">
        <v>2</v>
      </c>
      <c r="R3" s="97">
        <v>3</v>
      </c>
      <c r="S3" s="97">
        <v>4</v>
      </c>
      <c r="T3" s="97">
        <v>5</v>
      </c>
      <c r="U3" s="97">
        <v>6</v>
      </c>
    </row>
    <row r="4" spans="2:22" x14ac:dyDescent="0.25">
      <c r="B4" s="91">
        <v>1</v>
      </c>
      <c r="C4" s="92">
        <f>dispos!$C$5</f>
        <v>43836</v>
      </c>
      <c r="D4" s="93" t="str">
        <f ca="1">OFFSET(dispos!$D$5,,)</f>
        <v>je lolo</v>
      </c>
      <c r="E4" s="93" t="str">
        <f ca="1">OFFSET(dispos!$E$5,,)</f>
        <v>je lolo</v>
      </c>
      <c r="F4" s="93">
        <f ca="1">OFFSET(dispos!$F$5,,)</f>
        <v>0</v>
      </c>
      <c r="G4" s="93">
        <f ca="1">OFFSET(dispos!$G$5,,)</f>
        <v>0</v>
      </c>
      <c r="H4" s="93">
        <f ca="1">OFFSET(dispos!$H$5,,)</f>
        <v>0</v>
      </c>
      <c r="I4" s="93">
        <f ca="1">OFFSET(dispos!$I$5,,)</f>
        <v>0</v>
      </c>
      <c r="J4" s="90">
        <f t="shared" ref="J4:O4" ca="1" si="0">IF(D4=0,"",SUMPRODUCT((D4:D53&lt;=D4)-(ISBLANK(D4:D53))))</f>
        <v>48</v>
      </c>
      <c r="K4" s="90">
        <f t="shared" ca="1" si="0"/>
        <v>50</v>
      </c>
      <c r="L4" s="90" t="str">
        <f t="shared" ca="1" si="0"/>
        <v/>
      </c>
      <c r="M4" s="90" t="str">
        <f t="shared" ca="1" si="0"/>
        <v/>
      </c>
      <c r="N4" s="90" t="str">
        <f t="shared" ca="1" si="0"/>
        <v/>
      </c>
      <c r="O4" s="90" t="str">
        <f t="shared" ca="1" si="0"/>
        <v/>
      </c>
      <c r="P4" s="89" t="str">
        <f t="shared" ref="P4:U4" ca="1" si="1">IF(ISNA(MATCH(MIN(J4:J53)+ROW()-ROW(P4),J4:J53,0)),"",INDEX(D4:D53,MATCH(MIN(J4:J53)+ROW()-ROW(P4),J4:J53,0)))</f>
        <v>bien auau</v>
      </c>
      <c r="Q4" s="89" t="str">
        <f t="shared" ca="1" si="1"/>
        <v>bien auau</v>
      </c>
      <c r="R4" s="89" t="str">
        <f t="shared" ca="1" si="1"/>
        <v>ne lili</v>
      </c>
      <c r="S4" s="89" t="str">
        <f t="shared" ca="1" si="1"/>
        <v/>
      </c>
      <c r="T4" s="89" t="str">
        <f t="shared" ca="1" si="1"/>
        <v/>
      </c>
      <c r="U4" s="89" t="str">
        <f t="shared" ca="1" si="1"/>
        <v/>
      </c>
      <c r="V4" s="98">
        <v>1</v>
      </c>
    </row>
    <row r="5" spans="2:22" x14ac:dyDescent="0.25">
      <c r="B5" s="91">
        <v>2</v>
      </c>
      <c r="C5" s="92">
        <f>C4</f>
        <v>43836</v>
      </c>
      <c r="D5" s="93" t="str">
        <f ca="1">OFFSET(dispos!$D$5,,6)</f>
        <v>ne lili</v>
      </c>
      <c r="E5" s="93">
        <f ca="1">OFFSET(dispos!$E$5,,6)</f>
        <v>0</v>
      </c>
      <c r="F5" s="93" t="str">
        <f ca="1">OFFSET(dispos!$F$5,,6)</f>
        <v>ne lili</v>
      </c>
      <c r="G5" s="93">
        <f ca="1">OFFSET(dispos!$G$5,,6)</f>
        <v>0</v>
      </c>
      <c r="H5" s="93">
        <f ca="1">OFFSET(dispos!$H$5,,6)</f>
        <v>0</v>
      </c>
      <c r="I5" s="93">
        <f ca="1">OFFSET(dispos!$I$5,,6)</f>
        <v>0</v>
      </c>
      <c r="J5" s="90">
        <f t="shared" ref="J5:O5" ca="1" si="2">IF(D5=0,"",SUMPRODUCT((D4:D53&lt;=D5)-(ISBLANK(D4:D53))))</f>
        <v>49</v>
      </c>
      <c r="K5" s="90" t="str">
        <f t="shared" ca="1" si="2"/>
        <v/>
      </c>
      <c r="L5" s="90">
        <f t="shared" ca="1" si="2"/>
        <v>49</v>
      </c>
      <c r="M5" s="90" t="str">
        <f t="shared" ca="1" si="2"/>
        <v/>
      </c>
      <c r="N5" s="90" t="str">
        <f t="shared" ca="1" si="2"/>
        <v/>
      </c>
      <c r="O5" s="90" t="str">
        <f t="shared" ca="1" si="2"/>
        <v/>
      </c>
      <c r="P5" s="89" t="str">
        <f t="shared" ref="P5:U5" ca="1" si="3">IF(ISNA(MATCH(MIN(J4:J53)+ROW()-ROW(P4),J4:J53,0)),"",INDEX(D4:D53,MATCH(MIN(J4:J53)+ROW()-ROW(P4),J4:J53,0)))</f>
        <v>je lolo</v>
      </c>
      <c r="Q5" s="89" t="str">
        <f t="shared" ca="1" si="3"/>
        <v>je lolo</v>
      </c>
      <c r="R5" s="89" t="str">
        <f t="shared" ca="1" si="3"/>
        <v>pas vonvon</v>
      </c>
      <c r="S5" s="89" t="str">
        <f t="shared" ca="1" si="3"/>
        <v/>
      </c>
      <c r="T5" s="89" t="str">
        <f t="shared" ca="1" si="3"/>
        <v/>
      </c>
      <c r="U5" s="89" t="str">
        <f t="shared" ca="1" si="3"/>
        <v/>
      </c>
      <c r="V5" s="98"/>
    </row>
    <row r="6" spans="2:22" x14ac:dyDescent="0.25">
      <c r="B6" s="91">
        <v>3</v>
      </c>
      <c r="C6" s="92">
        <f t="shared" ref="C6:C69" si="4">C5</f>
        <v>43836</v>
      </c>
      <c r="D6" s="93" t="str">
        <f ca="1">OFFSET(dispos!$D$5,,12)</f>
        <v>pas vonvon</v>
      </c>
      <c r="E6" s="93">
        <f ca="1">OFFSET(dispos!$E$5,,12)</f>
        <v>0</v>
      </c>
      <c r="F6" s="93" t="str">
        <f ca="1">OFFSET(dispos!$F$5,,12)</f>
        <v>pas vonvon</v>
      </c>
      <c r="G6" s="93">
        <f ca="1">OFFSET(dispos!$G$5,,12)</f>
        <v>0</v>
      </c>
      <c r="H6" s="93">
        <f ca="1">OFFSET(dispos!$H$5,,12)</f>
        <v>0</v>
      </c>
      <c r="I6" s="93">
        <f ca="1">OFFSET(dispos!$I$5,,12)</f>
        <v>0</v>
      </c>
      <c r="J6" s="90">
        <f t="shared" ref="J6:O6" ca="1" si="5">IF(D6=0,"",SUMPRODUCT((D4:D53&lt;=D6)-(ISBLANK(D4:D53))))</f>
        <v>50</v>
      </c>
      <c r="K6" s="90" t="str">
        <f t="shared" ca="1" si="5"/>
        <v/>
      </c>
      <c r="L6" s="90">
        <f t="shared" ca="1" si="5"/>
        <v>50</v>
      </c>
      <c r="M6" s="90" t="str">
        <f t="shared" ca="1" si="5"/>
        <v/>
      </c>
      <c r="N6" s="90" t="str">
        <f t="shared" ca="1" si="5"/>
        <v/>
      </c>
      <c r="O6" s="90" t="str">
        <f t="shared" ca="1" si="5"/>
        <v/>
      </c>
      <c r="P6" s="89" t="str">
        <f t="shared" ref="P6:U6" ca="1" si="6">IF(ISNA(MATCH(MIN(J4:J53)+ROW()-ROW(P4),J4:J53,0)),"",INDEX(D4:D53,MATCH(MIN(J4:J53)+ROW()-ROW(P4),J4:J53,0)))</f>
        <v>ne lili</v>
      </c>
      <c r="Q6" s="89" t="str">
        <f t="shared" ca="1" si="6"/>
        <v/>
      </c>
      <c r="R6" s="89" t="str">
        <f t="shared" ca="1" si="6"/>
        <v/>
      </c>
      <c r="S6" s="89" t="str">
        <f t="shared" ca="1" si="6"/>
        <v/>
      </c>
      <c r="T6" s="89" t="str">
        <f t="shared" ca="1" si="6"/>
        <v/>
      </c>
      <c r="U6" s="89" t="str">
        <f t="shared" ca="1" si="6"/>
        <v/>
      </c>
      <c r="V6" s="98"/>
    </row>
    <row r="7" spans="2:22" x14ac:dyDescent="0.25">
      <c r="B7" s="91">
        <v>4</v>
      </c>
      <c r="C7" s="92">
        <f t="shared" si="4"/>
        <v>43836</v>
      </c>
      <c r="D7" s="93" t="str">
        <f ca="1">OFFSET(dispos!$D$5,,18)</f>
        <v>bien auau</v>
      </c>
      <c r="E7" s="93" t="str">
        <f ca="1">OFFSET(dispos!$E$5,,18)</f>
        <v>bien auau</v>
      </c>
      <c r="F7" s="93">
        <f ca="1">OFFSET(dispos!$F$5,,18)</f>
        <v>0</v>
      </c>
      <c r="G7" s="93">
        <f ca="1">OFFSET(dispos!$G$5,,18)</f>
        <v>0</v>
      </c>
      <c r="H7" s="93">
        <f ca="1">OFFSET(dispos!$H$5,,18)</f>
        <v>0</v>
      </c>
      <c r="I7" s="93">
        <f ca="1">OFFSET(dispos!$I$5,,18)</f>
        <v>0</v>
      </c>
      <c r="J7" s="90">
        <f t="shared" ref="J7:O7" ca="1" si="7">IF(D7=0,"",SUMPRODUCT((D4:D53&lt;=D7)-(ISBLANK(D4:D53))))</f>
        <v>47</v>
      </c>
      <c r="K7" s="90">
        <f t="shared" ca="1" si="7"/>
        <v>49</v>
      </c>
      <c r="L7" s="90" t="str">
        <f t="shared" ca="1" si="7"/>
        <v/>
      </c>
      <c r="M7" s="90" t="str">
        <f t="shared" ca="1" si="7"/>
        <v/>
      </c>
      <c r="N7" s="90" t="str">
        <f t="shared" ca="1" si="7"/>
        <v/>
      </c>
      <c r="O7" s="90" t="str">
        <f t="shared" ca="1" si="7"/>
        <v/>
      </c>
      <c r="P7" s="89" t="str">
        <f t="shared" ref="P7:U7" ca="1" si="8">IF(ISNA(MATCH(MIN(J4:J53)+ROW()-ROW(P4),J4:J53,0)),"",INDEX(D4:D53,MATCH(MIN(J4:J53)+ROW()-ROW(P4),J4:J53,0)))</f>
        <v>pas vonvon</v>
      </c>
      <c r="Q7" s="89" t="str">
        <f t="shared" ca="1" si="8"/>
        <v/>
      </c>
      <c r="R7" s="89" t="str">
        <f t="shared" ca="1" si="8"/>
        <v/>
      </c>
      <c r="S7" s="89" t="str">
        <f t="shared" ca="1" si="8"/>
        <v/>
      </c>
      <c r="T7" s="89" t="str">
        <f t="shared" ca="1" si="8"/>
        <v/>
      </c>
      <c r="U7" s="89" t="str">
        <f t="shared" ca="1" si="8"/>
        <v/>
      </c>
      <c r="V7" s="98"/>
    </row>
    <row r="8" spans="2:22" x14ac:dyDescent="0.25">
      <c r="B8" s="91">
        <v>5</v>
      </c>
      <c r="C8" s="92">
        <f t="shared" si="4"/>
        <v>43836</v>
      </c>
      <c r="D8" s="93">
        <f ca="1">OFFSET(dispos!$D$5,,24)</f>
        <v>0</v>
      </c>
      <c r="E8" s="93">
        <f ca="1">OFFSET(dispos!$E$5,,24)</f>
        <v>0</v>
      </c>
      <c r="F8" s="93">
        <f ca="1">OFFSET(dispos!$F$5,,24)</f>
        <v>0</v>
      </c>
      <c r="G8" s="93">
        <f ca="1">OFFSET(dispos!$G$5,,24)</f>
        <v>0</v>
      </c>
      <c r="H8" s="93">
        <f ca="1">OFFSET(dispos!$H$5,,24)</f>
        <v>0</v>
      </c>
      <c r="I8" s="93">
        <f ca="1">OFFSET(dispos!$I$5,,24)</f>
        <v>0</v>
      </c>
      <c r="J8" s="90" t="str">
        <f t="shared" ref="J8:O8" ca="1" si="9">IF(D8=0,"",SUMPRODUCT((D4:D53&lt;=D8)-(ISBLANK(D4:D53))))</f>
        <v/>
      </c>
      <c r="K8" s="90" t="str">
        <f t="shared" ca="1" si="9"/>
        <v/>
      </c>
      <c r="L8" s="90" t="str">
        <f t="shared" ca="1" si="9"/>
        <v/>
      </c>
      <c r="M8" s="90" t="str">
        <f t="shared" ca="1" si="9"/>
        <v/>
      </c>
      <c r="N8" s="90" t="str">
        <f t="shared" ca="1" si="9"/>
        <v/>
      </c>
      <c r="O8" s="90" t="str">
        <f t="shared" ca="1" si="9"/>
        <v/>
      </c>
      <c r="P8" s="89" t="str">
        <f t="shared" ref="P8:U8" ca="1" si="10">IF(ISNA(MATCH(MIN(J4:J53)+ROW()-ROW(P4),J4:J53,0)),"",INDEX(D4:D53,MATCH(MIN(J4:J53)+ROW()-ROW(P4),J4:J53,0)))</f>
        <v/>
      </c>
      <c r="Q8" s="89" t="str">
        <f t="shared" ca="1" si="10"/>
        <v/>
      </c>
      <c r="R8" s="89" t="str">
        <f t="shared" ca="1" si="10"/>
        <v/>
      </c>
      <c r="S8" s="89" t="str">
        <f t="shared" ca="1" si="10"/>
        <v/>
      </c>
      <c r="T8" s="89" t="str">
        <f t="shared" ca="1" si="10"/>
        <v/>
      </c>
      <c r="U8" s="89" t="str">
        <f t="shared" ca="1" si="10"/>
        <v/>
      </c>
      <c r="V8" s="98"/>
    </row>
    <row r="9" spans="2:22" x14ac:dyDescent="0.25">
      <c r="B9" s="91">
        <v>6</v>
      </c>
      <c r="C9" s="92">
        <f t="shared" si="4"/>
        <v>43836</v>
      </c>
      <c r="D9" s="93">
        <f ca="1">OFFSET(dispos!$D$5,,30)</f>
        <v>0</v>
      </c>
      <c r="E9" s="93">
        <f ca="1">OFFSET(dispos!$E$5,,30)</f>
        <v>0</v>
      </c>
      <c r="F9" s="93">
        <f ca="1">OFFSET(dispos!$F$5,,30)</f>
        <v>0</v>
      </c>
      <c r="G9" s="93">
        <f ca="1">OFFSET(dispos!$G$5,,30)</f>
        <v>0</v>
      </c>
      <c r="H9" s="93">
        <f ca="1">OFFSET(dispos!$H$5,,30)</f>
        <v>0</v>
      </c>
      <c r="I9" s="93">
        <f ca="1">OFFSET(dispos!$I$5,,30)</f>
        <v>0</v>
      </c>
      <c r="J9" s="90" t="str">
        <f t="shared" ref="J9:O9" ca="1" si="11">IF(D9=0,"",SUMPRODUCT((D4:D53&lt;=D9)-(ISBLANK(D4:D53))))</f>
        <v/>
      </c>
      <c r="K9" s="90" t="str">
        <f t="shared" ca="1" si="11"/>
        <v/>
      </c>
      <c r="L9" s="90" t="str">
        <f t="shared" ca="1" si="11"/>
        <v/>
      </c>
      <c r="M9" s="90" t="str">
        <f t="shared" ca="1" si="11"/>
        <v/>
      </c>
      <c r="N9" s="90" t="str">
        <f t="shared" ca="1" si="11"/>
        <v/>
      </c>
      <c r="O9" s="90" t="str">
        <f t="shared" ca="1" si="11"/>
        <v/>
      </c>
      <c r="P9" s="89" t="str">
        <f t="shared" ref="P9:U9" ca="1" si="12">IF(ISNA(MATCH(MIN(J4:J53)+ROW()-ROW(P4),J4:J53,0)),"",INDEX(D4:D53,MATCH(MIN(J4:J53)+ROW()-ROW(P4),J4:J53,0)))</f>
        <v/>
      </c>
      <c r="Q9" s="89" t="str">
        <f t="shared" ca="1" si="12"/>
        <v/>
      </c>
      <c r="R9" s="89" t="str">
        <f t="shared" ca="1" si="12"/>
        <v/>
      </c>
      <c r="S9" s="89" t="str">
        <f t="shared" ca="1" si="12"/>
        <v/>
      </c>
      <c r="T9" s="89" t="str">
        <f t="shared" ca="1" si="12"/>
        <v/>
      </c>
      <c r="U9" s="89" t="str">
        <f t="shared" ca="1" si="12"/>
        <v/>
      </c>
      <c r="V9" s="98"/>
    </row>
    <row r="10" spans="2:22" x14ac:dyDescent="0.25">
      <c r="B10" s="91">
        <v>7</v>
      </c>
      <c r="C10" s="92">
        <f t="shared" si="4"/>
        <v>43836</v>
      </c>
      <c r="D10" s="93">
        <f ca="1">OFFSET(dispos!$D$5,,36)</f>
        <v>0</v>
      </c>
      <c r="E10" s="93">
        <f ca="1">OFFSET(dispos!$E$5,,36)</f>
        <v>0</v>
      </c>
      <c r="F10" s="93">
        <f ca="1">OFFSET(dispos!$F$5,,36)</f>
        <v>0</v>
      </c>
      <c r="G10" s="93">
        <f ca="1">OFFSET(dispos!$G$5,,36)</f>
        <v>0</v>
      </c>
      <c r="H10" s="93">
        <f ca="1">OFFSET(dispos!$H$5,,36)</f>
        <v>0</v>
      </c>
      <c r="I10" s="93">
        <f ca="1">OFFSET(dispos!$I$5,,36)</f>
        <v>0</v>
      </c>
      <c r="J10" s="90" t="str">
        <f t="shared" ref="J10:O10" ca="1" si="13">IF(D10=0,"",SUMPRODUCT((D4:D53&lt;=D10)-(ISBLANK(D4:D53))))</f>
        <v/>
      </c>
      <c r="K10" s="90" t="str">
        <f t="shared" ca="1" si="13"/>
        <v/>
      </c>
      <c r="L10" s="90" t="str">
        <f t="shared" ca="1" si="13"/>
        <v/>
      </c>
      <c r="M10" s="90" t="str">
        <f t="shared" ca="1" si="13"/>
        <v/>
      </c>
      <c r="N10" s="90" t="str">
        <f t="shared" ca="1" si="13"/>
        <v/>
      </c>
      <c r="O10" s="90" t="str">
        <f t="shared" ca="1" si="13"/>
        <v/>
      </c>
      <c r="P10" s="89" t="str">
        <f t="shared" ref="P10:U10" ca="1" si="14">IF(ISNA(MATCH(MIN(J4:J53)+ROW()-ROW(P4),J4:J53,0)),"",INDEX(D4:D53,MATCH(MIN(J4:J53)+ROW()-ROW(P4),J4:J53,0)))</f>
        <v/>
      </c>
      <c r="Q10" s="89" t="str">
        <f t="shared" ca="1" si="14"/>
        <v/>
      </c>
      <c r="R10" s="89" t="str">
        <f t="shared" ca="1" si="14"/>
        <v/>
      </c>
      <c r="S10" s="89" t="str">
        <f t="shared" ca="1" si="14"/>
        <v/>
      </c>
      <c r="T10" s="89" t="str">
        <f t="shared" ca="1" si="14"/>
        <v/>
      </c>
      <c r="U10" s="89" t="str">
        <f t="shared" ca="1" si="14"/>
        <v/>
      </c>
      <c r="V10" s="98"/>
    </row>
    <row r="11" spans="2:22" x14ac:dyDescent="0.25">
      <c r="B11" s="91">
        <v>8</v>
      </c>
      <c r="C11" s="92">
        <f t="shared" si="4"/>
        <v>43836</v>
      </c>
      <c r="D11" s="93">
        <f ca="1">OFFSET(dispos!$D$5,,42)</f>
        <v>0</v>
      </c>
      <c r="E11" s="93">
        <f ca="1">OFFSET(dispos!$E$5,,42)</f>
        <v>0</v>
      </c>
      <c r="F11" s="93">
        <f ca="1">OFFSET(dispos!$F$5,,42)</f>
        <v>0</v>
      </c>
      <c r="G11" s="93">
        <f ca="1">OFFSET(dispos!$G$5,,42)</f>
        <v>0</v>
      </c>
      <c r="H11" s="93">
        <f ca="1">OFFSET(dispos!$H$5,,42)</f>
        <v>0</v>
      </c>
      <c r="I11" s="93">
        <f ca="1">OFFSET(dispos!$I$5,,42)</f>
        <v>0</v>
      </c>
      <c r="J11" s="90" t="str">
        <f t="shared" ref="J11:O11" ca="1" si="15">IF(D11=0,"",SUMPRODUCT((D4:D53&lt;=D11)-(ISBLANK(D4:D53))))</f>
        <v/>
      </c>
      <c r="K11" s="90" t="str">
        <f t="shared" ca="1" si="15"/>
        <v/>
      </c>
      <c r="L11" s="90" t="str">
        <f t="shared" ca="1" si="15"/>
        <v/>
      </c>
      <c r="M11" s="90" t="str">
        <f t="shared" ca="1" si="15"/>
        <v/>
      </c>
      <c r="N11" s="90" t="str">
        <f t="shared" ca="1" si="15"/>
        <v/>
      </c>
      <c r="O11" s="90" t="str">
        <f t="shared" ca="1" si="15"/>
        <v/>
      </c>
      <c r="P11" s="89" t="str">
        <f t="shared" ref="P11:U11" ca="1" si="16">IF(ISNA(MATCH(MIN(J4:J53)+ROW()-ROW(P4),J4:J53,0)),"",INDEX(D4:D53,MATCH(MIN(J4:J53)+ROW()-ROW(P4),J4:J53,0)))</f>
        <v/>
      </c>
      <c r="Q11" s="89" t="str">
        <f t="shared" ca="1" si="16"/>
        <v/>
      </c>
      <c r="R11" s="89" t="str">
        <f t="shared" ca="1" si="16"/>
        <v/>
      </c>
      <c r="S11" s="89" t="str">
        <f t="shared" ca="1" si="16"/>
        <v/>
      </c>
      <c r="T11" s="89" t="str">
        <f t="shared" ca="1" si="16"/>
        <v/>
      </c>
      <c r="U11" s="89" t="str">
        <f t="shared" ca="1" si="16"/>
        <v/>
      </c>
      <c r="V11" s="98"/>
    </row>
    <row r="12" spans="2:22" x14ac:dyDescent="0.25">
      <c r="B12" s="91">
        <v>9</v>
      </c>
      <c r="C12" s="92">
        <f t="shared" si="4"/>
        <v>43836</v>
      </c>
      <c r="D12" s="93">
        <f ca="1">OFFSET(dispos!$D$5,,48)</f>
        <v>0</v>
      </c>
      <c r="E12" s="93">
        <f ca="1">OFFSET(dispos!$E$5,,48)</f>
        <v>0</v>
      </c>
      <c r="F12" s="93">
        <f ca="1">OFFSET(dispos!$F$5,,48)</f>
        <v>0</v>
      </c>
      <c r="G12" s="93">
        <f ca="1">OFFSET(dispos!$G$5,,48)</f>
        <v>0</v>
      </c>
      <c r="H12" s="93">
        <f ca="1">OFFSET(dispos!$H$5,,48)</f>
        <v>0</v>
      </c>
      <c r="I12" s="93">
        <f ca="1">OFFSET(dispos!$I$5,,48)</f>
        <v>0</v>
      </c>
      <c r="J12" s="90" t="str">
        <f t="shared" ref="J12:O12" ca="1" si="17">IF(D12=0,"",SUMPRODUCT((D4:D53&lt;=D12)-(ISBLANK(D4:D53))))</f>
        <v/>
      </c>
      <c r="K12" s="90" t="str">
        <f t="shared" ca="1" si="17"/>
        <v/>
      </c>
      <c r="L12" s="90" t="str">
        <f t="shared" ca="1" si="17"/>
        <v/>
      </c>
      <c r="M12" s="90" t="str">
        <f t="shared" ca="1" si="17"/>
        <v/>
      </c>
      <c r="N12" s="90" t="str">
        <f t="shared" ca="1" si="17"/>
        <v/>
      </c>
      <c r="O12" s="90" t="str">
        <f t="shared" ca="1" si="17"/>
        <v/>
      </c>
      <c r="P12" s="89" t="str">
        <f t="shared" ref="P12:U12" ca="1" si="18">IF(ISNA(MATCH(MIN(J4:J53)+ROW()-ROW(P4),J4:J53,0)),"",INDEX(D4:D53,MATCH(MIN(J4:J53)+ROW()-ROW(P4),J4:J53,0)))</f>
        <v/>
      </c>
      <c r="Q12" s="89" t="str">
        <f t="shared" ca="1" si="18"/>
        <v/>
      </c>
      <c r="R12" s="89" t="str">
        <f t="shared" ca="1" si="18"/>
        <v/>
      </c>
      <c r="S12" s="89" t="str">
        <f t="shared" ca="1" si="18"/>
        <v/>
      </c>
      <c r="T12" s="89" t="str">
        <f t="shared" ca="1" si="18"/>
        <v/>
      </c>
      <c r="U12" s="89" t="str">
        <f t="shared" ca="1" si="18"/>
        <v/>
      </c>
      <c r="V12" s="98"/>
    </row>
    <row r="13" spans="2:22" x14ac:dyDescent="0.25">
      <c r="B13" s="91">
        <v>10</v>
      </c>
      <c r="C13" s="92">
        <f t="shared" si="4"/>
        <v>43836</v>
      </c>
      <c r="D13" s="93">
        <f ca="1">OFFSET(dispos!$D$5,,54)</f>
        <v>0</v>
      </c>
      <c r="E13" s="93">
        <f ca="1">OFFSET(dispos!$E$5,,54)</f>
        <v>0</v>
      </c>
      <c r="F13" s="93">
        <f ca="1">OFFSET(dispos!$F$5,,54)</f>
        <v>0</v>
      </c>
      <c r="G13" s="93">
        <f ca="1">OFFSET(dispos!$G$5,,54)</f>
        <v>0</v>
      </c>
      <c r="H13" s="93">
        <f ca="1">OFFSET(dispos!$H$5,,54)</f>
        <v>0</v>
      </c>
      <c r="I13" s="93">
        <f ca="1">OFFSET(dispos!$I$5,,54)</f>
        <v>0</v>
      </c>
      <c r="J13" s="90" t="str">
        <f t="shared" ref="J13:O13" ca="1" si="19">IF(D13=0,"",SUMPRODUCT((D4:D53&lt;=D13)-(ISBLANK(D4:D53))))</f>
        <v/>
      </c>
      <c r="K13" s="90" t="str">
        <f t="shared" ca="1" si="19"/>
        <v/>
      </c>
      <c r="L13" s="90" t="str">
        <f t="shared" ca="1" si="19"/>
        <v/>
      </c>
      <c r="M13" s="90" t="str">
        <f t="shared" ca="1" si="19"/>
        <v/>
      </c>
      <c r="N13" s="90" t="str">
        <f t="shared" ca="1" si="19"/>
        <v/>
      </c>
      <c r="O13" s="90" t="str">
        <f t="shared" ca="1" si="19"/>
        <v/>
      </c>
      <c r="P13" s="89" t="str">
        <f t="shared" ref="P13:U13" ca="1" si="20">IF(ISNA(MATCH(MIN(J4:J53)+ROW()-ROW(P4),J4:J53,0)),"",INDEX(D4:D53,MATCH(MIN(J4:J53)+ROW()-ROW(P4),J4:J53,0)))</f>
        <v/>
      </c>
      <c r="Q13" s="89" t="str">
        <f t="shared" ca="1" si="20"/>
        <v/>
      </c>
      <c r="R13" s="89" t="str">
        <f t="shared" ca="1" si="20"/>
        <v/>
      </c>
      <c r="S13" s="89" t="str">
        <f t="shared" ca="1" si="20"/>
        <v/>
      </c>
      <c r="T13" s="89" t="str">
        <f t="shared" ca="1" si="20"/>
        <v/>
      </c>
      <c r="U13" s="89" t="str">
        <f t="shared" ca="1" si="20"/>
        <v/>
      </c>
      <c r="V13" s="98"/>
    </row>
    <row r="14" spans="2:22" x14ac:dyDescent="0.25">
      <c r="B14" s="91">
        <v>11</v>
      </c>
      <c r="C14" s="92">
        <f t="shared" si="4"/>
        <v>43836</v>
      </c>
      <c r="D14" s="93">
        <f ca="1">OFFSET(dispos!$D$5,,60)</f>
        <v>0</v>
      </c>
      <c r="E14" s="93">
        <f ca="1">OFFSET(dispos!$E$5,,60)</f>
        <v>0</v>
      </c>
      <c r="F14" s="93">
        <f ca="1">OFFSET(dispos!$F$5,,60)</f>
        <v>0</v>
      </c>
      <c r="G14" s="93">
        <f ca="1">OFFSET(dispos!$G$5,,60)</f>
        <v>0</v>
      </c>
      <c r="H14" s="93">
        <f ca="1">OFFSET(dispos!$H$5,,60)</f>
        <v>0</v>
      </c>
      <c r="I14" s="93">
        <f ca="1">OFFSET(dispos!$I$5,,60)</f>
        <v>0</v>
      </c>
      <c r="J14" s="90" t="str">
        <f t="shared" ref="J14:O14" ca="1" si="21">IF(D14=0,"",SUMPRODUCT((D4:D53&lt;=D14)-(ISBLANK(D4:D53))))</f>
        <v/>
      </c>
      <c r="K14" s="90" t="str">
        <f t="shared" ca="1" si="21"/>
        <v/>
      </c>
      <c r="L14" s="90" t="str">
        <f t="shared" ca="1" si="21"/>
        <v/>
      </c>
      <c r="M14" s="90" t="str">
        <f t="shared" ca="1" si="21"/>
        <v/>
      </c>
      <c r="N14" s="90" t="str">
        <f t="shared" ca="1" si="21"/>
        <v/>
      </c>
      <c r="O14" s="90" t="str">
        <f t="shared" ca="1" si="21"/>
        <v/>
      </c>
      <c r="P14" s="89" t="str">
        <f t="shared" ref="P14:U14" ca="1" si="22">IF(ISNA(MATCH(MIN(J4:J53)+ROW()-ROW(P4),J4:J53,0)),"",INDEX(D4:D53,MATCH(MIN(J4:J53)+ROW()-ROW(P4),J4:J53,0)))</f>
        <v/>
      </c>
      <c r="Q14" s="89" t="str">
        <f t="shared" ca="1" si="22"/>
        <v/>
      </c>
      <c r="R14" s="89" t="str">
        <f t="shared" ca="1" si="22"/>
        <v/>
      </c>
      <c r="S14" s="89" t="str">
        <f t="shared" ca="1" si="22"/>
        <v/>
      </c>
      <c r="T14" s="89" t="str">
        <f t="shared" ca="1" si="22"/>
        <v/>
      </c>
      <c r="U14" s="89" t="str">
        <f t="shared" ca="1" si="22"/>
        <v/>
      </c>
      <c r="V14" s="98"/>
    </row>
    <row r="15" spans="2:22" x14ac:dyDescent="0.25">
      <c r="B15" s="91">
        <v>12</v>
      </c>
      <c r="C15" s="92">
        <f t="shared" si="4"/>
        <v>43836</v>
      </c>
      <c r="D15" s="93">
        <f ca="1">OFFSET(dispos!$D$5,,66)</f>
        <v>0</v>
      </c>
      <c r="E15" s="93">
        <f ca="1">OFFSET(dispos!$E$5,,66)</f>
        <v>0</v>
      </c>
      <c r="F15" s="93">
        <f ca="1">OFFSET(dispos!$F$5,,66)</f>
        <v>0</v>
      </c>
      <c r="G15" s="93">
        <f ca="1">OFFSET(dispos!$G$5,,66)</f>
        <v>0</v>
      </c>
      <c r="H15" s="93">
        <f ca="1">OFFSET(dispos!$H$5,,66)</f>
        <v>0</v>
      </c>
      <c r="I15" s="93">
        <f ca="1">OFFSET(dispos!$I$5,,66)</f>
        <v>0</v>
      </c>
      <c r="J15" s="90" t="str">
        <f t="shared" ref="J15:O15" ca="1" si="23">IF(D15=0,"",SUMPRODUCT((D4:D53&lt;=D15)-(ISBLANK(D4:D53))))</f>
        <v/>
      </c>
      <c r="K15" s="90" t="str">
        <f t="shared" ca="1" si="23"/>
        <v/>
      </c>
      <c r="L15" s="90" t="str">
        <f t="shared" ca="1" si="23"/>
        <v/>
      </c>
      <c r="M15" s="90" t="str">
        <f t="shared" ca="1" si="23"/>
        <v/>
      </c>
      <c r="N15" s="90" t="str">
        <f t="shared" ca="1" si="23"/>
        <v/>
      </c>
      <c r="O15" s="90" t="str">
        <f t="shared" ca="1" si="23"/>
        <v/>
      </c>
      <c r="P15" s="89" t="str">
        <f t="shared" ref="P15:U15" ca="1" si="24">IF(ISNA(MATCH(MIN(J4:J53)+ROW()-ROW(P4),J4:J53,0)),"",INDEX(D4:D53,MATCH(MIN(J4:J53)+ROW()-ROW(P4),J4:J53,0)))</f>
        <v/>
      </c>
      <c r="Q15" s="89" t="str">
        <f t="shared" ca="1" si="24"/>
        <v/>
      </c>
      <c r="R15" s="89" t="str">
        <f t="shared" ca="1" si="24"/>
        <v/>
      </c>
      <c r="S15" s="89" t="str">
        <f t="shared" ca="1" si="24"/>
        <v/>
      </c>
      <c r="T15" s="89" t="str">
        <f t="shared" ca="1" si="24"/>
        <v/>
      </c>
      <c r="U15" s="89" t="str">
        <f t="shared" ca="1" si="24"/>
        <v/>
      </c>
      <c r="V15" s="98"/>
    </row>
    <row r="16" spans="2:22" x14ac:dyDescent="0.25">
      <c r="B16" s="91">
        <v>13</v>
      </c>
      <c r="C16" s="92">
        <f t="shared" si="4"/>
        <v>43836</v>
      </c>
      <c r="D16" s="93">
        <f ca="1">OFFSET(dispos!$D$5,,72)</f>
        <v>0</v>
      </c>
      <c r="E16" s="93">
        <f ca="1">OFFSET(dispos!$E$5,,72)</f>
        <v>0</v>
      </c>
      <c r="F16" s="93">
        <f ca="1">OFFSET(dispos!$F$5,,72)</f>
        <v>0</v>
      </c>
      <c r="G16" s="93">
        <f ca="1">OFFSET(dispos!$G$5,,72)</f>
        <v>0</v>
      </c>
      <c r="H16" s="93">
        <f ca="1">OFFSET(dispos!$H$5,,72)</f>
        <v>0</v>
      </c>
      <c r="I16" s="93">
        <f ca="1">OFFSET(dispos!$I$5,,72)</f>
        <v>0</v>
      </c>
      <c r="J16" s="90" t="str">
        <f t="shared" ref="J16:O16" ca="1" si="25">IF(D16=0,"",SUMPRODUCT((D4:D53&lt;=D16)-(ISBLANK(D4:D53))))</f>
        <v/>
      </c>
      <c r="K16" s="90" t="str">
        <f t="shared" ca="1" si="25"/>
        <v/>
      </c>
      <c r="L16" s="90" t="str">
        <f t="shared" ca="1" si="25"/>
        <v/>
      </c>
      <c r="M16" s="90" t="str">
        <f t="shared" ca="1" si="25"/>
        <v/>
      </c>
      <c r="N16" s="90" t="str">
        <f t="shared" ca="1" si="25"/>
        <v/>
      </c>
      <c r="O16" s="90" t="str">
        <f t="shared" ca="1" si="25"/>
        <v/>
      </c>
      <c r="P16" s="89" t="str">
        <f t="shared" ref="P16:U16" ca="1" si="26">IF(ISNA(MATCH(MIN(J4:J53)+ROW()-ROW(P4),J4:J53,0)),"",INDEX(D4:D53,MATCH(MIN(J4:J53)+ROW()-ROW(P4),J4:J53,0)))</f>
        <v/>
      </c>
      <c r="Q16" s="89" t="str">
        <f t="shared" ca="1" si="26"/>
        <v/>
      </c>
      <c r="R16" s="89" t="str">
        <f t="shared" ca="1" si="26"/>
        <v/>
      </c>
      <c r="S16" s="89" t="str">
        <f t="shared" ca="1" si="26"/>
        <v/>
      </c>
      <c r="T16" s="89" t="str">
        <f t="shared" ca="1" si="26"/>
        <v/>
      </c>
      <c r="U16" s="89" t="str">
        <f t="shared" ca="1" si="26"/>
        <v/>
      </c>
      <c r="V16" s="98"/>
    </row>
    <row r="17" spans="2:22" x14ac:dyDescent="0.25">
      <c r="B17" s="91">
        <v>14</v>
      </c>
      <c r="C17" s="92">
        <f t="shared" si="4"/>
        <v>43836</v>
      </c>
      <c r="D17" s="93">
        <f ca="1">OFFSET(dispos!$D$5,,78)</f>
        <v>0</v>
      </c>
      <c r="E17" s="93">
        <f ca="1">OFFSET(dispos!$E$5,,78)</f>
        <v>0</v>
      </c>
      <c r="F17" s="93">
        <f ca="1">OFFSET(dispos!$F$5,,78)</f>
        <v>0</v>
      </c>
      <c r="G17" s="93">
        <f ca="1">OFFSET(dispos!$G$5,,78)</f>
        <v>0</v>
      </c>
      <c r="H17" s="93">
        <f ca="1">OFFSET(dispos!$H$5,,78)</f>
        <v>0</v>
      </c>
      <c r="I17" s="93">
        <f ca="1">OFFSET(dispos!$I$5,,78)</f>
        <v>0</v>
      </c>
      <c r="J17" s="90" t="str">
        <f t="shared" ref="J17:O17" ca="1" si="27">IF(D17=0,"",SUMPRODUCT((D4:D53&lt;=D17)-(ISBLANK(D4:D53))))</f>
        <v/>
      </c>
      <c r="K17" s="90" t="str">
        <f t="shared" ca="1" si="27"/>
        <v/>
      </c>
      <c r="L17" s="90" t="str">
        <f t="shared" ca="1" si="27"/>
        <v/>
      </c>
      <c r="M17" s="90" t="str">
        <f t="shared" ca="1" si="27"/>
        <v/>
      </c>
      <c r="N17" s="90" t="str">
        <f t="shared" ca="1" si="27"/>
        <v/>
      </c>
      <c r="O17" s="90" t="str">
        <f t="shared" ca="1" si="27"/>
        <v/>
      </c>
      <c r="P17" s="89" t="str">
        <f t="shared" ref="P17:U17" ca="1" si="28">IF(ISNA(MATCH(MIN(J4:J53)+ROW()-ROW(P4),J4:J53,0)),"",INDEX(D4:D53,MATCH(MIN(J4:J53)+ROW()-ROW(P4),J4:J53,0)))</f>
        <v/>
      </c>
      <c r="Q17" s="89" t="str">
        <f t="shared" ca="1" si="28"/>
        <v/>
      </c>
      <c r="R17" s="89" t="str">
        <f t="shared" ca="1" si="28"/>
        <v/>
      </c>
      <c r="S17" s="89" t="str">
        <f t="shared" ca="1" si="28"/>
        <v/>
      </c>
      <c r="T17" s="89" t="str">
        <f t="shared" ca="1" si="28"/>
        <v/>
      </c>
      <c r="U17" s="89" t="str">
        <f t="shared" ca="1" si="28"/>
        <v/>
      </c>
      <c r="V17" s="98"/>
    </row>
    <row r="18" spans="2:22" x14ac:dyDescent="0.25">
      <c r="B18" s="91">
        <v>15</v>
      </c>
      <c r="C18" s="92">
        <f t="shared" si="4"/>
        <v>43836</v>
      </c>
      <c r="D18" s="93">
        <f ca="1">OFFSET(dispos!$D$5,,84)</f>
        <v>0</v>
      </c>
      <c r="E18" s="93">
        <f ca="1">OFFSET(dispos!$E$5,,84)</f>
        <v>0</v>
      </c>
      <c r="F18" s="93">
        <f ca="1">OFFSET(dispos!$F$5,,84)</f>
        <v>0</v>
      </c>
      <c r="G18" s="93">
        <f ca="1">OFFSET(dispos!$G$5,,84)</f>
        <v>0</v>
      </c>
      <c r="H18" s="93">
        <f ca="1">OFFSET(dispos!$H$5,,84)</f>
        <v>0</v>
      </c>
      <c r="I18" s="93">
        <f ca="1">OFFSET(dispos!$I$5,,84)</f>
        <v>0</v>
      </c>
      <c r="J18" s="90" t="str">
        <f t="shared" ref="J18:O18" ca="1" si="29">IF(D18=0,"",SUMPRODUCT((D4:D53&lt;=D18)-(ISBLANK(D4:D53))))</f>
        <v/>
      </c>
      <c r="K18" s="90" t="str">
        <f t="shared" ca="1" si="29"/>
        <v/>
      </c>
      <c r="L18" s="90" t="str">
        <f t="shared" ca="1" si="29"/>
        <v/>
      </c>
      <c r="M18" s="90" t="str">
        <f t="shared" ca="1" si="29"/>
        <v/>
      </c>
      <c r="N18" s="90" t="str">
        <f t="shared" ca="1" si="29"/>
        <v/>
      </c>
      <c r="O18" s="90" t="str">
        <f t="shared" ca="1" si="29"/>
        <v/>
      </c>
      <c r="P18" s="89" t="str">
        <f t="shared" ref="P18:U18" ca="1" si="30">IF(ISNA(MATCH(MIN(J4:J53)+ROW()-ROW(P4),J4:J53,0)),"",INDEX(D4:D53,MATCH(MIN(J4:J53)+ROW()-ROW(P4),J4:J53,0)))</f>
        <v/>
      </c>
      <c r="Q18" s="89" t="str">
        <f t="shared" ca="1" si="30"/>
        <v/>
      </c>
      <c r="R18" s="89" t="str">
        <f t="shared" ca="1" si="30"/>
        <v/>
      </c>
      <c r="S18" s="89" t="str">
        <f t="shared" ca="1" si="30"/>
        <v/>
      </c>
      <c r="T18" s="89" t="str">
        <f t="shared" ca="1" si="30"/>
        <v/>
      </c>
      <c r="U18" s="89" t="str">
        <f t="shared" ca="1" si="30"/>
        <v/>
      </c>
      <c r="V18" s="98"/>
    </row>
    <row r="19" spans="2:22" x14ac:dyDescent="0.25">
      <c r="B19" s="91">
        <v>16</v>
      </c>
      <c r="C19" s="92">
        <f t="shared" si="4"/>
        <v>43836</v>
      </c>
      <c r="D19" s="93">
        <f ca="1">OFFSET(dispos!$D$5,,90)</f>
        <v>0</v>
      </c>
      <c r="E19" s="93">
        <f ca="1">OFFSET(dispos!$E$5,,90)</f>
        <v>0</v>
      </c>
      <c r="F19" s="93">
        <f ca="1">OFFSET(dispos!$F$5,,90)</f>
        <v>0</v>
      </c>
      <c r="G19" s="93">
        <f ca="1">OFFSET(dispos!$G$5,,90)</f>
        <v>0</v>
      </c>
      <c r="H19" s="93">
        <f ca="1">OFFSET(dispos!$H$5,,90)</f>
        <v>0</v>
      </c>
      <c r="I19" s="93">
        <f ca="1">OFFSET(dispos!$I$5,,90)</f>
        <v>0</v>
      </c>
      <c r="J19" s="90" t="str">
        <f t="shared" ref="J19:O19" ca="1" si="31">IF(D19=0,"",SUMPRODUCT((D4:D53&lt;=D19)-(ISBLANK(D4:D53))))</f>
        <v/>
      </c>
      <c r="K19" s="90" t="str">
        <f t="shared" ca="1" si="31"/>
        <v/>
      </c>
      <c r="L19" s="90" t="str">
        <f t="shared" ca="1" si="31"/>
        <v/>
      </c>
      <c r="M19" s="90" t="str">
        <f t="shared" ca="1" si="31"/>
        <v/>
      </c>
      <c r="N19" s="90" t="str">
        <f t="shared" ca="1" si="31"/>
        <v/>
      </c>
      <c r="O19" s="90" t="str">
        <f t="shared" ca="1" si="31"/>
        <v/>
      </c>
      <c r="P19" s="89" t="str">
        <f t="shared" ref="P19:U19" ca="1" si="32">IF(ISNA(MATCH(MIN(J4:J53)+ROW()-ROW(P4),J4:J53,0)),"",INDEX(D4:D53,MATCH(MIN(J4:J53)+ROW()-ROW(P4),J4:J53,0)))</f>
        <v/>
      </c>
      <c r="Q19" s="89" t="str">
        <f t="shared" ca="1" si="32"/>
        <v/>
      </c>
      <c r="R19" s="89" t="str">
        <f t="shared" ca="1" si="32"/>
        <v/>
      </c>
      <c r="S19" s="89" t="str">
        <f t="shared" ca="1" si="32"/>
        <v/>
      </c>
      <c r="T19" s="89" t="str">
        <f t="shared" ca="1" si="32"/>
        <v/>
      </c>
      <c r="U19" s="89" t="str">
        <f t="shared" ca="1" si="32"/>
        <v/>
      </c>
      <c r="V19" s="98"/>
    </row>
    <row r="20" spans="2:22" x14ac:dyDescent="0.25">
      <c r="B20" s="91">
        <v>17</v>
      </c>
      <c r="C20" s="92">
        <f t="shared" si="4"/>
        <v>43836</v>
      </c>
      <c r="D20" s="93">
        <f ca="1">OFFSET(dispos!$D$5,,96)</f>
        <v>0</v>
      </c>
      <c r="E20" s="93">
        <f ca="1">OFFSET(dispos!$E$5,,96)</f>
        <v>0</v>
      </c>
      <c r="F20" s="93">
        <f ca="1">OFFSET(dispos!$F$5,,96)</f>
        <v>0</v>
      </c>
      <c r="G20" s="93">
        <f ca="1">OFFSET(dispos!$G$5,,96)</f>
        <v>0</v>
      </c>
      <c r="H20" s="93">
        <f ca="1">OFFSET(dispos!$H$5,,96)</f>
        <v>0</v>
      </c>
      <c r="I20" s="93">
        <f ca="1">OFFSET(dispos!$I$5,,96)</f>
        <v>0</v>
      </c>
      <c r="J20" s="90" t="str">
        <f t="shared" ref="J20:O20" ca="1" si="33">IF(D20=0,"",SUMPRODUCT((D4:D53&lt;=D20)-(ISBLANK(D4:D53))))</f>
        <v/>
      </c>
      <c r="K20" s="90" t="str">
        <f t="shared" ca="1" si="33"/>
        <v/>
      </c>
      <c r="L20" s="90" t="str">
        <f t="shared" ca="1" si="33"/>
        <v/>
      </c>
      <c r="M20" s="90" t="str">
        <f t="shared" ca="1" si="33"/>
        <v/>
      </c>
      <c r="N20" s="90" t="str">
        <f t="shared" ca="1" si="33"/>
        <v/>
      </c>
      <c r="O20" s="90" t="str">
        <f t="shared" ca="1" si="33"/>
        <v/>
      </c>
      <c r="P20" s="89" t="str">
        <f t="shared" ref="P20:U20" ca="1" si="34">IF(ISNA(MATCH(MIN(J4:J53)+ROW()-ROW(P4),J4:J53,0)),"",INDEX(D4:D53,MATCH(MIN(J4:J53)+ROW()-ROW(P4),J4:J53,0)))</f>
        <v/>
      </c>
      <c r="Q20" s="89" t="str">
        <f t="shared" ca="1" si="34"/>
        <v/>
      </c>
      <c r="R20" s="89" t="str">
        <f t="shared" ca="1" si="34"/>
        <v/>
      </c>
      <c r="S20" s="89" t="str">
        <f t="shared" ca="1" si="34"/>
        <v/>
      </c>
      <c r="T20" s="89" t="str">
        <f t="shared" ca="1" si="34"/>
        <v/>
      </c>
      <c r="U20" s="89" t="str">
        <f t="shared" ca="1" si="34"/>
        <v/>
      </c>
      <c r="V20" s="98"/>
    </row>
    <row r="21" spans="2:22" x14ac:dyDescent="0.25">
      <c r="B21" s="91">
        <v>18</v>
      </c>
      <c r="C21" s="92">
        <f t="shared" si="4"/>
        <v>43836</v>
      </c>
      <c r="D21" s="93">
        <f ca="1">OFFSET(dispos!$D$5,,102)</f>
        <v>0</v>
      </c>
      <c r="E21" s="93">
        <f ca="1">OFFSET(dispos!$E$5,,102)</f>
        <v>0</v>
      </c>
      <c r="F21" s="93">
        <f ca="1">OFFSET(dispos!$F$5,,102)</f>
        <v>0</v>
      </c>
      <c r="G21" s="93">
        <f ca="1">OFFSET(dispos!$G$5,,102)</f>
        <v>0</v>
      </c>
      <c r="H21" s="93">
        <f ca="1">OFFSET(dispos!$H$5,,102)</f>
        <v>0</v>
      </c>
      <c r="I21" s="93">
        <f ca="1">OFFSET(dispos!$I$5,,102)</f>
        <v>0</v>
      </c>
      <c r="J21" s="90" t="str">
        <f t="shared" ref="J21:O21" ca="1" si="35">IF(D21=0,"",SUMPRODUCT((D4:D53&lt;=D21)-(ISBLANK(D4:D53))))</f>
        <v/>
      </c>
      <c r="K21" s="90" t="str">
        <f t="shared" ca="1" si="35"/>
        <v/>
      </c>
      <c r="L21" s="90" t="str">
        <f t="shared" ca="1" si="35"/>
        <v/>
      </c>
      <c r="M21" s="90" t="str">
        <f t="shared" ca="1" si="35"/>
        <v/>
      </c>
      <c r="N21" s="90" t="str">
        <f t="shared" ca="1" si="35"/>
        <v/>
      </c>
      <c r="O21" s="90" t="str">
        <f t="shared" ca="1" si="35"/>
        <v/>
      </c>
      <c r="P21" s="89" t="str">
        <f t="shared" ref="P21:U21" ca="1" si="36">IF(ISNA(MATCH(MIN(J4:J53)+ROW()-ROW(P4),J4:J53,0)),"",INDEX(D4:D53,MATCH(MIN(J4:J53)+ROW()-ROW(P4),J4:J53,0)))</f>
        <v/>
      </c>
      <c r="Q21" s="89" t="str">
        <f t="shared" ca="1" si="36"/>
        <v/>
      </c>
      <c r="R21" s="89" t="str">
        <f t="shared" ca="1" si="36"/>
        <v/>
      </c>
      <c r="S21" s="89" t="str">
        <f t="shared" ca="1" si="36"/>
        <v/>
      </c>
      <c r="T21" s="89" t="str">
        <f t="shared" ca="1" si="36"/>
        <v/>
      </c>
      <c r="U21" s="89" t="str">
        <f t="shared" ca="1" si="36"/>
        <v/>
      </c>
      <c r="V21" s="98"/>
    </row>
    <row r="22" spans="2:22" x14ac:dyDescent="0.25">
      <c r="B22" s="91">
        <v>19</v>
      </c>
      <c r="C22" s="92">
        <f t="shared" si="4"/>
        <v>43836</v>
      </c>
      <c r="D22" s="93">
        <f ca="1">OFFSET(dispos!$D$5,,108)</f>
        <v>0</v>
      </c>
      <c r="E22" s="93">
        <f ca="1">OFFSET(dispos!$E$5,,108)</f>
        <v>0</v>
      </c>
      <c r="F22" s="93">
        <f ca="1">OFFSET(dispos!$F$5,,108)</f>
        <v>0</v>
      </c>
      <c r="G22" s="93">
        <f ca="1">OFFSET(dispos!$G$5,,108)</f>
        <v>0</v>
      </c>
      <c r="H22" s="93">
        <f ca="1">OFFSET(dispos!$H$5,,108)</f>
        <v>0</v>
      </c>
      <c r="I22" s="93">
        <f ca="1">OFFSET(dispos!$I$5,,108)</f>
        <v>0</v>
      </c>
      <c r="J22" s="90" t="str">
        <f t="shared" ref="J22:O22" ca="1" si="37">IF(D22=0,"",SUMPRODUCT((D4:D53&lt;=D22)-(ISBLANK(D4:D53))))</f>
        <v/>
      </c>
      <c r="K22" s="90" t="str">
        <f t="shared" ca="1" si="37"/>
        <v/>
      </c>
      <c r="L22" s="90" t="str">
        <f t="shared" ca="1" si="37"/>
        <v/>
      </c>
      <c r="M22" s="90" t="str">
        <f t="shared" ca="1" si="37"/>
        <v/>
      </c>
      <c r="N22" s="90" t="str">
        <f t="shared" ca="1" si="37"/>
        <v/>
      </c>
      <c r="O22" s="90" t="str">
        <f t="shared" ca="1" si="37"/>
        <v/>
      </c>
      <c r="P22" s="89" t="str">
        <f t="shared" ref="P22:U22" ca="1" si="38">IF(ISNA(MATCH(MIN(J4:J53)+ROW()-ROW(P4),J4:J53,0)),"",INDEX(D4:D53,MATCH(MIN(J4:J53)+ROW()-ROW(P4),J4:J53,0)))</f>
        <v/>
      </c>
      <c r="Q22" s="89" t="str">
        <f t="shared" ca="1" si="38"/>
        <v/>
      </c>
      <c r="R22" s="89" t="str">
        <f t="shared" ca="1" si="38"/>
        <v/>
      </c>
      <c r="S22" s="89" t="str">
        <f t="shared" ca="1" si="38"/>
        <v/>
      </c>
      <c r="T22" s="89" t="str">
        <f t="shared" ca="1" si="38"/>
        <v/>
      </c>
      <c r="U22" s="89" t="str">
        <f t="shared" ca="1" si="38"/>
        <v/>
      </c>
      <c r="V22" s="98"/>
    </row>
    <row r="23" spans="2:22" x14ac:dyDescent="0.25">
      <c r="B23" s="91">
        <v>20</v>
      </c>
      <c r="C23" s="92">
        <f t="shared" si="4"/>
        <v>43836</v>
      </c>
      <c r="D23" s="93">
        <f ca="1">OFFSET(dispos!$D$5,,114)</f>
        <v>0</v>
      </c>
      <c r="E23" s="93">
        <f ca="1">OFFSET(dispos!$E$5,,114)</f>
        <v>0</v>
      </c>
      <c r="F23" s="93">
        <f ca="1">OFFSET(dispos!$F$5,,114)</f>
        <v>0</v>
      </c>
      <c r="G23" s="93">
        <f ca="1">OFFSET(dispos!$G$5,,114)</f>
        <v>0</v>
      </c>
      <c r="H23" s="93">
        <f ca="1">OFFSET(dispos!$H$5,,114)</f>
        <v>0</v>
      </c>
      <c r="I23" s="93">
        <f ca="1">OFFSET(dispos!$I$5,,114)</f>
        <v>0</v>
      </c>
      <c r="J23" s="90" t="str">
        <f t="shared" ref="J23:O23" ca="1" si="39">IF(D23=0,"",SUMPRODUCT((D4:D53&lt;=D23)-(ISBLANK(D4:D53))))</f>
        <v/>
      </c>
      <c r="K23" s="90" t="str">
        <f t="shared" ca="1" si="39"/>
        <v/>
      </c>
      <c r="L23" s="90" t="str">
        <f t="shared" ca="1" si="39"/>
        <v/>
      </c>
      <c r="M23" s="90" t="str">
        <f t="shared" ca="1" si="39"/>
        <v/>
      </c>
      <c r="N23" s="90" t="str">
        <f t="shared" ca="1" si="39"/>
        <v/>
      </c>
      <c r="O23" s="90" t="str">
        <f t="shared" ca="1" si="39"/>
        <v/>
      </c>
      <c r="P23" s="89" t="str">
        <f t="shared" ref="P23:U23" ca="1" si="40">IF(ISNA(MATCH(MIN(J4:J53)+ROW()-ROW(P4),J4:J53,0)),"",INDEX(D4:D53,MATCH(MIN(J4:J53)+ROW()-ROW(P4),J4:J53,0)))</f>
        <v/>
      </c>
      <c r="Q23" s="89" t="str">
        <f t="shared" ca="1" si="40"/>
        <v/>
      </c>
      <c r="R23" s="89" t="str">
        <f t="shared" ca="1" si="40"/>
        <v/>
      </c>
      <c r="S23" s="89" t="str">
        <f t="shared" ca="1" si="40"/>
        <v/>
      </c>
      <c r="T23" s="89" t="str">
        <f t="shared" ca="1" si="40"/>
        <v/>
      </c>
      <c r="U23" s="89" t="str">
        <f t="shared" ca="1" si="40"/>
        <v/>
      </c>
      <c r="V23" s="98"/>
    </row>
    <row r="24" spans="2:22" x14ac:dyDescent="0.25">
      <c r="B24" s="91">
        <v>21</v>
      </c>
      <c r="C24" s="92">
        <f t="shared" si="4"/>
        <v>43836</v>
      </c>
      <c r="D24" s="93">
        <f ca="1">OFFSET(dispos!$D$5,,120)</f>
        <v>0</v>
      </c>
      <c r="E24" s="93">
        <f ca="1">OFFSET(dispos!$E$5,,120)</f>
        <v>0</v>
      </c>
      <c r="F24" s="93">
        <f ca="1">OFFSET(dispos!$F$5,,120)</f>
        <v>0</v>
      </c>
      <c r="G24" s="93">
        <f ca="1">OFFSET(dispos!$G$5,,120)</f>
        <v>0</v>
      </c>
      <c r="H24" s="93">
        <f ca="1">OFFSET(dispos!$H$5,,120)</f>
        <v>0</v>
      </c>
      <c r="I24" s="93">
        <f ca="1">OFFSET(dispos!$I$5,,120)</f>
        <v>0</v>
      </c>
      <c r="J24" s="90" t="str">
        <f t="shared" ref="J24:O24" ca="1" si="41">IF(D24=0,"",SUMPRODUCT((D4:D53&lt;=D24)-(ISBLANK(D4:D53))))</f>
        <v/>
      </c>
      <c r="K24" s="90" t="str">
        <f t="shared" ca="1" si="41"/>
        <v/>
      </c>
      <c r="L24" s="90" t="str">
        <f t="shared" ca="1" si="41"/>
        <v/>
      </c>
      <c r="M24" s="90" t="str">
        <f t="shared" ca="1" si="41"/>
        <v/>
      </c>
      <c r="N24" s="90" t="str">
        <f t="shared" ca="1" si="41"/>
        <v/>
      </c>
      <c r="O24" s="90" t="str">
        <f t="shared" ca="1" si="41"/>
        <v/>
      </c>
      <c r="P24" s="89" t="str">
        <f t="shared" ref="P24:U24" ca="1" si="42">IF(ISNA(MATCH(MIN(J4:J53)+ROW()-ROW(P4),J4:J53,0)),"",INDEX(D4:D53,MATCH(MIN(J4:J53)+ROW()-ROW(P4),J4:J53,0)))</f>
        <v/>
      </c>
      <c r="Q24" s="89" t="str">
        <f t="shared" ca="1" si="42"/>
        <v/>
      </c>
      <c r="R24" s="89" t="str">
        <f t="shared" ca="1" si="42"/>
        <v/>
      </c>
      <c r="S24" s="89" t="str">
        <f t="shared" ca="1" si="42"/>
        <v/>
      </c>
      <c r="T24" s="89" t="str">
        <f t="shared" ca="1" si="42"/>
        <v/>
      </c>
      <c r="U24" s="89" t="str">
        <f t="shared" ca="1" si="42"/>
        <v/>
      </c>
      <c r="V24" s="98"/>
    </row>
    <row r="25" spans="2:22" x14ac:dyDescent="0.25">
      <c r="B25" s="91">
        <v>22</v>
      </c>
      <c r="C25" s="92">
        <f t="shared" si="4"/>
        <v>43836</v>
      </c>
      <c r="D25" s="93">
        <f ca="1">OFFSET(dispos!$D$5,,126)</f>
        <v>0</v>
      </c>
      <c r="E25" s="93">
        <f ca="1">OFFSET(dispos!$E$5,,126)</f>
        <v>0</v>
      </c>
      <c r="F25" s="93">
        <f ca="1">OFFSET(dispos!$F$5,,126)</f>
        <v>0</v>
      </c>
      <c r="G25" s="93">
        <f ca="1">OFFSET(dispos!$G$5,,126)</f>
        <v>0</v>
      </c>
      <c r="H25" s="93">
        <f ca="1">OFFSET(dispos!$H$5,,126)</f>
        <v>0</v>
      </c>
      <c r="I25" s="93">
        <f ca="1">OFFSET(dispos!$I$5,,126)</f>
        <v>0</v>
      </c>
      <c r="J25" s="90" t="str">
        <f t="shared" ref="J25:O25" ca="1" si="43">IF(D25=0,"",SUMPRODUCT((D4:D53&lt;=D25)-(ISBLANK(D4:D53))))</f>
        <v/>
      </c>
      <c r="K25" s="90" t="str">
        <f t="shared" ca="1" si="43"/>
        <v/>
      </c>
      <c r="L25" s="90" t="str">
        <f t="shared" ca="1" si="43"/>
        <v/>
      </c>
      <c r="M25" s="90" t="str">
        <f t="shared" ca="1" si="43"/>
        <v/>
      </c>
      <c r="N25" s="90" t="str">
        <f t="shared" ca="1" si="43"/>
        <v/>
      </c>
      <c r="O25" s="90" t="str">
        <f t="shared" ca="1" si="43"/>
        <v/>
      </c>
      <c r="P25" s="89" t="str">
        <f t="shared" ref="P25:U25" ca="1" si="44">IF(ISNA(MATCH(MIN(J4:J53)+ROW()-ROW(P4),J4:J53,0)),"",INDEX(D4:D53,MATCH(MIN(J4:J53)+ROW()-ROW(P4),J4:J53,0)))</f>
        <v/>
      </c>
      <c r="Q25" s="89" t="str">
        <f t="shared" ca="1" si="44"/>
        <v/>
      </c>
      <c r="R25" s="89" t="str">
        <f t="shared" ca="1" si="44"/>
        <v/>
      </c>
      <c r="S25" s="89" t="str">
        <f t="shared" ca="1" si="44"/>
        <v/>
      </c>
      <c r="T25" s="89" t="str">
        <f t="shared" ca="1" si="44"/>
        <v/>
      </c>
      <c r="U25" s="89" t="str">
        <f t="shared" ca="1" si="44"/>
        <v/>
      </c>
      <c r="V25" s="98"/>
    </row>
    <row r="26" spans="2:22" x14ac:dyDescent="0.25">
      <c r="B26" s="91">
        <v>23</v>
      </c>
      <c r="C26" s="92">
        <f t="shared" si="4"/>
        <v>43836</v>
      </c>
      <c r="D26" s="93">
        <f ca="1">OFFSET(dispos!$D$5,,132)</f>
        <v>0</v>
      </c>
      <c r="E26" s="93">
        <f ca="1">OFFSET(dispos!$E$5,,132)</f>
        <v>0</v>
      </c>
      <c r="F26" s="93">
        <f ca="1">OFFSET(dispos!$F$5,,132)</f>
        <v>0</v>
      </c>
      <c r="G26" s="93">
        <f ca="1">OFFSET(dispos!$G$5,,132)</f>
        <v>0</v>
      </c>
      <c r="H26" s="93">
        <f ca="1">OFFSET(dispos!$H$5,,132)</f>
        <v>0</v>
      </c>
      <c r="I26" s="93">
        <f ca="1">OFFSET(dispos!$I$5,,132)</f>
        <v>0</v>
      </c>
      <c r="J26" s="90" t="str">
        <f t="shared" ref="J26:O26" ca="1" si="45">IF(D26=0,"",SUMPRODUCT((D4:D53&lt;=D26)-(ISBLANK(D4:D53))))</f>
        <v/>
      </c>
      <c r="K26" s="90" t="str">
        <f t="shared" ca="1" si="45"/>
        <v/>
      </c>
      <c r="L26" s="90" t="str">
        <f t="shared" ca="1" si="45"/>
        <v/>
      </c>
      <c r="M26" s="90" t="str">
        <f t="shared" ca="1" si="45"/>
        <v/>
      </c>
      <c r="N26" s="90" t="str">
        <f t="shared" ca="1" si="45"/>
        <v/>
      </c>
      <c r="O26" s="90" t="str">
        <f t="shared" ca="1" si="45"/>
        <v/>
      </c>
      <c r="P26" s="89" t="str">
        <f t="shared" ref="P26:U26" ca="1" si="46">IF(ISNA(MATCH(MIN(J4:J53)+ROW()-ROW(P4),J4:J53,0)),"",INDEX(D4:D53,MATCH(MIN(J4:J53)+ROW()-ROW(P4),J4:J53,0)))</f>
        <v/>
      </c>
      <c r="Q26" s="89" t="str">
        <f t="shared" ca="1" si="46"/>
        <v/>
      </c>
      <c r="R26" s="89" t="str">
        <f t="shared" ca="1" si="46"/>
        <v/>
      </c>
      <c r="S26" s="89" t="str">
        <f t="shared" ca="1" si="46"/>
        <v/>
      </c>
      <c r="T26" s="89" t="str">
        <f t="shared" ca="1" si="46"/>
        <v/>
      </c>
      <c r="U26" s="89" t="str">
        <f t="shared" ca="1" si="46"/>
        <v/>
      </c>
      <c r="V26" s="98"/>
    </row>
    <row r="27" spans="2:22" x14ac:dyDescent="0.25">
      <c r="B27" s="91">
        <v>24</v>
      </c>
      <c r="C27" s="92">
        <f t="shared" si="4"/>
        <v>43836</v>
      </c>
      <c r="D27" s="93">
        <f ca="1">OFFSET(dispos!$D$5,,138)</f>
        <v>0</v>
      </c>
      <c r="E27" s="93">
        <f ca="1">OFFSET(dispos!$E$5,,138)</f>
        <v>0</v>
      </c>
      <c r="F27" s="93">
        <f ca="1">OFFSET(dispos!$F$5,,138)</f>
        <v>0</v>
      </c>
      <c r="G27" s="93">
        <f ca="1">OFFSET(dispos!$G$5,,138)</f>
        <v>0</v>
      </c>
      <c r="H27" s="93">
        <f ca="1">OFFSET(dispos!$H$5,,138)</f>
        <v>0</v>
      </c>
      <c r="I27" s="93">
        <f ca="1">OFFSET(dispos!$I$5,,138)</f>
        <v>0</v>
      </c>
      <c r="J27" s="90" t="str">
        <f t="shared" ref="J27:O27" ca="1" si="47">IF(D27=0,"",SUMPRODUCT((D4:D53&lt;=D27)-(ISBLANK(D4:D53))))</f>
        <v/>
      </c>
      <c r="K27" s="90" t="str">
        <f t="shared" ca="1" si="47"/>
        <v/>
      </c>
      <c r="L27" s="90" t="str">
        <f t="shared" ca="1" si="47"/>
        <v/>
      </c>
      <c r="M27" s="90" t="str">
        <f t="shared" ca="1" si="47"/>
        <v/>
      </c>
      <c r="N27" s="90" t="str">
        <f t="shared" ca="1" si="47"/>
        <v/>
      </c>
      <c r="O27" s="90" t="str">
        <f t="shared" ca="1" si="47"/>
        <v/>
      </c>
      <c r="P27" s="89" t="str">
        <f t="shared" ref="P27:U27" ca="1" si="48">IF(ISNA(MATCH(MIN(J4:J53)+ROW()-ROW(P4),J4:J53,0)),"",INDEX(D4:D53,MATCH(MIN(J4:J53)+ROW()-ROW(P4),J4:J53,0)))</f>
        <v/>
      </c>
      <c r="Q27" s="89" t="str">
        <f t="shared" ca="1" si="48"/>
        <v/>
      </c>
      <c r="R27" s="89" t="str">
        <f t="shared" ca="1" si="48"/>
        <v/>
      </c>
      <c r="S27" s="89" t="str">
        <f t="shared" ca="1" si="48"/>
        <v/>
      </c>
      <c r="T27" s="89" t="str">
        <f t="shared" ca="1" si="48"/>
        <v/>
      </c>
      <c r="U27" s="89" t="str">
        <f t="shared" ca="1" si="48"/>
        <v/>
      </c>
      <c r="V27" s="98"/>
    </row>
    <row r="28" spans="2:22" x14ac:dyDescent="0.25">
      <c r="B28" s="91">
        <v>25</v>
      </c>
      <c r="C28" s="92">
        <f t="shared" si="4"/>
        <v>43836</v>
      </c>
      <c r="D28" s="93">
        <f ca="1">OFFSET(dispos!$D$5,,144)</f>
        <v>0</v>
      </c>
      <c r="E28" s="93">
        <f ca="1">OFFSET(dispos!$E$5,,144)</f>
        <v>0</v>
      </c>
      <c r="F28" s="93">
        <f ca="1">OFFSET(dispos!$F$5,,144)</f>
        <v>0</v>
      </c>
      <c r="G28" s="93">
        <f ca="1">OFFSET(dispos!$G$5,,144)</f>
        <v>0</v>
      </c>
      <c r="H28" s="93">
        <f ca="1">OFFSET(dispos!$H$5,,144)</f>
        <v>0</v>
      </c>
      <c r="I28" s="93">
        <f ca="1">OFFSET(dispos!$I$5,,144)</f>
        <v>0</v>
      </c>
      <c r="J28" s="90" t="str">
        <f t="shared" ref="J28:O28" ca="1" si="49">IF(D28=0,"",SUMPRODUCT((D4:D53&lt;=D28)-(ISBLANK(D4:D53))))</f>
        <v/>
      </c>
      <c r="K28" s="90" t="str">
        <f t="shared" ca="1" si="49"/>
        <v/>
      </c>
      <c r="L28" s="90" t="str">
        <f t="shared" ca="1" si="49"/>
        <v/>
      </c>
      <c r="M28" s="90" t="str">
        <f t="shared" ca="1" si="49"/>
        <v/>
      </c>
      <c r="N28" s="90" t="str">
        <f t="shared" ca="1" si="49"/>
        <v/>
      </c>
      <c r="O28" s="90" t="str">
        <f t="shared" ca="1" si="49"/>
        <v/>
      </c>
      <c r="P28" s="89" t="str">
        <f t="shared" ref="P28:U28" ca="1" si="50">IF(ISNA(MATCH(MIN(J4:J53)+ROW()-ROW(P4),J4:J53,0)),"",INDEX(D4:D53,MATCH(MIN(J4:J53)+ROW()-ROW(P4),J4:J53,0)))</f>
        <v/>
      </c>
      <c r="Q28" s="89" t="str">
        <f t="shared" ca="1" si="50"/>
        <v/>
      </c>
      <c r="R28" s="89" t="str">
        <f t="shared" ca="1" si="50"/>
        <v/>
      </c>
      <c r="S28" s="89" t="str">
        <f t="shared" ca="1" si="50"/>
        <v/>
      </c>
      <c r="T28" s="89" t="str">
        <f t="shared" ca="1" si="50"/>
        <v/>
      </c>
      <c r="U28" s="89" t="str">
        <f t="shared" ca="1" si="50"/>
        <v/>
      </c>
      <c r="V28" s="98"/>
    </row>
    <row r="29" spans="2:22" x14ac:dyDescent="0.25">
      <c r="B29" s="91">
        <v>26</v>
      </c>
      <c r="C29" s="92">
        <f t="shared" si="4"/>
        <v>43836</v>
      </c>
      <c r="D29" s="93">
        <f ca="1">OFFSET(dispos!$D$5,,150)</f>
        <v>0</v>
      </c>
      <c r="E29" s="93">
        <f ca="1">OFFSET(dispos!$E$5,,150)</f>
        <v>0</v>
      </c>
      <c r="F29" s="93">
        <f ca="1">OFFSET(dispos!$F$5,,150)</f>
        <v>0</v>
      </c>
      <c r="G29" s="93">
        <f ca="1">OFFSET(dispos!$G$5,,150)</f>
        <v>0</v>
      </c>
      <c r="H29" s="93">
        <f ca="1">OFFSET(dispos!$H$5,,150)</f>
        <v>0</v>
      </c>
      <c r="I29" s="93">
        <f ca="1">OFFSET(dispos!$I$5,,150)</f>
        <v>0</v>
      </c>
      <c r="J29" s="90" t="str">
        <f t="shared" ref="J29:O29" ca="1" si="51">IF(D29=0,"",SUMPRODUCT((D4:D53&lt;=D29)-(ISBLANK(D4:D53))))</f>
        <v/>
      </c>
      <c r="K29" s="90" t="str">
        <f t="shared" ca="1" si="51"/>
        <v/>
      </c>
      <c r="L29" s="90" t="str">
        <f t="shared" ca="1" si="51"/>
        <v/>
      </c>
      <c r="M29" s="90" t="str">
        <f t="shared" ca="1" si="51"/>
        <v/>
      </c>
      <c r="N29" s="90" t="str">
        <f t="shared" ca="1" si="51"/>
        <v/>
      </c>
      <c r="O29" s="90" t="str">
        <f t="shared" ca="1" si="51"/>
        <v/>
      </c>
      <c r="P29" s="89" t="str">
        <f t="shared" ref="P29:U29" ca="1" si="52">IF(ISNA(MATCH(MIN(J4:J53)+ROW()-ROW(P4),J4:J53,0)),"",INDEX(D4:D53,MATCH(MIN(J4:J53)+ROW()-ROW(P4),J4:J53,0)))</f>
        <v/>
      </c>
      <c r="Q29" s="89" t="str">
        <f t="shared" ca="1" si="52"/>
        <v/>
      </c>
      <c r="R29" s="89" t="str">
        <f t="shared" ca="1" si="52"/>
        <v/>
      </c>
      <c r="S29" s="89" t="str">
        <f t="shared" ca="1" si="52"/>
        <v/>
      </c>
      <c r="T29" s="89" t="str">
        <f t="shared" ca="1" si="52"/>
        <v/>
      </c>
      <c r="U29" s="89" t="str">
        <f t="shared" ca="1" si="52"/>
        <v/>
      </c>
      <c r="V29" s="98"/>
    </row>
    <row r="30" spans="2:22" x14ac:dyDescent="0.25">
      <c r="B30" s="91">
        <v>27</v>
      </c>
      <c r="C30" s="92">
        <f t="shared" si="4"/>
        <v>43836</v>
      </c>
      <c r="D30" s="93">
        <f ca="1">OFFSET(dispos!$D$5,,156)</f>
        <v>0</v>
      </c>
      <c r="E30" s="93">
        <f ca="1">OFFSET(dispos!$E$5,,156)</f>
        <v>0</v>
      </c>
      <c r="F30" s="93">
        <f ca="1">OFFSET(dispos!$F$5,,156)</f>
        <v>0</v>
      </c>
      <c r="G30" s="93">
        <f ca="1">OFFSET(dispos!$G$5,,156)</f>
        <v>0</v>
      </c>
      <c r="H30" s="93">
        <f ca="1">OFFSET(dispos!$H$5,,156)</f>
        <v>0</v>
      </c>
      <c r="I30" s="93">
        <f ca="1">OFFSET(dispos!$I$5,,156)</f>
        <v>0</v>
      </c>
      <c r="J30" s="90" t="str">
        <f t="shared" ref="J30:O30" ca="1" si="53">IF(D30=0,"",SUMPRODUCT((D4:D53&lt;=D30)-(ISBLANK(D4:D53))))</f>
        <v/>
      </c>
      <c r="K30" s="90" t="str">
        <f t="shared" ca="1" si="53"/>
        <v/>
      </c>
      <c r="L30" s="90" t="str">
        <f t="shared" ca="1" si="53"/>
        <v/>
      </c>
      <c r="M30" s="90" t="str">
        <f t="shared" ca="1" si="53"/>
        <v/>
      </c>
      <c r="N30" s="90" t="str">
        <f t="shared" ca="1" si="53"/>
        <v/>
      </c>
      <c r="O30" s="90" t="str">
        <f t="shared" ca="1" si="53"/>
        <v/>
      </c>
      <c r="P30" s="89" t="str">
        <f t="shared" ref="P30:U30" ca="1" si="54">IF(ISNA(MATCH(MIN(J4:J53)+ROW()-ROW(P4),J4:J53,0)),"",INDEX(D4:D53,MATCH(MIN(J4:J53)+ROW()-ROW(P4),J4:J53,0)))</f>
        <v/>
      </c>
      <c r="Q30" s="89" t="str">
        <f t="shared" ca="1" si="54"/>
        <v/>
      </c>
      <c r="R30" s="89" t="str">
        <f t="shared" ca="1" si="54"/>
        <v/>
      </c>
      <c r="S30" s="89" t="str">
        <f t="shared" ca="1" si="54"/>
        <v/>
      </c>
      <c r="T30" s="89" t="str">
        <f t="shared" ca="1" si="54"/>
        <v/>
      </c>
      <c r="U30" s="89" t="str">
        <f t="shared" ca="1" si="54"/>
        <v/>
      </c>
      <c r="V30" s="98"/>
    </row>
    <row r="31" spans="2:22" x14ac:dyDescent="0.25">
      <c r="B31" s="91">
        <v>28</v>
      </c>
      <c r="C31" s="92">
        <f t="shared" si="4"/>
        <v>43836</v>
      </c>
      <c r="D31" s="93">
        <f ca="1">OFFSET(dispos!$D$5,,162)</f>
        <v>0</v>
      </c>
      <c r="E31" s="93">
        <f ca="1">OFFSET(dispos!$E$5,,162)</f>
        <v>0</v>
      </c>
      <c r="F31" s="93">
        <f ca="1">OFFSET(dispos!$F$5,,162)</f>
        <v>0</v>
      </c>
      <c r="G31" s="93">
        <f ca="1">OFFSET(dispos!$G$5,,162)</f>
        <v>0</v>
      </c>
      <c r="H31" s="93">
        <f ca="1">OFFSET(dispos!$H$5,,162)</f>
        <v>0</v>
      </c>
      <c r="I31" s="93">
        <f ca="1">OFFSET(dispos!$I$5,,162)</f>
        <v>0</v>
      </c>
      <c r="J31" s="90" t="str">
        <f t="shared" ref="J31:O31" ca="1" si="55">IF(D31=0,"",SUMPRODUCT((D4:D53&lt;=D31)-(ISBLANK(D4:D53))))</f>
        <v/>
      </c>
      <c r="K31" s="90" t="str">
        <f t="shared" ca="1" si="55"/>
        <v/>
      </c>
      <c r="L31" s="90" t="str">
        <f t="shared" ca="1" si="55"/>
        <v/>
      </c>
      <c r="M31" s="90" t="str">
        <f t="shared" ca="1" si="55"/>
        <v/>
      </c>
      <c r="N31" s="90" t="str">
        <f t="shared" ca="1" si="55"/>
        <v/>
      </c>
      <c r="O31" s="90" t="str">
        <f t="shared" ca="1" si="55"/>
        <v/>
      </c>
      <c r="P31" s="89" t="str">
        <f t="shared" ref="P31:U31" ca="1" si="56">IF(ISNA(MATCH(MIN(J4:J53)+ROW()-ROW(P4),J4:J53,0)),"",INDEX(D4:D53,MATCH(MIN(J4:J53)+ROW()-ROW(P4),J4:J53,0)))</f>
        <v/>
      </c>
      <c r="Q31" s="89" t="str">
        <f t="shared" ca="1" si="56"/>
        <v/>
      </c>
      <c r="R31" s="89" t="str">
        <f t="shared" ca="1" si="56"/>
        <v/>
      </c>
      <c r="S31" s="89" t="str">
        <f t="shared" ca="1" si="56"/>
        <v/>
      </c>
      <c r="T31" s="89" t="str">
        <f t="shared" ca="1" si="56"/>
        <v/>
      </c>
      <c r="U31" s="89" t="str">
        <f t="shared" ca="1" si="56"/>
        <v/>
      </c>
      <c r="V31" s="98"/>
    </row>
    <row r="32" spans="2:22" x14ac:dyDescent="0.25">
      <c r="B32" s="91">
        <v>29</v>
      </c>
      <c r="C32" s="92">
        <f t="shared" si="4"/>
        <v>43836</v>
      </c>
      <c r="D32" s="93">
        <f ca="1">OFFSET(dispos!$D$5,,168)</f>
        <v>0</v>
      </c>
      <c r="E32" s="93">
        <f ca="1">OFFSET(dispos!$E$5,,168)</f>
        <v>0</v>
      </c>
      <c r="F32" s="93">
        <f ca="1">OFFSET(dispos!$F$5,,168)</f>
        <v>0</v>
      </c>
      <c r="G32" s="93">
        <f ca="1">OFFSET(dispos!$G$5,,168)</f>
        <v>0</v>
      </c>
      <c r="H32" s="93">
        <f ca="1">OFFSET(dispos!$H$5,,168)</f>
        <v>0</v>
      </c>
      <c r="I32" s="93">
        <f ca="1">OFFSET(dispos!$I$5,,168)</f>
        <v>0</v>
      </c>
      <c r="J32" s="90" t="str">
        <f t="shared" ref="J32:O32" ca="1" si="57">IF(D32=0,"",SUMPRODUCT((D4:D53&lt;=D32)-(ISBLANK(D4:D53))))</f>
        <v/>
      </c>
      <c r="K32" s="90" t="str">
        <f t="shared" ca="1" si="57"/>
        <v/>
      </c>
      <c r="L32" s="90" t="str">
        <f t="shared" ca="1" si="57"/>
        <v/>
      </c>
      <c r="M32" s="90" t="str">
        <f t="shared" ca="1" si="57"/>
        <v/>
      </c>
      <c r="N32" s="90" t="str">
        <f t="shared" ca="1" si="57"/>
        <v/>
      </c>
      <c r="O32" s="90" t="str">
        <f t="shared" ca="1" si="57"/>
        <v/>
      </c>
      <c r="P32" s="89" t="str">
        <f t="shared" ref="P32:U32" ca="1" si="58">IF(ISNA(MATCH(MIN(J4:J53)+ROW()-ROW(P4),J4:J53,0)),"",INDEX(D4:D53,MATCH(MIN(J4:J53)+ROW()-ROW(P4),J4:J53,0)))</f>
        <v/>
      </c>
      <c r="Q32" s="89" t="str">
        <f t="shared" ca="1" si="58"/>
        <v/>
      </c>
      <c r="R32" s="89" t="str">
        <f t="shared" ca="1" si="58"/>
        <v/>
      </c>
      <c r="S32" s="89" t="str">
        <f t="shared" ca="1" si="58"/>
        <v/>
      </c>
      <c r="T32" s="89" t="str">
        <f t="shared" ca="1" si="58"/>
        <v/>
      </c>
      <c r="U32" s="89" t="str">
        <f t="shared" ca="1" si="58"/>
        <v/>
      </c>
      <c r="V32" s="98"/>
    </row>
    <row r="33" spans="2:22" x14ac:dyDescent="0.25">
      <c r="B33" s="91">
        <v>30</v>
      </c>
      <c r="C33" s="92">
        <f t="shared" si="4"/>
        <v>43836</v>
      </c>
      <c r="D33" s="93">
        <f ca="1">OFFSET(dispos!$D$5,,174)</f>
        <v>0</v>
      </c>
      <c r="E33" s="93">
        <f ca="1">OFFSET(dispos!$E$5,,174)</f>
        <v>0</v>
      </c>
      <c r="F33" s="93">
        <f ca="1">OFFSET(dispos!$F$5,,174)</f>
        <v>0</v>
      </c>
      <c r="G33" s="93">
        <f ca="1">OFFSET(dispos!$G$5,,174)</f>
        <v>0</v>
      </c>
      <c r="H33" s="93">
        <f ca="1">OFFSET(dispos!$H$5,,174)</f>
        <v>0</v>
      </c>
      <c r="I33" s="93">
        <f ca="1">OFFSET(dispos!$I$5,,174)</f>
        <v>0</v>
      </c>
      <c r="J33" s="90" t="str">
        <f t="shared" ref="J33:O33" ca="1" si="59">IF(D33=0,"",SUMPRODUCT((D4:D53&lt;=D33)-(ISBLANK(D4:D53))))</f>
        <v/>
      </c>
      <c r="K33" s="90" t="str">
        <f t="shared" ca="1" si="59"/>
        <v/>
      </c>
      <c r="L33" s="90" t="str">
        <f t="shared" ca="1" si="59"/>
        <v/>
      </c>
      <c r="M33" s="90" t="str">
        <f t="shared" ca="1" si="59"/>
        <v/>
      </c>
      <c r="N33" s="90" t="str">
        <f t="shared" ca="1" si="59"/>
        <v/>
      </c>
      <c r="O33" s="90" t="str">
        <f t="shared" ca="1" si="59"/>
        <v/>
      </c>
      <c r="P33" s="89" t="str">
        <f t="shared" ref="P33:U33" ca="1" si="60">IF(ISNA(MATCH(MIN(J4:J53)+ROW()-ROW(P4),J4:J53,0)),"",INDEX(D4:D53,MATCH(MIN(J4:J53)+ROW()-ROW(P4),J4:J53,0)))</f>
        <v/>
      </c>
      <c r="Q33" s="89" t="str">
        <f t="shared" ca="1" si="60"/>
        <v/>
      </c>
      <c r="R33" s="89" t="str">
        <f t="shared" ca="1" si="60"/>
        <v/>
      </c>
      <c r="S33" s="89" t="str">
        <f t="shared" ca="1" si="60"/>
        <v/>
      </c>
      <c r="T33" s="89" t="str">
        <f t="shared" ca="1" si="60"/>
        <v/>
      </c>
      <c r="U33" s="89" t="str">
        <f t="shared" ca="1" si="60"/>
        <v/>
      </c>
      <c r="V33" s="98"/>
    </row>
    <row r="34" spans="2:22" x14ac:dyDescent="0.25">
      <c r="B34" s="91">
        <v>31</v>
      </c>
      <c r="C34" s="92">
        <f t="shared" si="4"/>
        <v>43836</v>
      </c>
      <c r="D34" s="93">
        <f ca="1">OFFSET(dispos!$D$5,,180)</f>
        <v>0</v>
      </c>
      <c r="E34" s="93">
        <f ca="1">OFFSET(dispos!$E$5,,180)</f>
        <v>0</v>
      </c>
      <c r="F34" s="93">
        <f ca="1">OFFSET(dispos!$F$5,,180)</f>
        <v>0</v>
      </c>
      <c r="G34" s="93">
        <f ca="1">OFFSET(dispos!$G$5,,180)</f>
        <v>0</v>
      </c>
      <c r="H34" s="93">
        <f ca="1">OFFSET(dispos!$H$5,,180)</f>
        <v>0</v>
      </c>
      <c r="I34" s="93">
        <f ca="1">OFFSET(dispos!$I$5,,180)</f>
        <v>0</v>
      </c>
      <c r="J34" s="90" t="str">
        <f t="shared" ref="J34:O34" ca="1" si="61">IF(D34=0,"",SUMPRODUCT((D4:D53&lt;=D34)-(ISBLANK(D4:D53))))</f>
        <v/>
      </c>
      <c r="K34" s="90" t="str">
        <f t="shared" ca="1" si="61"/>
        <v/>
      </c>
      <c r="L34" s="90" t="str">
        <f t="shared" ca="1" si="61"/>
        <v/>
      </c>
      <c r="M34" s="90" t="str">
        <f t="shared" ca="1" si="61"/>
        <v/>
      </c>
      <c r="N34" s="90" t="str">
        <f t="shared" ca="1" si="61"/>
        <v/>
      </c>
      <c r="O34" s="90" t="str">
        <f t="shared" ca="1" si="61"/>
        <v/>
      </c>
      <c r="P34" s="89" t="str">
        <f t="shared" ref="P34:U34" ca="1" si="62">IF(ISNA(MATCH(MIN(J4:J53)+ROW()-ROW(P4),J4:J53,0)),"",INDEX(D4:D53,MATCH(MIN(J4:J53)+ROW()-ROW(P4),J4:J53,0)))</f>
        <v/>
      </c>
      <c r="Q34" s="89" t="str">
        <f t="shared" ca="1" si="62"/>
        <v/>
      </c>
      <c r="R34" s="89" t="str">
        <f t="shared" ca="1" si="62"/>
        <v/>
      </c>
      <c r="S34" s="89" t="str">
        <f t="shared" ca="1" si="62"/>
        <v/>
      </c>
      <c r="T34" s="89" t="str">
        <f t="shared" ca="1" si="62"/>
        <v/>
      </c>
      <c r="U34" s="89" t="str">
        <f t="shared" ca="1" si="62"/>
        <v/>
      </c>
      <c r="V34" s="98"/>
    </row>
    <row r="35" spans="2:22" x14ac:dyDescent="0.25">
      <c r="B35" s="91">
        <v>32</v>
      </c>
      <c r="C35" s="92">
        <f t="shared" si="4"/>
        <v>43836</v>
      </c>
      <c r="D35" s="93">
        <f ca="1">OFFSET(dispos!$D$5,,186)</f>
        <v>0</v>
      </c>
      <c r="E35" s="93">
        <f ca="1">OFFSET(dispos!$E$5,,186)</f>
        <v>0</v>
      </c>
      <c r="F35" s="93">
        <f ca="1">OFFSET(dispos!$F$5,,186)</f>
        <v>0</v>
      </c>
      <c r="G35" s="93">
        <f ca="1">OFFSET(dispos!$G$5,,186)</f>
        <v>0</v>
      </c>
      <c r="H35" s="93">
        <f ca="1">OFFSET(dispos!$H$5,,186)</f>
        <v>0</v>
      </c>
      <c r="I35" s="93">
        <f ca="1">OFFSET(dispos!$I$5,,186)</f>
        <v>0</v>
      </c>
      <c r="J35" s="90" t="str">
        <f t="shared" ref="J35:O35" ca="1" si="63">IF(D35=0,"",SUMPRODUCT((D4:D53&lt;=D35)-(ISBLANK(D4:D53))))</f>
        <v/>
      </c>
      <c r="K35" s="90" t="str">
        <f t="shared" ca="1" si="63"/>
        <v/>
      </c>
      <c r="L35" s="90" t="str">
        <f t="shared" ca="1" si="63"/>
        <v/>
      </c>
      <c r="M35" s="90" t="str">
        <f t="shared" ca="1" si="63"/>
        <v/>
      </c>
      <c r="N35" s="90" t="str">
        <f t="shared" ca="1" si="63"/>
        <v/>
      </c>
      <c r="O35" s="90" t="str">
        <f t="shared" ca="1" si="63"/>
        <v/>
      </c>
      <c r="P35" s="89" t="str">
        <f t="shared" ref="P35:U35" ca="1" si="64">IF(ISNA(MATCH(MIN(J4:J53)+ROW()-ROW(P4),J4:J53,0)),"",INDEX(D4:D53,MATCH(MIN(J4:J53)+ROW()-ROW(P4),J4:J53,0)))</f>
        <v/>
      </c>
      <c r="Q35" s="89" t="str">
        <f t="shared" ca="1" si="64"/>
        <v/>
      </c>
      <c r="R35" s="89" t="str">
        <f t="shared" ca="1" si="64"/>
        <v/>
      </c>
      <c r="S35" s="89" t="str">
        <f t="shared" ca="1" si="64"/>
        <v/>
      </c>
      <c r="T35" s="89" t="str">
        <f t="shared" ca="1" si="64"/>
        <v/>
      </c>
      <c r="U35" s="89" t="str">
        <f t="shared" ca="1" si="64"/>
        <v/>
      </c>
      <c r="V35" s="98"/>
    </row>
    <row r="36" spans="2:22" x14ac:dyDescent="0.25">
      <c r="B36" s="91">
        <v>33</v>
      </c>
      <c r="C36" s="92">
        <f t="shared" si="4"/>
        <v>43836</v>
      </c>
      <c r="D36" s="93">
        <f ca="1">OFFSET(dispos!$D$5,,192)</f>
        <v>0</v>
      </c>
      <c r="E36" s="93">
        <f ca="1">OFFSET(dispos!$E$5,,192)</f>
        <v>0</v>
      </c>
      <c r="F36" s="93">
        <f ca="1">OFFSET(dispos!$F$5,,192)</f>
        <v>0</v>
      </c>
      <c r="G36" s="93">
        <f ca="1">OFFSET(dispos!$G$5,,192)</f>
        <v>0</v>
      </c>
      <c r="H36" s="93">
        <f ca="1">OFFSET(dispos!$H$5,,192)</f>
        <v>0</v>
      </c>
      <c r="I36" s="93">
        <f ca="1">OFFSET(dispos!$I$5,,192)</f>
        <v>0</v>
      </c>
      <c r="J36" s="90" t="str">
        <f t="shared" ref="J36:O36" ca="1" si="65">IF(D36=0,"",SUMPRODUCT((D4:D53&lt;=D36)-(ISBLANK(D4:D53))))</f>
        <v/>
      </c>
      <c r="K36" s="90" t="str">
        <f t="shared" ca="1" si="65"/>
        <v/>
      </c>
      <c r="L36" s="90" t="str">
        <f t="shared" ca="1" si="65"/>
        <v/>
      </c>
      <c r="M36" s="90" t="str">
        <f t="shared" ca="1" si="65"/>
        <v/>
      </c>
      <c r="N36" s="90" t="str">
        <f t="shared" ca="1" si="65"/>
        <v/>
      </c>
      <c r="O36" s="90" t="str">
        <f t="shared" ca="1" si="65"/>
        <v/>
      </c>
      <c r="P36" s="89" t="str">
        <f t="shared" ref="P36:U36" ca="1" si="66">IF(ISNA(MATCH(MIN(J4:J53)+ROW()-ROW(P4),J4:J53,0)),"",INDEX(D4:D53,MATCH(MIN(J4:J53)+ROW()-ROW(P4),J4:J53,0)))</f>
        <v/>
      </c>
      <c r="Q36" s="89" t="str">
        <f t="shared" ca="1" si="66"/>
        <v/>
      </c>
      <c r="R36" s="89" t="str">
        <f t="shared" ca="1" si="66"/>
        <v/>
      </c>
      <c r="S36" s="89" t="str">
        <f t="shared" ca="1" si="66"/>
        <v/>
      </c>
      <c r="T36" s="89" t="str">
        <f t="shared" ca="1" si="66"/>
        <v/>
      </c>
      <c r="U36" s="89" t="str">
        <f t="shared" ca="1" si="66"/>
        <v/>
      </c>
      <c r="V36" s="98"/>
    </row>
    <row r="37" spans="2:22" x14ac:dyDescent="0.25">
      <c r="B37" s="91">
        <v>34</v>
      </c>
      <c r="C37" s="92">
        <f t="shared" si="4"/>
        <v>43836</v>
      </c>
      <c r="D37" s="93">
        <f ca="1">OFFSET(dispos!$D$5,,198)</f>
        <v>0</v>
      </c>
      <c r="E37" s="93">
        <f ca="1">OFFSET(dispos!$E$5,,198)</f>
        <v>0</v>
      </c>
      <c r="F37" s="93">
        <f ca="1">OFFSET(dispos!$F$5,,198)</f>
        <v>0</v>
      </c>
      <c r="G37" s="93">
        <f ca="1">OFFSET(dispos!$G$5,,198)</f>
        <v>0</v>
      </c>
      <c r="H37" s="93">
        <f ca="1">OFFSET(dispos!$H$5,,198)</f>
        <v>0</v>
      </c>
      <c r="I37" s="93">
        <f ca="1">OFFSET(dispos!$I$5,,198)</f>
        <v>0</v>
      </c>
      <c r="J37" s="90" t="str">
        <f t="shared" ref="J37:O37" ca="1" si="67">IF(D37=0,"",SUMPRODUCT((D4:D53&lt;=D37)-(ISBLANK(D4:D53))))</f>
        <v/>
      </c>
      <c r="K37" s="90" t="str">
        <f t="shared" ca="1" si="67"/>
        <v/>
      </c>
      <c r="L37" s="90" t="str">
        <f t="shared" ca="1" si="67"/>
        <v/>
      </c>
      <c r="M37" s="90" t="str">
        <f t="shared" ca="1" si="67"/>
        <v/>
      </c>
      <c r="N37" s="90" t="str">
        <f t="shared" ca="1" si="67"/>
        <v/>
      </c>
      <c r="O37" s="90" t="str">
        <f t="shared" ca="1" si="67"/>
        <v/>
      </c>
      <c r="P37" s="89" t="str">
        <f t="shared" ref="P37:U37" ca="1" si="68">IF(ISNA(MATCH(MIN(J4:J53)+ROW()-ROW(P4),J4:J53,0)),"",INDEX(D4:D53,MATCH(MIN(J4:J53)+ROW()-ROW(P4),J4:J53,0)))</f>
        <v/>
      </c>
      <c r="Q37" s="89" t="str">
        <f t="shared" ca="1" si="68"/>
        <v/>
      </c>
      <c r="R37" s="89" t="str">
        <f t="shared" ca="1" si="68"/>
        <v/>
      </c>
      <c r="S37" s="89" t="str">
        <f t="shared" ca="1" si="68"/>
        <v/>
      </c>
      <c r="T37" s="89" t="str">
        <f t="shared" ca="1" si="68"/>
        <v/>
      </c>
      <c r="U37" s="89" t="str">
        <f t="shared" ca="1" si="68"/>
        <v/>
      </c>
      <c r="V37" s="98"/>
    </row>
    <row r="38" spans="2:22" x14ac:dyDescent="0.25">
      <c r="B38" s="91">
        <v>35</v>
      </c>
      <c r="C38" s="92">
        <f t="shared" si="4"/>
        <v>43836</v>
      </c>
      <c r="D38" s="93">
        <f ca="1">OFFSET(dispos!$D$5,,204)</f>
        <v>0</v>
      </c>
      <c r="E38" s="93">
        <f ca="1">OFFSET(dispos!$E$5,,204)</f>
        <v>0</v>
      </c>
      <c r="F38" s="93">
        <f ca="1">OFFSET(dispos!$F$5,,204)</f>
        <v>0</v>
      </c>
      <c r="G38" s="93">
        <f ca="1">OFFSET(dispos!$G$5,,204)</f>
        <v>0</v>
      </c>
      <c r="H38" s="93">
        <f ca="1">OFFSET(dispos!$H$5,,204)</f>
        <v>0</v>
      </c>
      <c r="I38" s="93">
        <f ca="1">OFFSET(dispos!$I$5,,204)</f>
        <v>0</v>
      </c>
      <c r="J38" s="90" t="str">
        <f t="shared" ref="J38:O38" ca="1" si="69">IF(D38=0,"",SUMPRODUCT((D4:D53&lt;=D38)-(ISBLANK(D4:D53))))</f>
        <v/>
      </c>
      <c r="K38" s="90" t="str">
        <f t="shared" ca="1" si="69"/>
        <v/>
      </c>
      <c r="L38" s="90" t="str">
        <f t="shared" ca="1" si="69"/>
        <v/>
      </c>
      <c r="M38" s="90" t="str">
        <f t="shared" ca="1" si="69"/>
        <v/>
      </c>
      <c r="N38" s="90" t="str">
        <f t="shared" ca="1" si="69"/>
        <v/>
      </c>
      <c r="O38" s="90" t="str">
        <f t="shared" ca="1" si="69"/>
        <v/>
      </c>
      <c r="P38" s="89" t="str">
        <f t="shared" ref="P38:U38" ca="1" si="70">IF(ISNA(MATCH(MIN(J4:J53)+ROW()-ROW(P4),J4:J53,0)),"",INDEX(D4:D53,MATCH(MIN(J4:J53)+ROW()-ROW(P4),J4:J53,0)))</f>
        <v/>
      </c>
      <c r="Q38" s="89" t="str">
        <f t="shared" ca="1" si="70"/>
        <v/>
      </c>
      <c r="R38" s="89" t="str">
        <f t="shared" ca="1" si="70"/>
        <v/>
      </c>
      <c r="S38" s="89" t="str">
        <f t="shared" ca="1" si="70"/>
        <v/>
      </c>
      <c r="T38" s="89" t="str">
        <f t="shared" ca="1" si="70"/>
        <v/>
      </c>
      <c r="U38" s="89" t="str">
        <f t="shared" ca="1" si="70"/>
        <v/>
      </c>
      <c r="V38" s="98"/>
    </row>
    <row r="39" spans="2:22" x14ac:dyDescent="0.25">
      <c r="B39" s="91">
        <v>36</v>
      </c>
      <c r="C39" s="92">
        <f t="shared" si="4"/>
        <v>43836</v>
      </c>
      <c r="D39" s="93">
        <f ca="1">OFFSET(dispos!$D$5,,210)</f>
        <v>0</v>
      </c>
      <c r="E39" s="93">
        <f ca="1">OFFSET(dispos!$E$5,,210)</f>
        <v>0</v>
      </c>
      <c r="F39" s="93">
        <f ca="1">OFFSET(dispos!$F$5,,210)</f>
        <v>0</v>
      </c>
      <c r="G39" s="93">
        <f ca="1">OFFSET(dispos!$G$5,,210)</f>
        <v>0</v>
      </c>
      <c r="H39" s="93">
        <f ca="1">OFFSET(dispos!$H$5,,210)</f>
        <v>0</v>
      </c>
      <c r="I39" s="93">
        <f ca="1">OFFSET(dispos!$I$5,,210)</f>
        <v>0</v>
      </c>
      <c r="J39" s="90" t="str">
        <f t="shared" ref="J39:O39" ca="1" si="71">IF(D39=0,"",SUMPRODUCT((D4:D53&lt;=D39)-(ISBLANK(D4:D53))))</f>
        <v/>
      </c>
      <c r="K39" s="90" t="str">
        <f t="shared" ca="1" si="71"/>
        <v/>
      </c>
      <c r="L39" s="90" t="str">
        <f t="shared" ca="1" si="71"/>
        <v/>
      </c>
      <c r="M39" s="90" t="str">
        <f t="shared" ca="1" si="71"/>
        <v/>
      </c>
      <c r="N39" s="90" t="str">
        <f t="shared" ca="1" si="71"/>
        <v/>
      </c>
      <c r="O39" s="90" t="str">
        <f t="shared" ca="1" si="71"/>
        <v/>
      </c>
      <c r="P39" s="89" t="str">
        <f t="shared" ref="P39:U39" ca="1" si="72">IF(ISNA(MATCH(MIN(J4:J53)+ROW()-ROW(P4),J4:J53,0)),"",INDEX(D4:D53,MATCH(MIN(J4:J53)+ROW()-ROW(P4),J4:J53,0)))</f>
        <v/>
      </c>
      <c r="Q39" s="89" t="str">
        <f t="shared" ca="1" si="72"/>
        <v/>
      </c>
      <c r="R39" s="89" t="str">
        <f t="shared" ca="1" si="72"/>
        <v/>
      </c>
      <c r="S39" s="89" t="str">
        <f t="shared" ca="1" si="72"/>
        <v/>
      </c>
      <c r="T39" s="89" t="str">
        <f t="shared" ca="1" si="72"/>
        <v/>
      </c>
      <c r="U39" s="89" t="str">
        <f t="shared" ca="1" si="72"/>
        <v/>
      </c>
      <c r="V39" s="98"/>
    </row>
    <row r="40" spans="2:22" x14ac:dyDescent="0.25">
      <c r="B40" s="91">
        <v>37</v>
      </c>
      <c r="C40" s="92">
        <f t="shared" si="4"/>
        <v>43836</v>
      </c>
      <c r="D40" s="93">
        <f ca="1">OFFSET(dispos!$D$5,,216)</f>
        <v>0</v>
      </c>
      <c r="E40" s="93">
        <f ca="1">OFFSET(dispos!$E$5,,216)</f>
        <v>0</v>
      </c>
      <c r="F40" s="93">
        <f ca="1">OFFSET(dispos!$F$5,,216)</f>
        <v>0</v>
      </c>
      <c r="G40" s="93">
        <f ca="1">OFFSET(dispos!$G$5,,216)</f>
        <v>0</v>
      </c>
      <c r="H40" s="93">
        <f ca="1">OFFSET(dispos!$H$5,,216)</f>
        <v>0</v>
      </c>
      <c r="I40" s="93">
        <f ca="1">OFFSET(dispos!$I$5,,216)</f>
        <v>0</v>
      </c>
      <c r="J40" s="90" t="str">
        <f t="shared" ref="J40:O40" ca="1" si="73">IF(D40=0,"",SUMPRODUCT((D4:D53&lt;=D40)-(ISBLANK(D4:D53))))</f>
        <v/>
      </c>
      <c r="K40" s="90" t="str">
        <f t="shared" ca="1" si="73"/>
        <v/>
      </c>
      <c r="L40" s="90" t="str">
        <f t="shared" ca="1" si="73"/>
        <v/>
      </c>
      <c r="M40" s="90" t="str">
        <f t="shared" ca="1" si="73"/>
        <v/>
      </c>
      <c r="N40" s="90" t="str">
        <f t="shared" ca="1" si="73"/>
        <v/>
      </c>
      <c r="O40" s="90" t="str">
        <f t="shared" ca="1" si="73"/>
        <v/>
      </c>
      <c r="P40" s="89" t="str">
        <f t="shared" ref="P40:U40" ca="1" si="74">IF(ISNA(MATCH(MIN(J4:J53)+ROW()-ROW(P4),J4:J53,0)),"",INDEX(D4:D53,MATCH(MIN(J4:J53)+ROW()-ROW(P4),J4:J53,0)))</f>
        <v/>
      </c>
      <c r="Q40" s="89" t="str">
        <f t="shared" ca="1" si="74"/>
        <v/>
      </c>
      <c r="R40" s="89" t="str">
        <f t="shared" ca="1" si="74"/>
        <v/>
      </c>
      <c r="S40" s="89" t="str">
        <f t="shared" ca="1" si="74"/>
        <v/>
      </c>
      <c r="T40" s="89" t="str">
        <f t="shared" ca="1" si="74"/>
        <v/>
      </c>
      <c r="U40" s="89" t="str">
        <f t="shared" ca="1" si="74"/>
        <v/>
      </c>
      <c r="V40" s="98"/>
    </row>
    <row r="41" spans="2:22" x14ac:dyDescent="0.25">
      <c r="B41" s="91">
        <v>38</v>
      </c>
      <c r="C41" s="92">
        <f t="shared" si="4"/>
        <v>43836</v>
      </c>
      <c r="D41" s="93">
        <f ca="1">OFFSET(dispos!$D$5,,222)</f>
        <v>0</v>
      </c>
      <c r="E41" s="93">
        <f ca="1">OFFSET(dispos!$E$5,,222)</f>
        <v>0</v>
      </c>
      <c r="F41" s="93">
        <f ca="1">OFFSET(dispos!$F$5,,222)</f>
        <v>0</v>
      </c>
      <c r="G41" s="93">
        <f ca="1">OFFSET(dispos!$G$5,,222)</f>
        <v>0</v>
      </c>
      <c r="H41" s="93">
        <f ca="1">OFFSET(dispos!$H$5,,222)</f>
        <v>0</v>
      </c>
      <c r="I41" s="93">
        <f ca="1">OFFSET(dispos!$I$5,,222)</f>
        <v>0</v>
      </c>
      <c r="J41" s="90" t="str">
        <f t="shared" ref="J41:O41" ca="1" si="75">IF(D41=0,"",SUMPRODUCT((D4:D53&lt;=D41)-(ISBLANK(D4:D53))))</f>
        <v/>
      </c>
      <c r="K41" s="90" t="str">
        <f t="shared" ca="1" si="75"/>
        <v/>
      </c>
      <c r="L41" s="90" t="str">
        <f t="shared" ca="1" si="75"/>
        <v/>
      </c>
      <c r="M41" s="90" t="str">
        <f t="shared" ca="1" si="75"/>
        <v/>
      </c>
      <c r="N41" s="90" t="str">
        <f t="shared" ca="1" si="75"/>
        <v/>
      </c>
      <c r="O41" s="90" t="str">
        <f t="shared" ca="1" si="75"/>
        <v/>
      </c>
      <c r="P41" s="89" t="str">
        <f t="shared" ref="P41:U41" ca="1" si="76">IF(ISNA(MATCH(MIN(J4:J53)+ROW()-ROW(P4),J4:J53,0)),"",INDEX(D4:D53,MATCH(MIN(J4:J53)+ROW()-ROW(P4),J4:J53,0)))</f>
        <v/>
      </c>
      <c r="Q41" s="89" t="str">
        <f t="shared" ca="1" si="76"/>
        <v/>
      </c>
      <c r="R41" s="89" t="str">
        <f t="shared" ca="1" si="76"/>
        <v/>
      </c>
      <c r="S41" s="89" t="str">
        <f t="shared" ca="1" si="76"/>
        <v/>
      </c>
      <c r="T41" s="89" t="str">
        <f t="shared" ca="1" si="76"/>
        <v/>
      </c>
      <c r="U41" s="89" t="str">
        <f t="shared" ca="1" si="76"/>
        <v/>
      </c>
      <c r="V41" s="98"/>
    </row>
    <row r="42" spans="2:22" x14ac:dyDescent="0.25">
      <c r="B42" s="91">
        <v>39</v>
      </c>
      <c r="C42" s="92">
        <f t="shared" si="4"/>
        <v>43836</v>
      </c>
      <c r="D42" s="93">
        <f ca="1">OFFSET(dispos!$D$5,,228)</f>
        <v>0</v>
      </c>
      <c r="E42" s="93">
        <f ca="1">OFFSET(dispos!$E$5,,228)</f>
        <v>0</v>
      </c>
      <c r="F42" s="93">
        <f ca="1">OFFSET(dispos!$F$5,,228)</f>
        <v>0</v>
      </c>
      <c r="G42" s="93">
        <f ca="1">OFFSET(dispos!$G$5,,228)</f>
        <v>0</v>
      </c>
      <c r="H42" s="93">
        <f ca="1">OFFSET(dispos!$H$5,,228)</f>
        <v>0</v>
      </c>
      <c r="I42" s="93">
        <f ca="1">OFFSET(dispos!$I$5,,228)</f>
        <v>0</v>
      </c>
      <c r="J42" s="90" t="str">
        <f t="shared" ref="J42:O42" ca="1" si="77">IF(D42=0,"",SUMPRODUCT((D4:D53&lt;=D42)-(ISBLANK(D4:D53))))</f>
        <v/>
      </c>
      <c r="K42" s="90" t="str">
        <f t="shared" ca="1" si="77"/>
        <v/>
      </c>
      <c r="L42" s="90" t="str">
        <f t="shared" ca="1" si="77"/>
        <v/>
      </c>
      <c r="M42" s="90" t="str">
        <f t="shared" ca="1" si="77"/>
        <v/>
      </c>
      <c r="N42" s="90" t="str">
        <f t="shared" ca="1" si="77"/>
        <v/>
      </c>
      <c r="O42" s="90" t="str">
        <f t="shared" ca="1" si="77"/>
        <v/>
      </c>
      <c r="P42" s="89" t="str">
        <f t="shared" ref="P42:U42" ca="1" si="78">IF(ISNA(MATCH(MIN(J4:J53)+ROW()-ROW(P4),J4:J53,0)),"",INDEX(D4:D53,MATCH(MIN(J4:J53)+ROW()-ROW(P4),J4:J53,0)))</f>
        <v/>
      </c>
      <c r="Q42" s="89" t="str">
        <f t="shared" ca="1" si="78"/>
        <v/>
      </c>
      <c r="R42" s="89" t="str">
        <f t="shared" ca="1" si="78"/>
        <v/>
      </c>
      <c r="S42" s="89" t="str">
        <f t="shared" ca="1" si="78"/>
        <v/>
      </c>
      <c r="T42" s="89" t="str">
        <f t="shared" ca="1" si="78"/>
        <v/>
      </c>
      <c r="U42" s="89" t="str">
        <f t="shared" ca="1" si="78"/>
        <v/>
      </c>
      <c r="V42" s="98"/>
    </row>
    <row r="43" spans="2:22" x14ac:dyDescent="0.25">
      <c r="B43" s="91">
        <v>40</v>
      </c>
      <c r="C43" s="92">
        <f t="shared" si="4"/>
        <v>43836</v>
      </c>
      <c r="D43" s="93">
        <f ca="1">OFFSET(dispos!$D$5,,234)</f>
        <v>0</v>
      </c>
      <c r="E43" s="93">
        <f ca="1">OFFSET(dispos!$E$5,,234)</f>
        <v>0</v>
      </c>
      <c r="F43" s="93">
        <f ca="1">OFFSET(dispos!$F$5,,234)</f>
        <v>0</v>
      </c>
      <c r="G43" s="93">
        <f ca="1">OFFSET(dispos!$G$5,,234)</f>
        <v>0</v>
      </c>
      <c r="H43" s="93">
        <f ca="1">OFFSET(dispos!$H$5,,234)</f>
        <v>0</v>
      </c>
      <c r="I43" s="93">
        <f ca="1">OFFSET(dispos!$I$5,,234)</f>
        <v>0</v>
      </c>
      <c r="J43" s="90" t="str">
        <f t="shared" ref="J43:O43" ca="1" si="79">IF(D43=0,"",SUMPRODUCT((D4:D53&lt;=D43)-(ISBLANK(D4:D53))))</f>
        <v/>
      </c>
      <c r="K43" s="90" t="str">
        <f t="shared" ca="1" si="79"/>
        <v/>
      </c>
      <c r="L43" s="90" t="str">
        <f t="shared" ca="1" si="79"/>
        <v/>
      </c>
      <c r="M43" s="90" t="str">
        <f t="shared" ca="1" si="79"/>
        <v/>
      </c>
      <c r="N43" s="90" t="str">
        <f t="shared" ca="1" si="79"/>
        <v/>
      </c>
      <c r="O43" s="90" t="str">
        <f t="shared" ca="1" si="79"/>
        <v/>
      </c>
      <c r="P43" s="89" t="str">
        <f t="shared" ref="P43:U43" ca="1" si="80">IF(ISNA(MATCH(MIN(J4:J53)+ROW()-ROW(P4),J4:J53,0)),"",INDEX(D4:D53,MATCH(MIN(J4:J53)+ROW()-ROW(P4),J4:J53,0)))</f>
        <v/>
      </c>
      <c r="Q43" s="89" t="str">
        <f t="shared" ca="1" si="80"/>
        <v/>
      </c>
      <c r="R43" s="89" t="str">
        <f t="shared" ca="1" si="80"/>
        <v/>
      </c>
      <c r="S43" s="89" t="str">
        <f t="shared" ca="1" si="80"/>
        <v/>
      </c>
      <c r="T43" s="89" t="str">
        <f t="shared" ca="1" si="80"/>
        <v/>
      </c>
      <c r="U43" s="89" t="str">
        <f t="shared" ca="1" si="80"/>
        <v/>
      </c>
      <c r="V43" s="98"/>
    </row>
    <row r="44" spans="2:22" x14ac:dyDescent="0.25">
      <c r="B44" s="91">
        <v>41</v>
      </c>
      <c r="C44" s="92">
        <f t="shared" si="4"/>
        <v>43836</v>
      </c>
      <c r="D44" s="93">
        <f ca="1">OFFSET(dispos!$D$5,,240)</f>
        <v>0</v>
      </c>
      <c r="E44" s="93">
        <f ca="1">OFFSET(dispos!$E$5,,240)</f>
        <v>0</v>
      </c>
      <c r="F44" s="93">
        <f ca="1">OFFSET(dispos!$F$5,,240)</f>
        <v>0</v>
      </c>
      <c r="G44" s="93">
        <f ca="1">OFFSET(dispos!$G$5,,240)</f>
        <v>0</v>
      </c>
      <c r="H44" s="93">
        <f ca="1">OFFSET(dispos!$H$5,,240)</f>
        <v>0</v>
      </c>
      <c r="I44" s="93">
        <f ca="1">OFFSET(dispos!$I$5,,240)</f>
        <v>0</v>
      </c>
      <c r="J44" s="90" t="str">
        <f t="shared" ref="J44:O44" ca="1" si="81">IF(D44=0,"",SUMPRODUCT((D4:D53&lt;=D44)-(ISBLANK(D4:D53))))</f>
        <v/>
      </c>
      <c r="K44" s="90" t="str">
        <f t="shared" ca="1" si="81"/>
        <v/>
      </c>
      <c r="L44" s="90" t="str">
        <f t="shared" ca="1" si="81"/>
        <v/>
      </c>
      <c r="M44" s="90" t="str">
        <f t="shared" ca="1" si="81"/>
        <v/>
      </c>
      <c r="N44" s="90" t="str">
        <f t="shared" ca="1" si="81"/>
        <v/>
      </c>
      <c r="O44" s="90" t="str">
        <f t="shared" ca="1" si="81"/>
        <v/>
      </c>
      <c r="P44" s="89" t="str">
        <f t="shared" ref="P44:U44" ca="1" si="82">IF(ISNA(MATCH(MIN(J4:J53)+ROW()-ROW(P4),J4:J53,0)),"",INDEX(D4:D53,MATCH(MIN(J4:J53)+ROW()-ROW(P4),J4:J53,0)))</f>
        <v/>
      </c>
      <c r="Q44" s="89" t="str">
        <f t="shared" ca="1" si="82"/>
        <v/>
      </c>
      <c r="R44" s="89" t="str">
        <f t="shared" ca="1" si="82"/>
        <v/>
      </c>
      <c r="S44" s="89" t="str">
        <f t="shared" ca="1" si="82"/>
        <v/>
      </c>
      <c r="T44" s="89" t="str">
        <f t="shared" ca="1" si="82"/>
        <v/>
      </c>
      <c r="U44" s="89" t="str">
        <f t="shared" ca="1" si="82"/>
        <v/>
      </c>
      <c r="V44" s="98"/>
    </row>
    <row r="45" spans="2:22" x14ac:dyDescent="0.25">
      <c r="B45" s="91">
        <v>42</v>
      </c>
      <c r="C45" s="92">
        <f t="shared" si="4"/>
        <v>43836</v>
      </c>
      <c r="D45" s="93">
        <f ca="1">OFFSET(dispos!$D$5,,246)</f>
        <v>0</v>
      </c>
      <c r="E45" s="93">
        <f ca="1">OFFSET(dispos!$E$5,,246)</f>
        <v>0</v>
      </c>
      <c r="F45" s="93">
        <f ca="1">OFFSET(dispos!$F$5,,246)</f>
        <v>0</v>
      </c>
      <c r="G45" s="93">
        <f ca="1">OFFSET(dispos!$G$5,,246)</f>
        <v>0</v>
      </c>
      <c r="H45" s="93">
        <f ca="1">OFFSET(dispos!$H$5,,246)</f>
        <v>0</v>
      </c>
      <c r="I45" s="93">
        <f ca="1">OFFSET(dispos!$I$5,,246)</f>
        <v>0</v>
      </c>
      <c r="J45" s="90" t="str">
        <f t="shared" ref="J45:O45" ca="1" si="83">IF(D45=0,"",SUMPRODUCT((D4:D53&lt;=D45)-(ISBLANK(D4:D53))))</f>
        <v/>
      </c>
      <c r="K45" s="90" t="str">
        <f t="shared" ca="1" si="83"/>
        <v/>
      </c>
      <c r="L45" s="90" t="str">
        <f t="shared" ca="1" si="83"/>
        <v/>
      </c>
      <c r="M45" s="90" t="str">
        <f t="shared" ca="1" si="83"/>
        <v/>
      </c>
      <c r="N45" s="90" t="str">
        <f t="shared" ca="1" si="83"/>
        <v/>
      </c>
      <c r="O45" s="90" t="str">
        <f t="shared" ca="1" si="83"/>
        <v/>
      </c>
      <c r="P45" s="89" t="str">
        <f t="shared" ref="P45:U45" ca="1" si="84">IF(ISNA(MATCH(MIN(J4:J53)+ROW()-ROW(P4),J4:J53,0)),"",INDEX(D4:D53,MATCH(MIN(J4:J53)+ROW()-ROW(P4),J4:J53,0)))</f>
        <v/>
      </c>
      <c r="Q45" s="89" t="str">
        <f t="shared" ca="1" si="84"/>
        <v/>
      </c>
      <c r="R45" s="89" t="str">
        <f t="shared" ca="1" si="84"/>
        <v/>
      </c>
      <c r="S45" s="89" t="str">
        <f t="shared" ca="1" si="84"/>
        <v/>
      </c>
      <c r="T45" s="89" t="str">
        <f t="shared" ca="1" si="84"/>
        <v/>
      </c>
      <c r="U45" s="89" t="str">
        <f t="shared" ca="1" si="84"/>
        <v/>
      </c>
      <c r="V45" s="98"/>
    </row>
    <row r="46" spans="2:22" x14ac:dyDescent="0.25">
      <c r="B46" s="91">
        <v>43</v>
      </c>
      <c r="C46" s="92">
        <f t="shared" si="4"/>
        <v>43836</v>
      </c>
      <c r="D46" s="93">
        <f ca="1">OFFSET(dispos!$D$5,,252)</f>
        <v>0</v>
      </c>
      <c r="E46" s="93">
        <f ca="1">OFFSET(dispos!$E$5,,252)</f>
        <v>0</v>
      </c>
      <c r="F46" s="93">
        <f ca="1">OFFSET(dispos!$F$5,,252)</f>
        <v>0</v>
      </c>
      <c r="G46" s="93">
        <f ca="1">OFFSET(dispos!$G$5,,252)</f>
        <v>0</v>
      </c>
      <c r="H46" s="93">
        <f ca="1">OFFSET(dispos!$H$5,,252)</f>
        <v>0</v>
      </c>
      <c r="I46" s="93">
        <f ca="1">OFFSET(dispos!$I$5,,252)</f>
        <v>0</v>
      </c>
      <c r="J46" s="90" t="str">
        <f t="shared" ref="J46:O46" ca="1" si="85">IF(D46=0,"",SUMPRODUCT((D4:D53&lt;=D46)-(ISBLANK(D4:D53))))</f>
        <v/>
      </c>
      <c r="K46" s="90" t="str">
        <f t="shared" ca="1" si="85"/>
        <v/>
      </c>
      <c r="L46" s="90" t="str">
        <f t="shared" ca="1" si="85"/>
        <v/>
      </c>
      <c r="M46" s="90" t="str">
        <f t="shared" ca="1" si="85"/>
        <v/>
      </c>
      <c r="N46" s="90" t="str">
        <f t="shared" ca="1" si="85"/>
        <v/>
      </c>
      <c r="O46" s="90" t="str">
        <f t="shared" ca="1" si="85"/>
        <v/>
      </c>
      <c r="P46" s="89" t="str">
        <f t="shared" ref="P46:U46" ca="1" si="86">IF(ISNA(MATCH(MIN(J4:J53)+ROW()-ROW(P4),J4:J53,0)),"",INDEX(D4:D53,MATCH(MIN(J4:J53)+ROW()-ROW(P4),J4:J53,0)))</f>
        <v/>
      </c>
      <c r="Q46" s="89" t="str">
        <f t="shared" ca="1" si="86"/>
        <v/>
      </c>
      <c r="R46" s="89" t="str">
        <f t="shared" ca="1" si="86"/>
        <v/>
      </c>
      <c r="S46" s="89" t="str">
        <f t="shared" ca="1" si="86"/>
        <v/>
      </c>
      <c r="T46" s="89" t="str">
        <f t="shared" ca="1" si="86"/>
        <v/>
      </c>
      <c r="U46" s="89" t="str">
        <f t="shared" ca="1" si="86"/>
        <v/>
      </c>
      <c r="V46" s="98"/>
    </row>
    <row r="47" spans="2:22" x14ac:dyDescent="0.25">
      <c r="B47" s="91">
        <v>44</v>
      </c>
      <c r="C47" s="92">
        <f t="shared" si="4"/>
        <v>43836</v>
      </c>
      <c r="D47" s="93">
        <f ca="1">OFFSET(dispos!$D$5,,258)</f>
        <v>0</v>
      </c>
      <c r="E47" s="93">
        <f ca="1">OFFSET(dispos!$E$5,,258)</f>
        <v>0</v>
      </c>
      <c r="F47" s="93">
        <f ca="1">OFFSET(dispos!$F$5,,258)</f>
        <v>0</v>
      </c>
      <c r="G47" s="93">
        <f ca="1">OFFSET(dispos!$G$5,,258)</f>
        <v>0</v>
      </c>
      <c r="H47" s="93">
        <f ca="1">OFFSET(dispos!$H$5,,258)</f>
        <v>0</v>
      </c>
      <c r="I47" s="93">
        <f ca="1">OFFSET(dispos!$I$5,,258)</f>
        <v>0</v>
      </c>
      <c r="J47" s="90" t="str">
        <f t="shared" ref="J47:O47" ca="1" si="87">IF(D47=0,"",SUMPRODUCT((D4:D53&lt;=D47)-(ISBLANK(D4:D53))))</f>
        <v/>
      </c>
      <c r="K47" s="90" t="str">
        <f t="shared" ca="1" si="87"/>
        <v/>
      </c>
      <c r="L47" s="90" t="str">
        <f t="shared" ca="1" si="87"/>
        <v/>
      </c>
      <c r="M47" s="90" t="str">
        <f t="shared" ca="1" si="87"/>
        <v/>
      </c>
      <c r="N47" s="90" t="str">
        <f t="shared" ca="1" si="87"/>
        <v/>
      </c>
      <c r="O47" s="90" t="str">
        <f t="shared" ca="1" si="87"/>
        <v/>
      </c>
      <c r="P47" s="89" t="str">
        <f t="shared" ref="P47:U47" ca="1" si="88">IF(ISNA(MATCH(MIN(J4:J53)+ROW()-ROW(P4),J4:J53,0)),"",INDEX(D4:D53,MATCH(MIN(J4:J53)+ROW()-ROW(P4),J4:J53,0)))</f>
        <v/>
      </c>
      <c r="Q47" s="89" t="str">
        <f t="shared" ca="1" si="88"/>
        <v/>
      </c>
      <c r="R47" s="89" t="str">
        <f t="shared" ca="1" si="88"/>
        <v/>
      </c>
      <c r="S47" s="89" t="str">
        <f t="shared" ca="1" si="88"/>
        <v/>
      </c>
      <c r="T47" s="89" t="str">
        <f t="shared" ca="1" si="88"/>
        <v/>
      </c>
      <c r="U47" s="89" t="str">
        <f t="shared" ca="1" si="88"/>
        <v/>
      </c>
      <c r="V47" s="98"/>
    </row>
    <row r="48" spans="2:22" x14ac:dyDescent="0.25">
      <c r="B48" s="91">
        <v>45</v>
      </c>
      <c r="C48" s="92">
        <f t="shared" si="4"/>
        <v>43836</v>
      </c>
      <c r="D48" s="93">
        <f ca="1">OFFSET(dispos!$D$5,,264)</f>
        <v>0</v>
      </c>
      <c r="E48" s="93">
        <f ca="1">OFFSET(dispos!$E$5,,264)</f>
        <v>0</v>
      </c>
      <c r="F48" s="93">
        <f ca="1">OFFSET(dispos!$F$5,,264)</f>
        <v>0</v>
      </c>
      <c r="G48" s="93">
        <f ca="1">OFFSET(dispos!$G$5,,264)</f>
        <v>0</v>
      </c>
      <c r="H48" s="93">
        <f ca="1">OFFSET(dispos!$H$5,,264)</f>
        <v>0</v>
      </c>
      <c r="I48" s="93">
        <f ca="1">OFFSET(dispos!$I$5,,264)</f>
        <v>0</v>
      </c>
      <c r="J48" s="90" t="str">
        <f t="shared" ref="J48:O48" ca="1" si="89">IF(D48=0,"",SUMPRODUCT((D4:D53&lt;=D48)-(ISBLANK(D4:D53))))</f>
        <v/>
      </c>
      <c r="K48" s="90" t="str">
        <f t="shared" ca="1" si="89"/>
        <v/>
      </c>
      <c r="L48" s="90" t="str">
        <f t="shared" ca="1" si="89"/>
        <v/>
      </c>
      <c r="M48" s="90" t="str">
        <f t="shared" ca="1" si="89"/>
        <v/>
      </c>
      <c r="N48" s="90" t="str">
        <f t="shared" ca="1" si="89"/>
        <v/>
      </c>
      <c r="O48" s="90" t="str">
        <f t="shared" ca="1" si="89"/>
        <v/>
      </c>
      <c r="P48" s="89" t="str">
        <f t="shared" ref="P48:U48" ca="1" si="90">IF(ISNA(MATCH(MIN(J4:J53)+ROW()-ROW(P4),J4:J53,0)),"",INDEX(D4:D53,MATCH(MIN(J4:J53)+ROW()-ROW(P4),J4:J53,0)))</f>
        <v/>
      </c>
      <c r="Q48" s="89" t="str">
        <f t="shared" ca="1" si="90"/>
        <v/>
      </c>
      <c r="R48" s="89" t="str">
        <f t="shared" ca="1" si="90"/>
        <v/>
      </c>
      <c r="S48" s="89" t="str">
        <f t="shared" ca="1" si="90"/>
        <v/>
      </c>
      <c r="T48" s="89" t="str">
        <f t="shared" ca="1" si="90"/>
        <v/>
      </c>
      <c r="U48" s="89" t="str">
        <f t="shared" ca="1" si="90"/>
        <v/>
      </c>
      <c r="V48" s="98"/>
    </row>
    <row r="49" spans="2:22" x14ac:dyDescent="0.25">
      <c r="B49" s="91">
        <v>46</v>
      </c>
      <c r="C49" s="92">
        <f t="shared" si="4"/>
        <v>43836</v>
      </c>
      <c r="D49" s="93">
        <f ca="1">OFFSET(dispos!$D$5,,270)</f>
        <v>0</v>
      </c>
      <c r="E49" s="93">
        <f ca="1">OFFSET(dispos!$E$5,,270)</f>
        <v>0</v>
      </c>
      <c r="F49" s="93">
        <f ca="1">OFFSET(dispos!$F$5,,270)</f>
        <v>0</v>
      </c>
      <c r="G49" s="93">
        <f ca="1">OFFSET(dispos!$G$5,,270)</f>
        <v>0</v>
      </c>
      <c r="H49" s="93">
        <f ca="1">OFFSET(dispos!$H$5,,270)</f>
        <v>0</v>
      </c>
      <c r="I49" s="93">
        <f ca="1">OFFSET(dispos!$I$5,,270)</f>
        <v>0</v>
      </c>
      <c r="J49" s="90" t="str">
        <f t="shared" ref="J49:O49" ca="1" si="91">IF(D49=0,"",SUMPRODUCT((D4:D53&lt;=D49)-(ISBLANK(D4:D53))))</f>
        <v/>
      </c>
      <c r="K49" s="90" t="str">
        <f t="shared" ca="1" si="91"/>
        <v/>
      </c>
      <c r="L49" s="90" t="str">
        <f t="shared" ca="1" si="91"/>
        <v/>
      </c>
      <c r="M49" s="90" t="str">
        <f t="shared" ca="1" si="91"/>
        <v/>
      </c>
      <c r="N49" s="90" t="str">
        <f t="shared" ca="1" si="91"/>
        <v/>
      </c>
      <c r="O49" s="90" t="str">
        <f t="shared" ca="1" si="91"/>
        <v/>
      </c>
      <c r="P49" s="89" t="str">
        <f t="shared" ref="P49:U49" ca="1" si="92">IF(ISNA(MATCH(MIN(J4:J53)+ROW()-ROW(P4),J4:J53,0)),"",INDEX(D4:D53,MATCH(MIN(J4:J53)+ROW()-ROW(P4),J4:J53,0)))</f>
        <v/>
      </c>
      <c r="Q49" s="89" t="str">
        <f t="shared" ca="1" si="92"/>
        <v/>
      </c>
      <c r="R49" s="89" t="str">
        <f t="shared" ca="1" si="92"/>
        <v/>
      </c>
      <c r="S49" s="89" t="str">
        <f t="shared" ca="1" si="92"/>
        <v/>
      </c>
      <c r="T49" s="89" t="str">
        <f t="shared" ca="1" si="92"/>
        <v/>
      </c>
      <c r="U49" s="89" t="str">
        <f t="shared" ca="1" si="92"/>
        <v/>
      </c>
      <c r="V49" s="98"/>
    </row>
    <row r="50" spans="2:22" x14ac:dyDescent="0.25">
      <c r="B50" s="91">
        <v>47</v>
      </c>
      <c r="C50" s="92">
        <f t="shared" si="4"/>
        <v>43836</v>
      </c>
      <c r="D50" s="93">
        <f ca="1">OFFSET(dispos!$D$5,,276)</f>
        <v>0</v>
      </c>
      <c r="E50" s="93">
        <f ca="1">OFFSET(dispos!$E$5,,276)</f>
        <v>0</v>
      </c>
      <c r="F50" s="93">
        <f ca="1">OFFSET(dispos!$F$5,,276)</f>
        <v>0</v>
      </c>
      <c r="G50" s="93">
        <f ca="1">OFFSET(dispos!$G$5,,276)</f>
        <v>0</v>
      </c>
      <c r="H50" s="93">
        <f ca="1">OFFSET(dispos!$H$5,,276)</f>
        <v>0</v>
      </c>
      <c r="I50" s="93">
        <f ca="1">OFFSET(dispos!$I$5,,276)</f>
        <v>0</v>
      </c>
      <c r="J50" s="90" t="str">
        <f t="shared" ref="J50:O50" ca="1" si="93">IF(D50=0,"",SUMPRODUCT((D4:D53&lt;=D50)-(ISBLANK(D4:D53))))</f>
        <v/>
      </c>
      <c r="K50" s="90" t="str">
        <f t="shared" ca="1" si="93"/>
        <v/>
      </c>
      <c r="L50" s="90" t="str">
        <f t="shared" ca="1" si="93"/>
        <v/>
      </c>
      <c r="M50" s="90" t="str">
        <f t="shared" ca="1" si="93"/>
        <v/>
      </c>
      <c r="N50" s="90" t="str">
        <f t="shared" ca="1" si="93"/>
        <v/>
      </c>
      <c r="O50" s="90" t="str">
        <f t="shared" ca="1" si="93"/>
        <v/>
      </c>
      <c r="P50" s="89" t="str">
        <f t="shared" ref="P50:U50" ca="1" si="94">IF(ISNA(MATCH(MIN(J4:J53)+ROW()-ROW(P4),J4:J53,0)),"",INDEX(D4:D53,MATCH(MIN(J4:J53)+ROW()-ROW(P4),J4:J53,0)))</f>
        <v/>
      </c>
      <c r="Q50" s="89" t="str">
        <f t="shared" ca="1" si="94"/>
        <v/>
      </c>
      <c r="R50" s="89" t="str">
        <f t="shared" ca="1" si="94"/>
        <v/>
      </c>
      <c r="S50" s="89" t="str">
        <f t="shared" ca="1" si="94"/>
        <v/>
      </c>
      <c r="T50" s="89" t="str">
        <f t="shared" ca="1" si="94"/>
        <v/>
      </c>
      <c r="U50" s="89" t="str">
        <f t="shared" ca="1" si="94"/>
        <v/>
      </c>
      <c r="V50" s="98"/>
    </row>
    <row r="51" spans="2:22" x14ac:dyDescent="0.25">
      <c r="B51" s="91">
        <v>48</v>
      </c>
      <c r="C51" s="92">
        <f t="shared" si="4"/>
        <v>43836</v>
      </c>
      <c r="D51" s="93">
        <f ca="1">OFFSET(dispos!$D$5,,282)</f>
        <v>0</v>
      </c>
      <c r="E51" s="93">
        <f ca="1">OFFSET(dispos!$E$5,,282)</f>
        <v>0</v>
      </c>
      <c r="F51" s="93">
        <f ca="1">OFFSET(dispos!$F$5,,282)</f>
        <v>0</v>
      </c>
      <c r="G51" s="93">
        <f ca="1">OFFSET(dispos!$G$5,,282)</f>
        <v>0</v>
      </c>
      <c r="H51" s="93">
        <f ca="1">OFFSET(dispos!$H$5,,282)</f>
        <v>0</v>
      </c>
      <c r="I51" s="93">
        <f ca="1">OFFSET(dispos!$I$5,,282)</f>
        <v>0</v>
      </c>
      <c r="J51" s="90" t="str">
        <f t="shared" ref="J51:O51" ca="1" si="95">IF(D51=0,"",SUMPRODUCT((D4:D53&lt;=D51)-(ISBLANK(D4:D53))))</f>
        <v/>
      </c>
      <c r="K51" s="90" t="str">
        <f t="shared" ca="1" si="95"/>
        <v/>
      </c>
      <c r="L51" s="90" t="str">
        <f t="shared" ca="1" si="95"/>
        <v/>
      </c>
      <c r="M51" s="90" t="str">
        <f t="shared" ca="1" si="95"/>
        <v/>
      </c>
      <c r="N51" s="90" t="str">
        <f t="shared" ca="1" si="95"/>
        <v/>
      </c>
      <c r="O51" s="90" t="str">
        <f t="shared" ca="1" si="95"/>
        <v/>
      </c>
      <c r="P51" s="89" t="str">
        <f t="shared" ref="P51:U51" ca="1" si="96">IF(ISNA(MATCH(MIN(J4:J53)+ROW()-ROW(P4),J4:J53,0)),"",INDEX(D4:D53,MATCH(MIN(J4:J53)+ROW()-ROW(P4),J4:J53,0)))</f>
        <v/>
      </c>
      <c r="Q51" s="89" t="str">
        <f t="shared" ca="1" si="96"/>
        <v/>
      </c>
      <c r="R51" s="89" t="str">
        <f t="shared" ca="1" si="96"/>
        <v/>
      </c>
      <c r="S51" s="89" t="str">
        <f t="shared" ca="1" si="96"/>
        <v/>
      </c>
      <c r="T51" s="89" t="str">
        <f t="shared" ca="1" si="96"/>
        <v/>
      </c>
      <c r="U51" s="89" t="str">
        <f t="shared" ca="1" si="96"/>
        <v/>
      </c>
      <c r="V51" s="98"/>
    </row>
    <row r="52" spans="2:22" x14ac:dyDescent="0.25">
      <c r="B52" s="91">
        <v>49</v>
      </c>
      <c r="C52" s="92">
        <f t="shared" si="4"/>
        <v>43836</v>
      </c>
      <c r="D52" s="93">
        <f ca="1">OFFSET(dispos!$D$5,,288)</f>
        <v>0</v>
      </c>
      <c r="E52" s="93">
        <f ca="1">OFFSET(dispos!$E$5,,288)</f>
        <v>0</v>
      </c>
      <c r="F52" s="93">
        <f ca="1">OFFSET(dispos!$F$5,,288)</f>
        <v>0</v>
      </c>
      <c r="G52" s="93">
        <f ca="1">OFFSET(dispos!$G$5,,288)</f>
        <v>0</v>
      </c>
      <c r="H52" s="93">
        <f ca="1">OFFSET(dispos!$H$5,,288)</f>
        <v>0</v>
      </c>
      <c r="I52" s="93">
        <f ca="1">OFFSET(dispos!$I$5,,288)</f>
        <v>0</v>
      </c>
      <c r="J52" s="90" t="str">
        <f t="shared" ref="J52:O52" ca="1" si="97">IF(D52=0,"",SUMPRODUCT((D4:D53&lt;=D52)-(ISBLANK(D4:D53))))</f>
        <v/>
      </c>
      <c r="K52" s="90" t="str">
        <f t="shared" ca="1" si="97"/>
        <v/>
      </c>
      <c r="L52" s="90" t="str">
        <f t="shared" ca="1" si="97"/>
        <v/>
      </c>
      <c r="M52" s="90" t="str">
        <f t="shared" ca="1" si="97"/>
        <v/>
      </c>
      <c r="N52" s="90" t="str">
        <f t="shared" ca="1" si="97"/>
        <v/>
      </c>
      <c r="O52" s="90" t="str">
        <f t="shared" ca="1" si="97"/>
        <v/>
      </c>
      <c r="P52" s="89" t="str">
        <f t="shared" ref="P52:U52" ca="1" si="98">IF(ISNA(MATCH(MIN(J4:J53)+ROW()-ROW(P4),J4:J53,0)),"",INDEX(D4:D53,MATCH(MIN(J4:J53)+ROW()-ROW(P4),J4:J53,0)))</f>
        <v/>
      </c>
      <c r="Q52" s="89" t="str">
        <f t="shared" ca="1" si="98"/>
        <v/>
      </c>
      <c r="R52" s="89" t="str">
        <f t="shared" ca="1" si="98"/>
        <v/>
      </c>
      <c r="S52" s="89" t="str">
        <f t="shared" ca="1" si="98"/>
        <v/>
      </c>
      <c r="T52" s="89" t="str">
        <f t="shared" ca="1" si="98"/>
        <v/>
      </c>
      <c r="U52" s="89" t="str">
        <f t="shared" ca="1" si="98"/>
        <v/>
      </c>
      <c r="V52" s="98"/>
    </row>
    <row r="53" spans="2:22" x14ac:dyDescent="0.25">
      <c r="B53" s="91">
        <v>50</v>
      </c>
      <c r="C53" s="92">
        <f t="shared" si="4"/>
        <v>43836</v>
      </c>
      <c r="D53" s="93">
        <f ca="1">OFFSET(dispos!$D$5,,294)</f>
        <v>0</v>
      </c>
      <c r="E53" s="93">
        <f ca="1">OFFSET(dispos!$E$5,,294)</f>
        <v>0</v>
      </c>
      <c r="F53" s="93">
        <f ca="1">OFFSET(dispos!$F$5,,294)</f>
        <v>0</v>
      </c>
      <c r="G53" s="93">
        <f ca="1">OFFSET(dispos!$G$5,,294)</f>
        <v>0</v>
      </c>
      <c r="H53" s="93">
        <f ca="1">OFFSET(dispos!$H$5,,294)</f>
        <v>0</v>
      </c>
      <c r="I53" s="93">
        <f ca="1">OFFSET(dispos!$I$5,,294)</f>
        <v>0</v>
      </c>
      <c r="J53" s="90" t="str">
        <f t="shared" ref="J53:O53" ca="1" si="99">IF(D53=0,"",SUMPRODUCT((D4:D53&lt;=D53)-(ISBLANK(D4:D53))))</f>
        <v/>
      </c>
      <c r="K53" s="90" t="str">
        <f t="shared" ca="1" si="99"/>
        <v/>
      </c>
      <c r="L53" s="90" t="str">
        <f t="shared" ca="1" si="99"/>
        <v/>
      </c>
      <c r="M53" s="90" t="str">
        <f t="shared" ca="1" si="99"/>
        <v/>
      </c>
      <c r="N53" s="90" t="str">
        <f t="shared" ca="1" si="99"/>
        <v/>
      </c>
      <c r="O53" s="90" t="str">
        <f t="shared" ca="1" si="99"/>
        <v/>
      </c>
      <c r="P53" s="89" t="str">
        <f t="shared" ref="P53:U53" ca="1" si="100">IF(ISNA(MATCH(MIN(J4:J53)+ROW()-ROW(P4),J4:J53,0)),"",INDEX(D4:D53,MATCH(MIN(J4:J53)+ROW()-ROW(P4),J4:J53,0)))</f>
        <v/>
      </c>
      <c r="Q53" s="89" t="str">
        <f t="shared" ca="1" si="100"/>
        <v/>
      </c>
      <c r="R53" s="89" t="str">
        <f t="shared" ca="1" si="100"/>
        <v/>
      </c>
      <c r="S53" s="89" t="str">
        <f t="shared" ca="1" si="100"/>
        <v/>
      </c>
      <c r="T53" s="89" t="str">
        <f t="shared" ca="1" si="100"/>
        <v/>
      </c>
      <c r="U53" s="89" t="str">
        <f t="shared" ca="1" si="100"/>
        <v/>
      </c>
      <c r="V53" s="98"/>
    </row>
    <row r="54" spans="2:22" x14ac:dyDescent="0.25">
      <c r="B54">
        <v>1</v>
      </c>
      <c r="C54" s="29">
        <f>dispos!$C$6</f>
        <v>43837</v>
      </c>
      <c r="D54" s="88">
        <f ca="1">OFFSET(dispos!$D$6,,)</f>
        <v>0</v>
      </c>
      <c r="E54" s="88">
        <f ca="1">OFFSET(dispos!$E$6,,)</f>
        <v>0</v>
      </c>
      <c r="F54" s="88" t="str">
        <f ca="1">OFFSET(dispos!$F$6,,)</f>
        <v>je lolo</v>
      </c>
      <c r="G54" s="88">
        <f ca="1">OFFSET(dispos!$G$6,,)</f>
        <v>0</v>
      </c>
      <c r="H54" s="88">
        <f ca="1">OFFSET(dispos!$H$6,,)</f>
        <v>0</v>
      </c>
      <c r="I54" s="88">
        <f ca="1">OFFSET(dispos!$I$6,,)</f>
        <v>0</v>
      </c>
      <c r="J54" s="94" t="str">
        <f t="shared" ref="J54:O54" ca="1" si="101">IF(D54=0,"",SUMPRODUCT((D54:D103&lt;=D54)-(ISBLANK(D54:D103))))</f>
        <v/>
      </c>
      <c r="K54" s="95" t="str">
        <f t="shared" ca="1" si="101"/>
        <v/>
      </c>
      <c r="L54" s="95">
        <f t="shared" ca="1" si="101"/>
        <v>49</v>
      </c>
      <c r="M54" s="95" t="str">
        <f t="shared" ca="1" si="101"/>
        <v/>
      </c>
      <c r="N54" s="95" t="str">
        <f t="shared" ca="1" si="101"/>
        <v/>
      </c>
      <c r="O54" s="95" t="str">
        <f t="shared" ca="1" si="101"/>
        <v/>
      </c>
      <c r="P54" s="96" t="str">
        <f t="shared" ref="P54:U54" ca="1" si="102">IF(ISNA(MATCH(MIN(J54:J103)+ROW()-ROW(P54),J54:J103,0)),"",INDEX(D54:D103,MATCH(MIN(J54:J103)+ROW()-ROW(P54),J54:J103,0)))</f>
        <v>bien auau</v>
      </c>
      <c r="Q54" s="96" t="str">
        <f t="shared" ca="1" si="102"/>
        <v>bien auau</v>
      </c>
      <c r="R54" s="96" t="str">
        <f t="shared" ca="1" si="102"/>
        <v>je lolo</v>
      </c>
      <c r="S54" s="96" t="str">
        <f t="shared" ca="1" si="102"/>
        <v/>
      </c>
      <c r="T54" s="96" t="str">
        <f t="shared" ca="1" si="102"/>
        <v/>
      </c>
      <c r="U54" s="96" t="str">
        <f t="shared" ca="1" si="102"/>
        <v/>
      </c>
      <c r="V54" s="98">
        <v>2</v>
      </c>
    </row>
    <row r="55" spans="2:22" x14ac:dyDescent="0.25">
      <c r="B55">
        <v>2</v>
      </c>
      <c r="C55" s="29">
        <f t="shared" si="4"/>
        <v>43837</v>
      </c>
      <c r="D55" s="88" t="str">
        <f ca="1">OFFSET(dispos!$D$6,,6)</f>
        <v>ne lili</v>
      </c>
      <c r="E55" s="88">
        <f ca="1">OFFSET(dispos!$E$6,,6)</f>
        <v>0</v>
      </c>
      <c r="F55" s="88">
        <f ca="1">OFFSET(dispos!$F$6,,6)</f>
        <v>0</v>
      </c>
      <c r="G55" s="88">
        <f ca="1">OFFSET(dispos!$G$6,,6)</f>
        <v>0</v>
      </c>
      <c r="H55" s="88">
        <f ca="1">OFFSET(dispos!$H$6,,6)</f>
        <v>0</v>
      </c>
      <c r="I55" s="88">
        <f ca="1">OFFSET(dispos!$I$6,,6)</f>
        <v>0</v>
      </c>
      <c r="J55" s="90">
        <f t="shared" ref="J55:O55" ca="1" si="103">IF(D55=0,"",SUMPRODUCT((D54:D103&lt;=D55)-(ISBLANK(D54:D103))))</f>
        <v>49</v>
      </c>
      <c r="K55" s="90" t="str">
        <f t="shared" ca="1" si="103"/>
        <v/>
      </c>
      <c r="L55" s="90" t="str">
        <f t="shared" ca="1" si="103"/>
        <v/>
      </c>
      <c r="M55" s="90" t="str">
        <f t="shared" ca="1" si="103"/>
        <v/>
      </c>
      <c r="N55" s="90" t="str">
        <f t="shared" ca="1" si="103"/>
        <v/>
      </c>
      <c r="O55" s="90" t="str">
        <f t="shared" ca="1" si="103"/>
        <v/>
      </c>
      <c r="P55" s="89" t="str">
        <f t="shared" ref="P55:U55" ca="1" si="104">IF(ISNA(MATCH(MIN(J54:J103)+ROW()-ROW(P54),J54:J103,0)),"",INDEX(D54:D103,MATCH(MIN(J54:J103)+ROW()-ROW(P54),J54:J103,0)))</f>
        <v>ne lili</v>
      </c>
      <c r="Q55" s="89" t="str">
        <f t="shared" ca="1" si="104"/>
        <v/>
      </c>
      <c r="R55" s="89" t="str">
        <f t="shared" ca="1" si="104"/>
        <v>pas vonvon</v>
      </c>
      <c r="S55" s="89" t="str">
        <f t="shared" ca="1" si="104"/>
        <v/>
      </c>
      <c r="T55" s="89" t="str">
        <f t="shared" ca="1" si="104"/>
        <v/>
      </c>
      <c r="U55" s="89" t="str">
        <f t="shared" ca="1" si="104"/>
        <v/>
      </c>
      <c r="V55" s="98"/>
    </row>
    <row r="56" spans="2:22" x14ac:dyDescent="0.25">
      <c r="B56">
        <v>3</v>
      </c>
      <c r="C56" s="29">
        <f t="shared" si="4"/>
        <v>43837</v>
      </c>
      <c r="D56" s="88" t="str">
        <f ca="1">OFFSET(dispos!$D$6,,12)</f>
        <v>pas vonvon</v>
      </c>
      <c r="E56" s="88">
        <f ca="1">OFFSET(dispos!$E$6,,12)</f>
        <v>0</v>
      </c>
      <c r="F56" s="88" t="str">
        <f ca="1">OFFSET(dispos!$F$6,,12)</f>
        <v>pas vonvon</v>
      </c>
      <c r="G56" s="88">
        <f ca="1">OFFSET(dispos!$G$6,,12)</f>
        <v>0</v>
      </c>
      <c r="H56" s="88">
        <f ca="1">OFFSET(dispos!$H$6,,12)</f>
        <v>0</v>
      </c>
      <c r="I56" s="88">
        <f ca="1">OFFSET(dispos!$I$6,,12)</f>
        <v>0</v>
      </c>
      <c r="J56" s="90">
        <f t="shared" ref="J56:O56" ca="1" si="105">IF(D56=0,"",SUMPRODUCT((D54:D103&lt;=D56)-(ISBLANK(D54:D103))))</f>
        <v>50</v>
      </c>
      <c r="K56" s="90" t="str">
        <f t="shared" ca="1" si="105"/>
        <v/>
      </c>
      <c r="L56" s="90">
        <f t="shared" ca="1" si="105"/>
        <v>50</v>
      </c>
      <c r="M56" s="90" t="str">
        <f t="shared" ca="1" si="105"/>
        <v/>
      </c>
      <c r="N56" s="90" t="str">
        <f t="shared" ca="1" si="105"/>
        <v/>
      </c>
      <c r="O56" s="90" t="str">
        <f t="shared" ca="1" si="105"/>
        <v/>
      </c>
      <c r="P56" s="89" t="str">
        <f t="shared" ref="P56:U56" ca="1" si="106">IF(ISNA(MATCH(MIN(J54:J103)+ROW()-ROW(P54),J54:J103,0)),"",INDEX(D54:D103,MATCH(MIN(J54:J103)+ROW()-ROW(P54),J54:J103,0)))</f>
        <v>pas vonvon</v>
      </c>
      <c r="Q56" s="89" t="str">
        <f t="shared" ca="1" si="106"/>
        <v/>
      </c>
      <c r="R56" s="89" t="str">
        <f t="shared" ca="1" si="106"/>
        <v/>
      </c>
      <c r="S56" s="89" t="str">
        <f t="shared" ca="1" si="106"/>
        <v/>
      </c>
      <c r="T56" s="89" t="str">
        <f t="shared" ca="1" si="106"/>
        <v/>
      </c>
      <c r="U56" s="89" t="str">
        <f t="shared" ca="1" si="106"/>
        <v/>
      </c>
      <c r="V56" s="98"/>
    </row>
    <row r="57" spans="2:22" x14ac:dyDescent="0.25">
      <c r="B57">
        <v>4</v>
      </c>
      <c r="C57" s="29">
        <f t="shared" si="4"/>
        <v>43837</v>
      </c>
      <c r="D57" s="88" t="str">
        <f ca="1">OFFSET(dispos!$D$6,,18)</f>
        <v>bien auau</v>
      </c>
      <c r="E57" s="88" t="str">
        <f ca="1">OFFSET(dispos!$E$6,,18)</f>
        <v>bien auau</v>
      </c>
      <c r="F57" s="88">
        <f ca="1">OFFSET(dispos!$F$6,,18)</f>
        <v>0</v>
      </c>
      <c r="G57" s="88">
        <f ca="1">OFFSET(dispos!$G$6,,18)</f>
        <v>0</v>
      </c>
      <c r="H57" s="88">
        <f ca="1">OFFSET(dispos!$H$6,,18)</f>
        <v>0</v>
      </c>
      <c r="I57" s="88">
        <f ca="1">OFFSET(dispos!$I$6,,18)</f>
        <v>0</v>
      </c>
      <c r="J57" s="90">
        <f t="shared" ref="J57:O57" ca="1" si="107">IF(D57=0,"",SUMPRODUCT((D54:D103&lt;=D57)-(ISBLANK(D54:D103))))</f>
        <v>48</v>
      </c>
      <c r="K57" s="90">
        <f t="shared" ca="1" si="107"/>
        <v>50</v>
      </c>
      <c r="L57" s="90" t="str">
        <f t="shared" ca="1" si="107"/>
        <v/>
      </c>
      <c r="M57" s="90" t="str">
        <f t="shared" ca="1" si="107"/>
        <v/>
      </c>
      <c r="N57" s="90" t="str">
        <f t="shared" ca="1" si="107"/>
        <v/>
      </c>
      <c r="O57" s="90" t="str">
        <f t="shared" ca="1" si="107"/>
        <v/>
      </c>
      <c r="P57" s="89" t="str">
        <f t="shared" ref="P57:U57" ca="1" si="108">IF(ISNA(MATCH(MIN(J54:J103)+ROW()-ROW(P54),J54:J103,0)),"",INDEX(D54:D103,MATCH(MIN(J54:J103)+ROW()-ROW(P54),J54:J103,0)))</f>
        <v/>
      </c>
      <c r="Q57" s="89" t="str">
        <f t="shared" ca="1" si="108"/>
        <v/>
      </c>
      <c r="R57" s="89" t="str">
        <f t="shared" ca="1" si="108"/>
        <v/>
      </c>
      <c r="S57" s="89" t="str">
        <f t="shared" ca="1" si="108"/>
        <v/>
      </c>
      <c r="T57" s="89" t="str">
        <f t="shared" ca="1" si="108"/>
        <v/>
      </c>
      <c r="U57" s="89" t="str">
        <f t="shared" ca="1" si="108"/>
        <v/>
      </c>
      <c r="V57" s="98"/>
    </row>
    <row r="58" spans="2:22" x14ac:dyDescent="0.25">
      <c r="B58">
        <v>5</v>
      </c>
      <c r="C58" s="29">
        <f t="shared" si="4"/>
        <v>43837</v>
      </c>
      <c r="D58" s="88">
        <f ca="1">OFFSET(dispos!$D$6,,24)</f>
        <v>0</v>
      </c>
      <c r="E58" s="88">
        <f ca="1">OFFSET(dispos!$E$6,,24)</f>
        <v>0</v>
      </c>
      <c r="F58" s="88">
        <f ca="1">OFFSET(dispos!$F$6,,24)</f>
        <v>0</v>
      </c>
      <c r="G58" s="88">
        <f ca="1">OFFSET(dispos!$G$6,,24)</f>
        <v>0</v>
      </c>
      <c r="H58" s="88">
        <f ca="1">OFFSET(dispos!$H$6,,24)</f>
        <v>0</v>
      </c>
      <c r="I58" s="88">
        <f ca="1">OFFSET(dispos!$I$6,,24)</f>
        <v>0</v>
      </c>
      <c r="J58" s="90" t="str">
        <f t="shared" ref="J58:O58" ca="1" si="109">IF(D58=0,"",SUMPRODUCT((D54:D103&lt;=D58)-(ISBLANK(D54:D103))))</f>
        <v/>
      </c>
      <c r="K58" s="90" t="str">
        <f t="shared" ca="1" si="109"/>
        <v/>
      </c>
      <c r="L58" s="90" t="str">
        <f t="shared" ca="1" si="109"/>
        <v/>
      </c>
      <c r="M58" s="90" t="str">
        <f t="shared" ca="1" si="109"/>
        <v/>
      </c>
      <c r="N58" s="90" t="str">
        <f t="shared" ca="1" si="109"/>
        <v/>
      </c>
      <c r="O58" s="90" t="str">
        <f t="shared" ca="1" si="109"/>
        <v/>
      </c>
      <c r="P58" s="89" t="str">
        <f t="shared" ref="P58:U58" ca="1" si="110">IF(ISNA(MATCH(MIN(J54:J103)+ROW()-ROW(P54),J54:J103,0)),"",INDEX(D54:D103,MATCH(MIN(J54:J103)+ROW()-ROW(P54),J54:J103,0)))</f>
        <v/>
      </c>
      <c r="Q58" s="89" t="str">
        <f t="shared" ca="1" si="110"/>
        <v/>
      </c>
      <c r="R58" s="89" t="str">
        <f t="shared" ca="1" si="110"/>
        <v/>
      </c>
      <c r="S58" s="89" t="str">
        <f t="shared" ca="1" si="110"/>
        <v/>
      </c>
      <c r="T58" s="89" t="str">
        <f t="shared" ca="1" si="110"/>
        <v/>
      </c>
      <c r="U58" s="89" t="str">
        <f t="shared" ca="1" si="110"/>
        <v/>
      </c>
      <c r="V58" s="98"/>
    </row>
    <row r="59" spans="2:22" x14ac:dyDescent="0.25">
      <c r="B59">
        <v>6</v>
      </c>
      <c r="C59" s="29">
        <f t="shared" si="4"/>
        <v>43837</v>
      </c>
      <c r="D59" s="88">
        <f ca="1">OFFSET(dispos!$D$6,,30)</f>
        <v>0</v>
      </c>
      <c r="E59" s="88">
        <f ca="1">OFFSET(dispos!$E$6,,30)</f>
        <v>0</v>
      </c>
      <c r="F59" s="88">
        <f ca="1">OFFSET(dispos!$F$6,,30)</f>
        <v>0</v>
      </c>
      <c r="G59" s="88">
        <f ca="1">OFFSET(dispos!$G$6,,30)</f>
        <v>0</v>
      </c>
      <c r="H59" s="88">
        <f ca="1">OFFSET(dispos!$H$6,,30)</f>
        <v>0</v>
      </c>
      <c r="I59" s="88">
        <f ca="1">OFFSET(dispos!$I$6,,30)</f>
        <v>0</v>
      </c>
      <c r="J59" s="90" t="str">
        <f t="shared" ref="J59:O59" ca="1" si="111">IF(D59=0,"",SUMPRODUCT((D54:D103&lt;=D59)-(ISBLANK(D54:D103))))</f>
        <v/>
      </c>
      <c r="K59" s="90" t="str">
        <f t="shared" ca="1" si="111"/>
        <v/>
      </c>
      <c r="L59" s="90" t="str">
        <f t="shared" ca="1" si="111"/>
        <v/>
      </c>
      <c r="M59" s="90" t="str">
        <f t="shared" ca="1" si="111"/>
        <v/>
      </c>
      <c r="N59" s="90" t="str">
        <f t="shared" ca="1" si="111"/>
        <v/>
      </c>
      <c r="O59" s="90" t="str">
        <f t="shared" ca="1" si="111"/>
        <v/>
      </c>
      <c r="P59" s="89" t="str">
        <f t="shared" ref="P59:U59" ca="1" si="112">IF(ISNA(MATCH(MIN(J54:J103)+ROW()-ROW(P54),J54:J103,0)),"",INDEX(D54:D103,MATCH(MIN(J54:J103)+ROW()-ROW(P54),J54:J103,0)))</f>
        <v/>
      </c>
      <c r="Q59" s="89" t="str">
        <f t="shared" ca="1" si="112"/>
        <v/>
      </c>
      <c r="R59" s="89" t="str">
        <f t="shared" ca="1" si="112"/>
        <v/>
      </c>
      <c r="S59" s="89" t="str">
        <f t="shared" ca="1" si="112"/>
        <v/>
      </c>
      <c r="T59" s="89" t="str">
        <f t="shared" ca="1" si="112"/>
        <v/>
      </c>
      <c r="U59" s="89" t="str">
        <f t="shared" ca="1" si="112"/>
        <v/>
      </c>
      <c r="V59" s="98"/>
    </row>
    <row r="60" spans="2:22" x14ac:dyDescent="0.25">
      <c r="B60">
        <v>7</v>
      </c>
      <c r="C60" s="29">
        <f t="shared" si="4"/>
        <v>43837</v>
      </c>
      <c r="D60" s="88">
        <f ca="1">OFFSET(dispos!$D$6,,36)</f>
        <v>0</v>
      </c>
      <c r="E60" s="88">
        <f ca="1">OFFSET(dispos!$E$6,,36)</f>
        <v>0</v>
      </c>
      <c r="F60" s="88">
        <f ca="1">OFFSET(dispos!$F$6,,36)</f>
        <v>0</v>
      </c>
      <c r="G60" s="88">
        <f ca="1">OFFSET(dispos!$G$6,,36)</f>
        <v>0</v>
      </c>
      <c r="H60" s="88">
        <f ca="1">OFFSET(dispos!$H$6,,36)</f>
        <v>0</v>
      </c>
      <c r="I60" s="88">
        <f ca="1">OFFSET(dispos!$I$6,,36)</f>
        <v>0</v>
      </c>
      <c r="J60" s="90" t="str">
        <f t="shared" ref="J60:O60" ca="1" si="113">IF(D60=0,"",SUMPRODUCT((D54:D103&lt;=D60)-(ISBLANK(D54:D103))))</f>
        <v/>
      </c>
      <c r="K60" s="90" t="str">
        <f t="shared" ca="1" si="113"/>
        <v/>
      </c>
      <c r="L60" s="90" t="str">
        <f t="shared" ca="1" si="113"/>
        <v/>
      </c>
      <c r="M60" s="90" t="str">
        <f t="shared" ca="1" si="113"/>
        <v/>
      </c>
      <c r="N60" s="90" t="str">
        <f t="shared" ca="1" si="113"/>
        <v/>
      </c>
      <c r="O60" s="90" t="str">
        <f t="shared" ca="1" si="113"/>
        <v/>
      </c>
      <c r="P60" s="89" t="str">
        <f t="shared" ref="P60:U60" ca="1" si="114">IF(ISNA(MATCH(MIN(J54:J103)+ROW()-ROW(P54),J54:J103,0)),"",INDEX(D54:D103,MATCH(MIN(J54:J103)+ROW()-ROW(P54),J54:J103,0)))</f>
        <v/>
      </c>
      <c r="Q60" s="89" t="str">
        <f t="shared" ca="1" si="114"/>
        <v/>
      </c>
      <c r="R60" s="89" t="str">
        <f t="shared" ca="1" si="114"/>
        <v/>
      </c>
      <c r="S60" s="89" t="str">
        <f t="shared" ca="1" si="114"/>
        <v/>
      </c>
      <c r="T60" s="89" t="str">
        <f t="shared" ca="1" si="114"/>
        <v/>
      </c>
      <c r="U60" s="89" t="str">
        <f t="shared" ca="1" si="114"/>
        <v/>
      </c>
      <c r="V60" s="98"/>
    </row>
    <row r="61" spans="2:22" x14ac:dyDescent="0.25">
      <c r="B61">
        <v>8</v>
      </c>
      <c r="C61" s="29">
        <f t="shared" si="4"/>
        <v>43837</v>
      </c>
      <c r="D61" s="88">
        <f ca="1">OFFSET(dispos!$D$6,,42)</f>
        <v>0</v>
      </c>
      <c r="E61" s="88">
        <f ca="1">OFFSET(dispos!$E$6,,42)</f>
        <v>0</v>
      </c>
      <c r="F61" s="88">
        <f ca="1">OFFSET(dispos!$F$6,,42)</f>
        <v>0</v>
      </c>
      <c r="G61" s="88">
        <f ca="1">OFFSET(dispos!$G$6,,42)</f>
        <v>0</v>
      </c>
      <c r="H61" s="88">
        <f ca="1">OFFSET(dispos!$H$6,,42)</f>
        <v>0</v>
      </c>
      <c r="I61" s="88">
        <f ca="1">OFFSET(dispos!$I$6,,42)</f>
        <v>0</v>
      </c>
      <c r="J61" s="90" t="str">
        <f t="shared" ref="J61:O61" ca="1" si="115">IF(D61=0,"",SUMPRODUCT((D54:D103&lt;=D61)-(ISBLANK(D54:D103))))</f>
        <v/>
      </c>
      <c r="K61" s="90" t="str">
        <f t="shared" ca="1" si="115"/>
        <v/>
      </c>
      <c r="L61" s="90" t="str">
        <f t="shared" ca="1" si="115"/>
        <v/>
      </c>
      <c r="M61" s="90" t="str">
        <f t="shared" ca="1" si="115"/>
        <v/>
      </c>
      <c r="N61" s="90" t="str">
        <f t="shared" ca="1" si="115"/>
        <v/>
      </c>
      <c r="O61" s="90" t="str">
        <f t="shared" ca="1" si="115"/>
        <v/>
      </c>
      <c r="P61" s="89" t="str">
        <f t="shared" ref="P61:U61" ca="1" si="116">IF(ISNA(MATCH(MIN(J54:J103)+ROW()-ROW(P54),J54:J103,0)),"",INDEX(D54:D103,MATCH(MIN(J54:J103)+ROW()-ROW(P54),J54:J103,0)))</f>
        <v/>
      </c>
      <c r="Q61" s="89" t="str">
        <f t="shared" ca="1" si="116"/>
        <v/>
      </c>
      <c r="R61" s="89" t="str">
        <f t="shared" ca="1" si="116"/>
        <v/>
      </c>
      <c r="S61" s="89" t="str">
        <f t="shared" ca="1" si="116"/>
        <v/>
      </c>
      <c r="T61" s="89" t="str">
        <f t="shared" ca="1" si="116"/>
        <v/>
      </c>
      <c r="U61" s="89" t="str">
        <f t="shared" ca="1" si="116"/>
        <v/>
      </c>
      <c r="V61" s="98"/>
    </row>
    <row r="62" spans="2:22" x14ac:dyDescent="0.25">
      <c r="B62">
        <v>9</v>
      </c>
      <c r="C62" s="29">
        <f t="shared" si="4"/>
        <v>43837</v>
      </c>
      <c r="D62" s="88">
        <f ca="1">OFFSET(dispos!$D$6,,48)</f>
        <v>0</v>
      </c>
      <c r="E62" s="88">
        <f ca="1">OFFSET(dispos!$E$6,,48)</f>
        <v>0</v>
      </c>
      <c r="F62" s="88">
        <f ca="1">OFFSET(dispos!$F$6,,48)</f>
        <v>0</v>
      </c>
      <c r="G62" s="88">
        <f ca="1">OFFSET(dispos!$G$6,,48)</f>
        <v>0</v>
      </c>
      <c r="H62" s="88">
        <f ca="1">OFFSET(dispos!$H$6,,48)</f>
        <v>0</v>
      </c>
      <c r="I62" s="88">
        <f ca="1">OFFSET(dispos!$I$6,,48)</f>
        <v>0</v>
      </c>
      <c r="J62" s="90" t="str">
        <f t="shared" ref="J62:O62" ca="1" si="117">IF(D62=0,"",SUMPRODUCT((D54:D103&lt;=D62)-(ISBLANK(D54:D103))))</f>
        <v/>
      </c>
      <c r="K62" s="90" t="str">
        <f t="shared" ca="1" si="117"/>
        <v/>
      </c>
      <c r="L62" s="90" t="str">
        <f t="shared" ca="1" si="117"/>
        <v/>
      </c>
      <c r="M62" s="90" t="str">
        <f t="shared" ca="1" si="117"/>
        <v/>
      </c>
      <c r="N62" s="90" t="str">
        <f t="shared" ca="1" si="117"/>
        <v/>
      </c>
      <c r="O62" s="90" t="str">
        <f t="shared" ca="1" si="117"/>
        <v/>
      </c>
      <c r="P62" s="89" t="str">
        <f t="shared" ref="P62:U62" ca="1" si="118">IF(ISNA(MATCH(MIN(J54:J103)+ROW()-ROW(P54),J54:J103,0)),"",INDEX(D54:D103,MATCH(MIN(J54:J103)+ROW()-ROW(P54),J54:J103,0)))</f>
        <v/>
      </c>
      <c r="Q62" s="89" t="str">
        <f t="shared" ca="1" si="118"/>
        <v/>
      </c>
      <c r="R62" s="89" t="str">
        <f t="shared" ca="1" si="118"/>
        <v/>
      </c>
      <c r="S62" s="89" t="str">
        <f t="shared" ca="1" si="118"/>
        <v/>
      </c>
      <c r="T62" s="89" t="str">
        <f t="shared" ca="1" si="118"/>
        <v/>
      </c>
      <c r="U62" s="89" t="str">
        <f t="shared" ca="1" si="118"/>
        <v/>
      </c>
      <c r="V62" s="98"/>
    </row>
    <row r="63" spans="2:22" x14ac:dyDescent="0.25">
      <c r="B63">
        <v>10</v>
      </c>
      <c r="C63" s="29">
        <f t="shared" si="4"/>
        <v>43837</v>
      </c>
      <c r="D63" s="88">
        <f ca="1">OFFSET(dispos!$D$6,,54)</f>
        <v>0</v>
      </c>
      <c r="E63" s="88">
        <f ca="1">OFFSET(dispos!$E$6,,54)</f>
        <v>0</v>
      </c>
      <c r="F63" s="88">
        <f ca="1">OFFSET(dispos!$F$6,,54)</f>
        <v>0</v>
      </c>
      <c r="G63" s="88">
        <f ca="1">OFFSET(dispos!$G$6,,54)</f>
        <v>0</v>
      </c>
      <c r="H63" s="88">
        <f ca="1">OFFSET(dispos!$H$6,,54)</f>
        <v>0</v>
      </c>
      <c r="I63" s="88">
        <f ca="1">OFFSET(dispos!$I$6,,54)</f>
        <v>0</v>
      </c>
      <c r="J63" s="90" t="str">
        <f t="shared" ref="J63:O63" ca="1" si="119">IF(D63=0,"",SUMPRODUCT((D54:D103&lt;=D63)-(ISBLANK(D54:D103))))</f>
        <v/>
      </c>
      <c r="K63" s="90" t="str">
        <f t="shared" ca="1" si="119"/>
        <v/>
      </c>
      <c r="L63" s="90" t="str">
        <f t="shared" ca="1" si="119"/>
        <v/>
      </c>
      <c r="M63" s="90" t="str">
        <f t="shared" ca="1" si="119"/>
        <v/>
      </c>
      <c r="N63" s="90" t="str">
        <f t="shared" ca="1" si="119"/>
        <v/>
      </c>
      <c r="O63" s="90" t="str">
        <f t="shared" ca="1" si="119"/>
        <v/>
      </c>
      <c r="P63" s="89" t="str">
        <f t="shared" ref="P63:U63" ca="1" si="120">IF(ISNA(MATCH(MIN(J54:J103)+ROW()-ROW(P54),J54:J103,0)),"",INDEX(D54:D103,MATCH(MIN(J54:J103)+ROW()-ROW(P54),J54:J103,0)))</f>
        <v/>
      </c>
      <c r="Q63" s="89" t="str">
        <f t="shared" ca="1" si="120"/>
        <v/>
      </c>
      <c r="R63" s="89" t="str">
        <f t="shared" ca="1" si="120"/>
        <v/>
      </c>
      <c r="S63" s="89" t="str">
        <f t="shared" ca="1" si="120"/>
        <v/>
      </c>
      <c r="T63" s="89" t="str">
        <f t="shared" ca="1" si="120"/>
        <v/>
      </c>
      <c r="U63" s="89" t="str">
        <f t="shared" ca="1" si="120"/>
        <v/>
      </c>
      <c r="V63" s="98"/>
    </row>
    <row r="64" spans="2:22" x14ac:dyDescent="0.25">
      <c r="B64">
        <v>11</v>
      </c>
      <c r="C64" s="29">
        <f t="shared" si="4"/>
        <v>43837</v>
      </c>
      <c r="D64" s="88">
        <f ca="1">OFFSET(dispos!$D$6,,60)</f>
        <v>0</v>
      </c>
      <c r="E64" s="88">
        <f ca="1">OFFSET(dispos!$E$6,,60)</f>
        <v>0</v>
      </c>
      <c r="F64" s="88">
        <f ca="1">OFFSET(dispos!$F$6,,60)</f>
        <v>0</v>
      </c>
      <c r="G64" s="88">
        <f ca="1">OFFSET(dispos!$G$6,,60)</f>
        <v>0</v>
      </c>
      <c r="H64" s="88">
        <f ca="1">OFFSET(dispos!$H$6,,60)</f>
        <v>0</v>
      </c>
      <c r="I64" s="88">
        <f ca="1">OFFSET(dispos!$I$6,,60)</f>
        <v>0</v>
      </c>
      <c r="J64" s="90" t="str">
        <f t="shared" ref="J64:O64" ca="1" si="121">IF(D64=0,"",SUMPRODUCT((D54:D103&lt;=D64)-(ISBLANK(D54:D103))))</f>
        <v/>
      </c>
      <c r="K64" s="90" t="str">
        <f t="shared" ca="1" si="121"/>
        <v/>
      </c>
      <c r="L64" s="90" t="str">
        <f t="shared" ca="1" si="121"/>
        <v/>
      </c>
      <c r="M64" s="90" t="str">
        <f t="shared" ca="1" si="121"/>
        <v/>
      </c>
      <c r="N64" s="90" t="str">
        <f t="shared" ca="1" si="121"/>
        <v/>
      </c>
      <c r="O64" s="90" t="str">
        <f t="shared" ca="1" si="121"/>
        <v/>
      </c>
      <c r="P64" s="89" t="str">
        <f t="shared" ref="P64:U64" ca="1" si="122">IF(ISNA(MATCH(MIN(J54:J103)+ROW()-ROW(P54),J54:J103,0)),"",INDEX(D54:D103,MATCH(MIN(J54:J103)+ROW()-ROW(P54),J54:J103,0)))</f>
        <v/>
      </c>
      <c r="Q64" s="89" t="str">
        <f t="shared" ca="1" si="122"/>
        <v/>
      </c>
      <c r="R64" s="89" t="str">
        <f t="shared" ca="1" si="122"/>
        <v/>
      </c>
      <c r="S64" s="89" t="str">
        <f t="shared" ca="1" si="122"/>
        <v/>
      </c>
      <c r="T64" s="89" t="str">
        <f t="shared" ca="1" si="122"/>
        <v/>
      </c>
      <c r="U64" s="89" t="str">
        <f t="shared" ca="1" si="122"/>
        <v/>
      </c>
      <c r="V64" s="98"/>
    </row>
    <row r="65" spans="2:22" x14ac:dyDescent="0.25">
      <c r="B65">
        <v>12</v>
      </c>
      <c r="C65" s="29">
        <f t="shared" si="4"/>
        <v>43837</v>
      </c>
      <c r="D65" s="88">
        <f ca="1">OFFSET(dispos!$D$6,,66)</f>
        <v>0</v>
      </c>
      <c r="E65" s="88">
        <f ca="1">OFFSET(dispos!$E$6,,66)</f>
        <v>0</v>
      </c>
      <c r="F65" s="88">
        <f ca="1">OFFSET(dispos!$F$6,,66)</f>
        <v>0</v>
      </c>
      <c r="G65" s="88">
        <f ca="1">OFFSET(dispos!$G$6,,66)</f>
        <v>0</v>
      </c>
      <c r="H65" s="88">
        <f ca="1">OFFSET(dispos!$H$6,,66)</f>
        <v>0</v>
      </c>
      <c r="I65" s="88">
        <f ca="1">OFFSET(dispos!$I$6,,66)</f>
        <v>0</v>
      </c>
      <c r="J65" s="90" t="str">
        <f t="shared" ref="J65:O65" ca="1" si="123">IF(D65=0,"",SUMPRODUCT((D54:D103&lt;=D65)-(ISBLANK(D54:D103))))</f>
        <v/>
      </c>
      <c r="K65" s="90" t="str">
        <f t="shared" ca="1" si="123"/>
        <v/>
      </c>
      <c r="L65" s="90" t="str">
        <f t="shared" ca="1" si="123"/>
        <v/>
      </c>
      <c r="M65" s="90" t="str">
        <f t="shared" ca="1" si="123"/>
        <v/>
      </c>
      <c r="N65" s="90" t="str">
        <f t="shared" ca="1" si="123"/>
        <v/>
      </c>
      <c r="O65" s="90" t="str">
        <f t="shared" ca="1" si="123"/>
        <v/>
      </c>
      <c r="P65" s="89" t="str">
        <f t="shared" ref="P65:U65" ca="1" si="124">IF(ISNA(MATCH(MIN(J54:J103)+ROW()-ROW(P54),J54:J103,0)),"",INDEX(D54:D103,MATCH(MIN(J54:J103)+ROW()-ROW(P54),J54:J103,0)))</f>
        <v/>
      </c>
      <c r="Q65" s="89" t="str">
        <f t="shared" ca="1" si="124"/>
        <v/>
      </c>
      <c r="R65" s="89" t="str">
        <f t="shared" ca="1" si="124"/>
        <v/>
      </c>
      <c r="S65" s="89" t="str">
        <f t="shared" ca="1" si="124"/>
        <v/>
      </c>
      <c r="T65" s="89" t="str">
        <f t="shared" ca="1" si="124"/>
        <v/>
      </c>
      <c r="U65" s="89" t="str">
        <f t="shared" ca="1" si="124"/>
        <v/>
      </c>
      <c r="V65" s="98"/>
    </row>
    <row r="66" spans="2:22" x14ac:dyDescent="0.25">
      <c r="B66">
        <v>13</v>
      </c>
      <c r="C66" s="29">
        <f t="shared" si="4"/>
        <v>43837</v>
      </c>
      <c r="D66" s="88">
        <f ca="1">OFFSET(dispos!$D$6,,72)</f>
        <v>0</v>
      </c>
      <c r="E66" s="88">
        <f ca="1">OFFSET(dispos!$E$6,,72)</f>
        <v>0</v>
      </c>
      <c r="F66" s="88">
        <f ca="1">OFFSET(dispos!$F$6,,72)</f>
        <v>0</v>
      </c>
      <c r="G66" s="88">
        <f ca="1">OFFSET(dispos!$G$6,,72)</f>
        <v>0</v>
      </c>
      <c r="H66" s="88">
        <f ca="1">OFFSET(dispos!$H$6,,72)</f>
        <v>0</v>
      </c>
      <c r="I66" s="88">
        <f ca="1">OFFSET(dispos!$I$6,,72)</f>
        <v>0</v>
      </c>
      <c r="J66" s="90" t="str">
        <f t="shared" ref="J66:O66" ca="1" si="125">IF(D66=0,"",SUMPRODUCT((D54:D103&lt;=D66)-(ISBLANK(D54:D103))))</f>
        <v/>
      </c>
      <c r="K66" s="90" t="str">
        <f t="shared" ca="1" si="125"/>
        <v/>
      </c>
      <c r="L66" s="90" t="str">
        <f t="shared" ca="1" si="125"/>
        <v/>
      </c>
      <c r="M66" s="90" t="str">
        <f t="shared" ca="1" si="125"/>
        <v/>
      </c>
      <c r="N66" s="90" t="str">
        <f t="shared" ca="1" si="125"/>
        <v/>
      </c>
      <c r="O66" s="90" t="str">
        <f t="shared" ca="1" si="125"/>
        <v/>
      </c>
      <c r="P66" s="89" t="str">
        <f t="shared" ref="P66:U66" ca="1" si="126">IF(ISNA(MATCH(MIN(J54:J103)+ROW()-ROW(P54),J54:J103,0)),"",INDEX(D54:D103,MATCH(MIN(J54:J103)+ROW()-ROW(P54),J54:J103,0)))</f>
        <v/>
      </c>
      <c r="Q66" s="89" t="str">
        <f t="shared" ca="1" si="126"/>
        <v/>
      </c>
      <c r="R66" s="89" t="str">
        <f t="shared" ca="1" si="126"/>
        <v/>
      </c>
      <c r="S66" s="89" t="str">
        <f t="shared" ca="1" si="126"/>
        <v/>
      </c>
      <c r="T66" s="89" t="str">
        <f t="shared" ca="1" si="126"/>
        <v/>
      </c>
      <c r="U66" s="89" t="str">
        <f t="shared" ca="1" si="126"/>
        <v/>
      </c>
      <c r="V66" s="98"/>
    </row>
    <row r="67" spans="2:22" x14ac:dyDescent="0.25">
      <c r="B67">
        <v>14</v>
      </c>
      <c r="C67" s="29">
        <f t="shared" si="4"/>
        <v>43837</v>
      </c>
      <c r="D67" s="88">
        <f ca="1">OFFSET(dispos!$D$6,,78)</f>
        <v>0</v>
      </c>
      <c r="E67" s="88">
        <f ca="1">OFFSET(dispos!$E$6,,78)</f>
        <v>0</v>
      </c>
      <c r="F67" s="88">
        <f ca="1">OFFSET(dispos!$F$6,,78)</f>
        <v>0</v>
      </c>
      <c r="G67" s="88">
        <f ca="1">OFFSET(dispos!$G$6,,78)</f>
        <v>0</v>
      </c>
      <c r="H67" s="88">
        <f ca="1">OFFSET(dispos!$H$6,,78)</f>
        <v>0</v>
      </c>
      <c r="I67" s="88">
        <f ca="1">OFFSET(dispos!$I$6,,78)</f>
        <v>0</v>
      </c>
      <c r="J67" s="90" t="str">
        <f t="shared" ref="J67:O67" ca="1" si="127">IF(D67=0,"",SUMPRODUCT((D54:D103&lt;=D67)-(ISBLANK(D54:D103))))</f>
        <v/>
      </c>
      <c r="K67" s="90" t="str">
        <f t="shared" ca="1" si="127"/>
        <v/>
      </c>
      <c r="L67" s="90" t="str">
        <f t="shared" ca="1" si="127"/>
        <v/>
      </c>
      <c r="M67" s="90" t="str">
        <f t="shared" ca="1" si="127"/>
        <v/>
      </c>
      <c r="N67" s="90" t="str">
        <f t="shared" ca="1" si="127"/>
        <v/>
      </c>
      <c r="O67" s="90" t="str">
        <f t="shared" ca="1" si="127"/>
        <v/>
      </c>
      <c r="P67" s="89" t="str">
        <f t="shared" ref="P67:U67" ca="1" si="128">IF(ISNA(MATCH(MIN(J54:J103)+ROW()-ROW(P54),J54:J103,0)),"",INDEX(D54:D103,MATCH(MIN(J54:J103)+ROW()-ROW(P54),J54:J103,0)))</f>
        <v/>
      </c>
      <c r="Q67" s="89" t="str">
        <f t="shared" ca="1" si="128"/>
        <v/>
      </c>
      <c r="R67" s="89" t="str">
        <f t="shared" ca="1" si="128"/>
        <v/>
      </c>
      <c r="S67" s="89" t="str">
        <f t="shared" ca="1" si="128"/>
        <v/>
      </c>
      <c r="T67" s="89" t="str">
        <f t="shared" ca="1" si="128"/>
        <v/>
      </c>
      <c r="U67" s="89" t="str">
        <f t="shared" ca="1" si="128"/>
        <v/>
      </c>
      <c r="V67" s="98"/>
    </row>
    <row r="68" spans="2:22" x14ac:dyDescent="0.25">
      <c r="B68">
        <v>15</v>
      </c>
      <c r="C68" s="29">
        <f t="shared" si="4"/>
        <v>43837</v>
      </c>
      <c r="D68" s="88">
        <f ca="1">OFFSET(dispos!$D$6,,84)</f>
        <v>0</v>
      </c>
      <c r="E68" s="88">
        <f ca="1">OFFSET(dispos!$E$6,,84)</f>
        <v>0</v>
      </c>
      <c r="F68" s="88">
        <f ca="1">OFFSET(dispos!$F$6,,84)</f>
        <v>0</v>
      </c>
      <c r="G68" s="88">
        <f ca="1">OFFSET(dispos!$G$6,,84)</f>
        <v>0</v>
      </c>
      <c r="H68" s="88">
        <f ca="1">OFFSET(dispos!$H$6,,84)</f>
        <v>0</v>
      </c>
      <c r="I68" s="88">
        <f ca="1">OFFSET(dispos!$I$6,,84)</f>
        <v>0</v>
      </c>
      <c r="J68" s="90" t="str">
        <f t="shared" ref="J68:O68" ca="1" si="129">IF(D68=0,"",SUMPRODUCT((D54:D103&lt;=D68)-(ISBLANK(D54:D103))))</f>
        <v/>
      </c>
      <c r="K68" s="90" t="str">
        <f t="shared" ca="1" si="129"/>
        <v/>
      </c>
      <c r="L68" s="90" t="str">
        <f t="shared" ca="1" si="129"/>
        <v/>
      </c>
      <c r="M68" s="90" t="str">
        <f t="shared" ca="1" si="129"/>
        <v/>
      </c>
      <c r="N68" s="90" t="str">
        <f t="shared" ca="1" si="129"/>
        <v/>
      </c>
      <c r="O68" s="90" t="str">
        <f t="shared" ca="1" si="129"/>
        <v/>
      </c>
      <c r="P68" s="89" t="str">
        <f t="shared" ref="P68:U68" ca="1" si="130">IF(ISNA(MATCH(MIN(J54:J103)+ROW()-ROW(P54),J54:J103,0)),"",INDEX(D54:D103,MATCH(MIN(J54:J103)+ROW()-ROW(P54),J54:J103,0)))</f>
        <v/>
      </c>
      <c r="Q68" s="89" t="str">
        <f t="shared" ca="1" si="130"/>
        <v/>
      </c>
      <c r="R68" s="89" t="str">
        <f t="shared" ca="1" si="130"/>
        <v/>
      </c>
      <c r="S68" s="89" t="str">
        <f t="shared" ca="1" si="130"/>
        <v/>
      </c>
      <c r="T68" s="89" t="str">
        <f t="shared" ca="1" si="130"/>
        <v/>
      </c>
      <c r="U68" s="89" t="str">
        <f t="shared" ca="1" si="130"/>
        <v/>
      </c>
      <c r="V68" s="98"/>
    </row>
    <row r="69" spans="2:22" x14ac:dyDescent="0.25">
      <c r="B69">
        <v>16</v>
      </c>
      <c r="C69" s="29">
        <f t="shared" si="4"/>
        <v>43837</v>
      </c>
      <c r="D69" s="88">
        <f ca="1">OFFSET(dispos!$D$6,,90)</f>
        <v>0</v>
      </c>
      <c r="E69" s="88">
        <f ca="1">OFFSET(dispos!$E$6,,90)</f>
        <v>0</v>
      </c>
      <c r="F69" s="88">
        <f ca="1">OFFSET(dispos!$F$6,,90)</f>
        <v>0</v>
      </c>
      <c r="G69" s="88">
        <f ca="1">OFFSET(dispos!$G$6,,90)</f>
        <v>0</v>
      </c>
      <c r="H69" s="88">
        <f ca="1">OFFSET(dispos!$H$6,,90)</f>
        <v>0</v>
      </c>
      <c r="I69" s="88">
        <f ca="1">OFFSET(dispos!$I$6,,90)</f>
        <v>0</v>
      </c>
      <c r="J69" s="90" t="str">
        <f t="shared" ref="J69:O69" ca="1" si="131">IF(D69=0,"",SUMPRODUCT((D54:D103&lt;=D69)-(ISBLANK(D54:D103))))</f>
        <v/>
      </c>
      <c r="K69" s="90" t="str">
        <f t="shared" ca="1" si="131"/>
        <v/>
      </c>
      <c r="L69" s="90" t="str">
        <f t="shared" ca="1" si="131"/>
        <v/>
      </c>
      <c r="M69" s="90" t="str">
        <f t="shared" ca="1" si="131"/>
        <v/>
      </c>
      <c r="N69" s="90" t="str">
        <f t="shared" ca="1" si="131"/>
        <v/>
      </c>
      <c r="O69" s="90" t="str">
        <f t="shared" ca="1" si="131"/>
        <v/>
      </c>
      <c r="P69" s="89" t="str">
        <f t="shared" ref="P69:U69" ca="1" si="132">IF(ISNA(MATCH(MIN(J54:J103)+ROW()-ROW(P54),J54:J103,0)),"",INDEX(D54:D103,MATCH(MIN(J54:J103)+ROW()-ROW(P54),J54:J103,0)))</f>
        <v/>
      </c>
      <c r="Q69" s="89" t="str">
        <f t="shared" ca="1" si="132"/>
        <v/>
      </c>
      <c r="R69" s="89" t="str">
        <f t="shared" ca="1" si="132"/>
        <v/>
      </c>
      <c r="S69" s="89" t="str">
        <f t="shared" ca="1" si="132"/>
        <v/>
      </c>
      <c r="T69" s="89" t="str">
        <f t="shared" ca="1" si="132"/>
        <v/>
      </c>
      <c r="U69" s="89" t="str">
        <f t="shared" ca="1" si="132"/>
        <v/>
      </c>
      <c r="V69" s="98"/>
    </row>
    <row r="70" spans="2:22" x14ac:dyDescent="0.25">
      <c r="B70">
        <v>17</v>
      </c>
      <c r="C70" s="29">
        <f t="shared" ref="C70:C133" si="133">C69</f>
        <v>43837</v>
      </c>
      <c r="D70" s="88">
        <f ca="1">OFFSET(dispos!$D$6,,96)</f>
        <v>0</v>
      </c>
      <c r="E70" s="88">
        <f ca="1">OFFSET(dispos!$E$6,,96)</f>
        <v>0</v>
      </c>
      <c r="F70" s="88">
        <f ca="1">OFFSET(dispos!$F$6,,96)</f>
        <v>0</v>
      </c>
      <c r="G70" s="88">
        <f ca="1">OFFSET(dispos!$G$6,,96)</f>
        <v>0</v>
      </c>
      <c r="H70" s="88">
        <f ca="1">OFFSET(dispos!$H$6,,96)</f>
        <v>0</v>
      </c>
      <c r="I70" s="88">
        <f ca="1">OFFSET(dispos!$I$6,,96)</f>
        <v>0</v>
      </c>
      <c r="J70" s="90" t="str">
        <f t="shared" ref="J70:O70" ca="1" si="134">IF(D70=0,"",SUMPRODUCT((D54:D103&lt;=D70)-(ISBLANK(D54:D103))))</f>
        <v/>
      </c>
      <c r="K70" s="90" t="str">
        <f t="shared" ca="1" si="134"/>
        <v/>
      </c>
      <c r="L70" s="90" t="str">
        <f t="shared" ca="1" si="134"/>
        <v/>
      </c>
      <c r="M70" s="90" t="str">
        <f t="shared" ca="1" si="134"/>
        <v/>
      </c>
      <c r="N70" s="90" t="str">
        <f t="shared" ca="1" si="134"/>
        <v/>
      </c>
      <c r="O70" s="90" t="str">
        <f t="shared" ca="1" si="134"/>
        <v/>
      </c>
      <c r="P70" s="89" t="str">
        <f t="shared" ref="P70:U70" ca="1" si="135">IF(ISNA(MATCH(MIN(J54:J103)+ROW()-ROW(P54),J54:J103,0)),"",INDEX(D54:D103,MATCH(MIN(J54:J103)+ROW()-ROW(P54),J54:J103,0)))</f>
        <v/>
      </c>
      <c r="Q70" s="89" t="str">
        <f t="shared" ca="1" si="135"/>
        <v/>
      </c>
      <c r="R70" s="89" t="str">
        <f t="shared" ca="1" si="135"/>
        <v/>
      </c>
      <c r="S70" s="89" t="str">
        <f t="shared" ca="1" si="135"/>
        <v/>
      </c>
      <c r="T70" s="89" t="str">
        <f t="shared" ca="1" si="135"/>
        <v/>
      </c>
      <c r="U70" s="89" t="str">
        <f t="shared" ca="1" si="135"/>
        <v/>
      </c>
      <c r="V70" s="98"/>
    </row>
    <row r="71" spans="2:22" x14ac:dyDescent="0.25">
      <c r="B71">
        <v>18</v>
      </c>
      <c r="C71" s="29">
        <f t="shared" si="133"/>
        <v>43837</v>
      </c>
      <c r="D71" s="88">
        <f ca="1">OFFSET(dispos!$D$6,,102)</f>
        <v>0</v>
      </c>
      <c r="E71" s="88">
        <f ca="1">OFFSET(dispos!$E$6,,102)</f>
        <v>0</v>
      </c>
      <c r="F71" s="88">
        <f ca="1">OFFSET(dispos!$F$6,,102)</f>
        <v>0</v>
      </c>
      <c r="G71" s="88">
        <f ca="1">OFFSET(dispos!$G$6,,102)</f>
        <v>0</v>
      </c>
      <c r="H71" s="88">
        <f ca="1">OFFSET(dispos!$H$6,,102)</f>
        <v>0</v>
      </c>
      <c r="I71" s="88">
        <f ca="1">OFFSET(dispos!$I$6,,102)</f>
        <v>0</v>
      </c>
      <c r="J71" s="90" t="str">
        <f t="shared" ref="J71:O71" ca="1" si="136">IF(D71=0,"",SUMPRODUCT((D54:D103&lt;=D71)-(ISBLANK(D54:D103))))</f>
        <v/>
      </c>
      <c r="K71" s="90" t="str">
        <f t="shared" ca="1" si="136"/>
        <v/>
      </c>
      <c r="L71" s="90" t="str">
        <f t="shared" ca="1" si="136"/>
        <v/>
      </c>
      <c r="M71" s="90" t="str">
        <f t="shared" ca="1" si="136"/>
        <v/>
      </c>
      <c r="N71" s="90" t="str">
        <f t="shared" ca="1" si="136"/>
        <v/>
      </c>
      <c r="O71" s="90" t="str">
        <f t="shared" ca="1" si="136"/>
        <v/>
      </c>
      <c r="P71" s="89" t="str">
        <f t="shared" ref="P71:U71" ca="1" si="137">IF(ISNA(MATCH(MIN(J54:J103)+ROW()-ROW(P54),J54:J103,0)),"",INDEX(D54:D103,MATCH(MIN(J54:J103)+ROW()-ROW(P54),J54:J103,0)))</f>
        <v/>
      </c>
      <c r="Q71" s="89" t="str">
        <f t="shared" ca="1" si="137"/>
        <v/>
      </c>
      <c r="R71" s="89" t="str">
        <f t="shared" ca="1" si="137"/>
        <v/>
      </c>
      <c r="S71" s="89" t="str">
        <f t="shared" ca="1" si="137"/>
        <v/>
      </c>
      <c r="T71" s="89" t="str">
        <f t="shared" ca="1" si="137"/>
        <v/>
      </c>
      <c r="U71" s="89" t="str">
        <f t="shared" ca="1" si="137"/>
        <v/>
      </c>
      <c r="V71" s="98"/>
    </row>
    <row r="72" spans="2:22" x14ac:dyDescent="0.25">
      <c r="B72">
        <v>19</v>
      </c>
      <c r="C72" s="29">
        <f t="shared" si="133"/>
        <v>43837</v>
      </c>
      <c r="D72" s="88">
        <f ca="1">OFFSET(dispos!$D$6,,108)</f>
        <v>0</v>
      </c>
      <c r="E72" s="88">
        <f ca="1">OFFSET(dispos!$E$6,,108)</f>
        <v>0</v>
      </c>
      <c r="F72" s="88">
        <f ca="1">OFFSET(dispos!$F$6,,108)</f>
        <v>0</v>
      </c>
      <c r="G72" s="88">
        <f ca="1">OFFSET(dispos!$G$6,,108)</f>
        <v>0</v>
      </c>
      <c r="H72" s="88">
        <f ca="1">OFFSET(dispos!$H$6,,108)</f>
        <v>0</v>
      </c>
      <c r="I72" s="88">
        <f ca="1">OFFSET(dispos!$I$6,,108)</f>
        <v>0</v>
      </c>
      <c r="J72" s="90" t="str">
        <f t="shared" ref="J72:O72" ca="1" si="138">IF(D72=0,"",SUMPRODUCT((D54:D103&lt;=D72)-(ISBLANK(D54:D103))))</f>
        <v/>
      </c>
      <c r="K72" s="90" t="str">
        <f t="shared" ca="1" si="138"/>
        <v/>
      </c>
      <c r="L72" s="90" t="str">
        <f t="shared" ca="1" si="138"/>
        <v/>
      </c>
      <c r="M72" s="90" t="str">
        <f t="shared" ca="1" si="138"/>
        <v/>
      </c>
      <c r="N72" s="90" t="str">
        <f t="shared" ca="1" si="138"/>
        <v/>
      </c>
      <c r="O72" s="90" t="str">
        <f t="shared" ca="1" si="138"/>
        <v/>
      </c>
      <c r="P72" s="89" t="str">
        <f t="shared" ref="P72:U72" ca="1" si="139">IF(ISNA(MATCH(MIN(J54:J103)+ROW()-ROW(P54),J54:J103,0)),"",INDEX(D54:D103,MATCH(MIN(J54:J103)+ROW()-ROW(P54),J54:J103,0)))</f>
        <v/>
      </c>
      <c r="Q72" s="89" t="str">
        <f t="shared" ca="1" si="139"/>
        <v/>
      </c>
      <c r="R72" s="89" t="str">
        <f t="shared" ca="1" si="139"/>
        <v/>
      </c>
      <c r="S72" s="89" t="str">
        <f t="shared" ca="1" si="139"/>
        <v/>
      </c>
      <c r="T72" s="89" t="str">
        <f t="shared" ca="1" si="139"/>
        <v/>
      </c>
      <c r="U72" s="89" t="str">
        <f t="shared" ca="1" si="139"/>
        <v/>
      </c>
      <c r="V72" s="98"/>
    </row>
    <row r="73" spans="2:22" x14ac:dyDescent="0.25">
      <c r="B73">
        <v>20</v>
      </c>
      <c r="C73" s="29">
        <f t="shared" si="133"/>
        <v>43837</v>
      </c>
      <c r="D73" s="88">
        <f ca="1">OFFSET(dispos!$D$6,,114)</f>
        <v>0</v>
      </c>
      <c r="E73" s="88">
        <f ca="1">OFFSET(dispos!$E$6,,114)</f>
        <v>0</v>
      </c>
      <c r="F73" s="88">
        <f ca="1">OFFSET(dispos!$F$6,,114)</f>
        <v>0</v>
      </c>
      <c r="G73" s="88">
        <f ca="1">OFFSET(dispos!$G$6,,114)</f>
        <v>0</v>
      </c>
      <c r="H73" s="88">
        <f ca="1">OFFSET(dispos!$H$6,,114)</f>
        <v>0</v>
      </c>
      <c r="I73" s="88">
        <f ca="1">OFFSET(dispos!$I$6,,114)</f>
        <v>0</v>
      </c>
      <c r="J73" s="90" t="str">
        <f t="shared" ref="J73:O73" ca="1" si="140">IF(D73=0,"",SUMPRODUCT((D54:D103&lt;=D73)-(ISBLANK(D54:D103))))</f>
        <v/>
      </c>
      <c r="K73" s="90" t="str">
        <f t="shared" ca="1" si="140"/>
        <v/>
      </c>
      <c r="L73" s="90" t="str">
        <f t="shared" ca="1" si="140"/>
        <v/>
      </c>
      <c r="M73" s="90" t="str">
        <f t="shared" ca="1" si="140"/>
        <v/>
      </c>
      <c r="N73" s="90" t="str">
        <f t="shared" ca="1" si="140"/>
        <v/>
      </c>
      <c r="O73" s="90" t="str">
        <f t="shared" ca="1" si="140"/>
        <v/>
      </c>
      <c r="P73" s="89" t="str">
        <f t="shared" ref="P73:U73" ca="1" si="141">IF(ISNA(MATCH(MIN(J54:J103)+ROW()-ROW(P54),J54:J103,0)),"",INDEX(D54:D103,MATCH(MIN(J54:J103)+ROW()-ROW(P54),J54:J103,0)))</f>
        <v/>
      </c>
      <c r="Q73" s="89" t="str">
        <f t="shared" ca="1" si="141"/>
        <v/>
      </c>
      <c r="R73" s="89" t="str">
        <f t="shared" ca="1" si="141"/>
        <v/>
      </c>
      <c r="S73" s="89" t="str">
        <f t="shared" ca="1" si="141"/>
        <v/>
      </c>
      <c r="T73" s="89" t="str">
        <f t="shared" ca="1" si="141"/>
        <v/>
      </c>
      <c r="U73" s="89" t="str">
        <f t="shared" ca="1" si="141"/>
        <v/>
      </c>
      <c r="V73" s="98"/>
    </row>
    <row r="74" spans="2:22" x14ac:dyDescent="0.25">
      <c r="B74">
        <v>21</v>
      </c>
      <c r="C74" s="29">
        <f t="shared" si="133"/>
        <v>43837</v>
      </c>
      <c r="D74" s="88">
        <f ca="1">OFFSET(dispos!$D$6,,120)</f>
        <v>0</v>
      </c>
      <c r="E74" s="88">
        <f ca="1">OFFSET(dispos!$E$6,,120)</f>
        <v>0</v>
      </c>
      <c r="F74" s="88">
        <f ca="1">OFFSET(dispos!$F$6,,120)</f>
        <v>0</v>
      </c>
      <c r="G74" s="88">
        <f ca="1">OFFSET(dispos!$G$6,,120)</f>
        <v>0</v>
      </c>
      <c r="H74" s="88">
        <f ca="1">OFFSET(dispos!$H$6,,120)</f>
        <v>0</v>
      </c>
      <c r="I74" s="88">
        <f ca="1">OFFSET(dispos!$I$6,,120)</f>
        <v>0</v>
      </c>
      <c r="J74" s="90" t="str">
        <f t="shared" ref="J74:O74" ca="1" si="142">IF(D74=0,"",SUMPRODUCT((D54:D103&lt;=D74)-(ISBLANK(D54:D103))))</f>
        <v/>
      </c>
      <c r="K74" s="90" t="str">
        <f t="shared" ca="1" si="142"/>
        <v/>
      </c>
      <c r="L74" s="90" t="str">
        <f t="shared" ca="1" si="142"/>
        <v/>
      </c>
      <c r="M74" s="90" t="str">
        <f t="shared" ca="1" si="142"/>
        <v/>
      </c>
      <c r="N74" s="90" t="str">
        <f t="shared" ca="1" si="142"/>
        <v/>
      </c>
      <c r="O74" s="90" t="str">
        <f t="shared" ca="1" si="142"/>
        <v/>
      </c>
      <c r="P74" s="89" t="str">
        <f t="shared" ref="P74:U74" ca="1" si="143">IF(ISNA(MATCH(MIN(J54:J103)+ROW()-ROW(P54),J54:J103,0)),"",INDEX(D54:D103,MATCH(MIN(J54:J103)+ROW()-ROW(P54),J54:J103,0)))</f>
        <v/>
      </c>
      <c r="Q74" s="89" t="str">
        <f t="shared" ca="1" si="143"/>
        <v/>
      </c>
      <c r="R74" s="89" t="str">
        <f t="shared" ca="1" si="143"/>
        <v/>
      </c>
      <c r="S74" s="89" t="str">
        <f t="shared" ca="1" si="143"/>
        <v/>
      </c>
      <c r="T74" s="89" t="str">
        <f t="shared" ca="1" si="143"/>
        <v/>
      </c>
      <c r="U74" s="89" t="str">
        <f t="shared" ca="1" si="143"/>
        <v/>
      </c>
      <c r="V74" s="98"/>
    </row>
    <row r="75" spans="2:22" x14ac:dyDescent="0.25">
      <c r="B75">
        <v>22</v>
      </c>
      <c r="C75" s="29">
        <f t="shared" si="133"/>
        <v>43837</v>
      </c>
      <c r="D75" s="88">
        <f ca="1">OFFSET(dispos!$D$6,,126)</f>
        <v>0</v>
      </c>
      <c r="E75" s="88">
        <f ca="1">OFFSET(dispos!$E$6,,126)</f>
        <v>0</v>
      </c>
      <c r="F75" s="88">
        <f ca="1">OFFSET(dispos!$F$6,,126)</f>
        <v>0</v>
      </c>
      <c r="G75" s="88">
        <f ca="1">OFFSET(dispos!$G$6,,126)</f>
        <v>0</v>
      </c>
      <c r="H75" s="88">
        <f ca="1">OFFSET(dispos!$H$6,,126)</f>
        <v>0</v>
      </c>
      <c r="I75" s="88">
        <f ca="1">OFFSET(dispos!$I$6,,126)</f>
        <v>0</v>
      </c>
      <c r="J75" s="90" t="str">
        <f t="shared" ref="J75:O75" ca="1" si="144">IF(D75=0,"",SUMPRODUCT((D54:D103&lt;=D75)-(ISBLANK(D54:D103))))</f>
        <v/>
      </c>
      <c r="K75" s="90" t="str">
        <f t="shared" ca="1" si="144"/>
        <v/>
      </c>
      <c r="L75" s="90" t="str">
        <f t="shared" ca="1" si="144"/>
        <v/>
      </c>
      <c r="M75" s="90" t="str">
        <f t="shared" ca="1" si="144"/>
        <v/>
      </c>
      <c r="N75" s="90" t="str">
        <f t="shared" ca="1" si="144"/>
        <v/>
      </c>
      <c r="O75" s="90" t="str">
        <f t="shared" ca="1" si="144"/>
        <v/>
      </c>
      <c r="P75" s="89" t="str">
        <f t="shared" ref="P75:U75" ca="1" si="145">IF(ISNA(MATCH(MIN(J54:J103)+ROW()-ROW(P54),J54:J103,0)),"",INDEX(D54:D103,MATCH(MIN(J54:J103)+ROW()-ROW(P54),J54:J103,0)))</f>
        <v/>
      </c>
      <c r="Q75" s="89" t="str">
        <f t="shared" ca="1" si="145"/>
        <v/>
      </c>
      <c r="R75" s="89" t="str">
        <f t="shared" ca="1" si="145"/>
        <v/>
      </c>
      <c r="S75" s="89" t="str">
        <f t="shared" ca="1" si="145"/>
        <v/>
      </c>
      <c r="T75" s="89" t="str">
        <f t="shared" ca="1" si="145"/>
        <v/>
      </c>
      <c r="U75" s="89" t="str">
        <f t="shared" ca="1" si="145"/>
        <v/>
      </c>
      <c r="V75" s="98"/>
    </row>
    <row r="76" spans="2:22" x14ac:dyDescent="0.25">
      <c r="B76">
        <v>23</v>
      </c>
      <c r="C76" s="29">
        <f t="shared" si="133"/>
        <v>43837</v>
      </c>
      <c r="D76" s="88">
        <f ca="1">OFFSET(dispos!$D$6,,132)</f>
        <v>0</v>
      </c>
      <c r="E76" s="88">
        <f ca="1">OFFSET(dispos!$E$6,,132)</f>
        <v>0</v>
      </c>
      <c r="F76" s="88">
        <f ca="1">OFFSET(dispos!$F$6,,132)</f>
        <v>0</v>
      </c>
      <c r="G76" s="88">
        <f ca="1">OFFSET(dispos!$G$6,,132)</f>
        <v>0</v>
      </c>
      <c r="H76" s="88">
        <f ca="1">OFFSET(dispos!$H$6,,132)</f>
        <v>0</v>
      </c>
      <c r="I76" s="88">
        <f ca="1">OFFSET(dispos!$I$6,,132)</f>
        <v>0</v>
      </c>
      <c r="J76" s="90" t="str">
        <f t="shared" ref="J76:O76" ca="1" si="146">IF(D76=0,"",SUMPRODUCT((D54:D103&lt;=D76)-(ISBLANK(D54:D103))))</f>
        <v/>
      </c>
      <c r="K76" s="90" t="str">
        <f t="shared" ca="1" si="146"/>
        <v/>
      </c>
      <c r="L76" s="90" t="str">
        <f t="shared" ca="1" si="146"/>
        <v/>
      </c>
      <c r="M76" s="90" t="str">
        <f t="shared" ca="1" si="146"/>
        <v/>
      </c>
      <c r="N76" s="90" t="str">
        <f t="shared" ca="1" si="146"/>
        <v/>
      </c>
      <c r="O76" s="90" t="str">
        <f t="shared" ca="1" si="146"/>
        <v/>
      </c>
      <c r="P76" s="89" t="str">
        <f t="shared" ref="P76:U76" ca="1" si="147">IF(ISNA(MATCH(MIN(J54:J103)+ROW()-ROW(P54),J54:J103,0)),"",INDEX(D54:D103,MATCH(MIN(J54:J103)+ROW()-ROW(P54),J54:J103,0)))</f>
        <v/>
      </c>
      <c r="Q76" s="89" t="str">
        <f t="shared" ca="1" si="147"/>
        <v/>
      </c>
      <c r="R76" s="89" t="str">
        <f t="shared" ca="1" si="147"/>
        <v/>
      </c>
      <c r="S76" s="89" t="str">
        <f t="shared" ca="1" si="147"/>
        <v/>
      </c>
      <c r="T76" s="89" t="str">
        <f t="shared" ca="1" si="147"/>
        <v/>
      </c>
      <c r="U76" s="89" t="str">
        <f t="shared" ca="1" si="147"/>
        <v/>
      </c>
      <c r="V76" s="98"/>
    </row>
    <row r="77" spans="2:22" x14ac:dyDescent="0.25">
      <c r="B77">
        <v>24</v>
      </c>
      <c r="C77" s="29">
        <f t="shared" si="133"/>
        <v>43837</v>
      </c>
      <c r="D77" s="88">
        <f ca="1">OFFSET(dispos!$D$6,,138)</f>
        <v>0</v>
      </c>
      <c r="E77" s="88">
        <f ca="1">OFFSET(dispos!$E$6,,138)</f>
        <v>0</v>
      </c>
      <c r="F77" s="88">
        <f ca="1">OFFSET(dispos!$F$6,,138)</f>
        <v>0</v>
      </c>
      <c r="G77" s="88">
        <f ca="1">OFFSET(dispos!$G$6,,138)</f>
        <v>0</v>
      </c>
      <c r="H77" s="88">
        <f ca="1">OFFSET(dispos!$H$6,,138)</f>
        <v>0</v>
      </c>
      <c r="I77" s="88">
        <f ca="1">OFFSET(dispos!$I$6,,138)</f>
        <v>0</v>
      </c>
      <c r="J77" s="90" t="str">
        <f t="shared" ref="J77:O77" ca="1" si="148">IF(D77=0,"",SUMPRODUCT((D54:D103&lt;=D77)-(ISBLANK(D54:D103))))</f>
        <v/>
      </c>
      <c r="K77" s="90" t="str">
        <f t="shared" ca="1" si="148"/>
        <v/>
      </c>
      <c r="L77" s="90" t="str">
        <f t="shared" ca="1" si="148"/>
        <v/>
      </c>
      <c r="M77" s="90" t="str">
        <f t="shared" ca="1" si="148"/>
        <v/>
      </c>
      <c r="N77" s="90" t="str">
        <f t="shared" ca="1" si="148"/>
        <v/>
      </c>
      <c r="O77" s="90" t="str">
        <f t="shared" ca="1" si="148"/>
        <v/>
      </c>
      <c r="P77" s="89" t="str">
        <f t="shared" ref="P77:U77" ca="1" si="149">IF(ISNA(MATCH(MIN(J54:J103)+ROW()-ROW(P54),J54:J103,0)),"",INDEX(D54:D103,MATCH(MIN(J54:J103)+ROW()-ROW(P54),J54:J103,0)))</f>
        <v/>
      </c>
      <c r="Q77" s="89" t="str">
        <f t="shared" ca="1" si="149"/>
        <v/>
      </c>
      <c r="R77" s="89" t="str">
        <f t="shared" ca="1" si="149"/>
        <v/>
      </c>
      <c r="S77" s="89" t="str">
        <f t="shared" ca="1" si="149"/>
        <v/>
      </c>
      <c r="T77" s="89" t="str">
        <f t="shared" ca="1" si="149"/>
        <v/>
      </c>
      <c r="U77" s="89" t="str">
        <f t="shared" ca="1" si="149"/>
        <v/>
      </c>
      <c r="V77" s="98"/>
    </row>
    <row r="78" spans="2:22" x14ac:dyDescent="0.25">
      <c r="B78">
        <v>25</v>
      </c>
      <c r="C78" s="29">
        <f t="shared" si="133"/>
        <v>43837</v>
      </c>
      <c r="D78" s="88">
        <f ca="1">OFFSET(dispos!$D$6,,144)</f>
        <v>0</v>
      </c>
      <c r="E78" s="88">
        <f ca="1">OFFSET(dispos!$E$6,,144)</f>
        <v>0</v>
      </c>
      <c r="F78" s="88">
        <f ca="1">OFFSET(dispos!$F$6,,144)</f>
        <v>0</v>
      </c>
      <c r="G78" s="88">
        <f ca="1">OFFSET(dispos!$G$6,,144)</f>
        <v>0</v>
      </c>
      <c r="H78" s="88">
        <f ca="1">OFFSET(dispos!$H$6,,144)</f>
        <v>0</v>
      </c>
      <c r="I78" s="88">
        <f ca="1">OFFSET(dispos!$I$6,,144)</f>
        <v>0</v>
      </c>
      <c r="J78" s="90" t="str">
        <f t="shared" ref="J78:O78" ca="1" si="150">IF(D78=0,"",SUMPRODUCT((D54:D103&lt;=D78)-(ISBLANK(D54:D103))))</f>
        <v/>
      </c>
      <c r="K78" s="90" t="str">
        <f t="shared" ca="1" si="150"/>
        <v/>
      </c>
      <c r="L78" s="90" t="str">
        <f t="shared" ca="1" si="150"/>
        <v/>
      </c>
      <c r="M78" s="90" t="str">
        <f t="shared" ca="1" si="150"/>
        <v/>
      </c>
      <c r="N78" s="90" t="str">
        <f t="shared" ca="1" si="150"/>
        <v/>
      </c>
      <c r="O78" s="90" t="str">
        <f t="shared" ca="1" si="150"/>
        <v/>
      </c>
      <c r="P78" s="89" t="str">
        <f t="shared" ref="P78:U78" ca="1" si="151">IF(ISNA(MATCH(MIN(J54:J103)+ROW()-ROW(P54),J54:J103,0)),"",INDEX(D54:D103,MATCH(MIN(J54:J103)+ROW()-ROW(P54),J54:J103,0)))</f>
        <v/>
      </c>
      <c r="Q78" s="89" t="str">
        <f t="shared" ca="1" si="151"/>
        <v/>
      </c>
      <c r="R78" s="89" t="str">
        <f t="shared" ca="1" si="151"/>
        <v/>
      </c>
      <c r="S78" s="89" t="str">
        <f t="shared" ca="1" si="151"/>
        <v/>
      </c>
      <c r="T78" s="89" t="str">
        <f t="shared" ca="1" si="151"/>
        <v/>
      </c>
      <c r="U78" s="89" t="str">
        <f t="shared" ca="1" si="151"/>
        <v/>
      </c>
      <c r="V78" s="98"/>
    </row>
    <row r="79" spans="2:22" x14ac:dyDescent="0.25">
      <c r="B79">
        <v>26</v>
      </c>
      <c r="C79" s="29">
        <f t="shared" si="133"/>
        <v>43837</v>
      </c>
      <c r="D79" s="88">
        <f ca="1">OFFSET(dispos!$D$6,,150)</f>
        <v>0</v>
      </c>
      <c r="E79" s="88">
        <f ca="1">OFFSET(dispos!$E$6,,150)</f>
        <v>0</v>
      </c>
      <c r="F79" s="88">
        <f ca="1">OFFSET(dispos!$F$6,,150)</f>
        <v>0</v>
      </c>
      <c r="G79" s="88">
        <f ca="1">OFFSET(dispos!$G$6,,150)</f>
        <v>0</v>
      </c>
      <c r="H79" s="88">
        <f ca="1">OFFSET(dispos!$H$6,,150)</f>
        <v>0</v>
      </c>
      <c r="I79" s="88">
        <f ca="1">OFFSET(dispos!$I$6,,150)</f>
        <v>0</v>
      </c>
      <c r="J79" s="90" t="str">
        <f t="shared" ref="J79:O79" ca="1" si="152">IF(D79=0,"",SUMPRODUCT((D54:D103&lt;=D79)-(ISBLANK(D54:D103))))</f>
        <v/>
      </c>
      <c r="K79" s="90" t="str">
        <f t="shared" ca="1" si="152"/>
        <v/>
      </c>
      <c r="L79" s="90" t="str">
        <f t="shared" ca="1" si="152"/>
        <v/>
      </c>
      <c r="M79" s="90" t="str">
        <f t="shared" ca="1" si="152"/>
        <v/>
      </c>
      <c r="N79" s="90" t="str">
        <f t="shared" ca="1" si="152"/>
        <v/>
      </c>
      <c r="O79" s="90" t="str">
        <f t="shared" ca="1" si="152"/>
        <v/>
      </c>
      <c r="P79" s="89" t="str">
        <f t="shared" ref="P79:U79" ca="1" si="153">IF(ISNA(MATCH(MIN(J54:J103)+ROW()-ROW(P54),J54:J103,0)),"",INDEX(D54:D103,MATCH(MIN(J54:J103)+ROW()-ROW(P54),J54:J103,0)))</f>
        <v/>
      </c>
      <c r="Q79" s="89" t="str">
        <f t="shared" ca="1" si="153"/>
        <v/>
      </c>
      <c r="R79" s="89" t="str">
        <f t="shared" ca="1" si="153"/>
        <v/>
      </c>
      <c r="S79" s="89" t="str">
        <f t="shared" ca="1" si="153"/>
        <v/>
      </c>
      <c r="T79" s="89" t="str">
        <f t="shared" ca="1" si="153"/>
        <v/>
      </c>
      <c r="U79" s="89" t="str">
        <f t="shared" ca="1" si="153"/>
        <v/>
      </c>
      <c r="V79" s="98"/>
    </row>
    <row r="80" spans="2:22" x14ac:dyDescent="0.25">
      <c r="B80">
        <v>27</v>
      </c>
      <c r="C80" s="29">
        <f t="shared" si="133"/>
        <v>43837</v>
      </c>
      <c r="D80" s="88">
        <f ca="1">OFFSET(dispos!$D$6,,156)</f>
        <v>0</v>
      </c>
      <c r="E80" s="88">
        <f ca="1">OFFSET(dispos!$E$6,,156)</f>
        <v>0</v>
      </c>
      <c r="F80" s="88">
        <f ca="1">OFFSET(dispos!$F$6,,156)</f>
        <v>0</v>
      </c>
      <c r="G80" s="88">
        <f ca="1">OFFSET(dispos!$G$6,,156)</f>
        <v>0</v>
      </c>
      <c r="H80" s="88">
        <f ca="1">OFFSET(dispos!$H$6,,156)</f>
        <v>0</v>
      </c>
      <c r="I80" s="88">
        <f ca="1">OFFSET(dispos!$I$6,,156)</f>
        <v>0</v>
      </c>
      <c r="J80" s="90" t="str">
        <f t="shared" ref="J80:O80" ca="1" si="154">IF(D80=0,"",SUMPRODUCT((D54:D103&lt;=D80)-(ISBLANK(D54:D103))))</f>
        <v/>
      </c>
      <c r="K80" s="90" t="str">
        <f t="shared" ca="1" si="154"/>
        <v/>
      </c>
      <c r="L80" s="90" t="str">
        <f t="shared" ca="1" si="154"/>
        <v/>
      </c>
      <c r="M80" s="90" t="str">
        <f t="shared" ca="1" si="154"/>
        <v/>
      </c>
      <c r="N80" s="90" t="str">
        <f t="shared" ca="1" si="154"/>
        <v/>
      </c>
      <c r="O80" s="90" t="str">
        <f t="shared" ca="1" si="154"/>
        <v/>
      </c>
      <c r="P80" s="89" t="str">
        <f t="shared" ref="P80:U80" ca="1" si="155">IF(ISNA(MATCH(MIN(J54:J103)+ROW()-ROW(P54),J54:J103,0)),"",INDEX(D54:D103,MATCH(MIN(J54:J103)+ROW()-ROW(P54),J54:J103,0)))</f>
        <v/>
      </c>
      <c r="Q80" s="89" t="str">
        <f t="shared" ca="1" si="155"/>
        <v/>
      </c>
      <c r="R80" s="89" t="str">
        <f t="shared" ca="1" si="155"/>
        <v/>
      </c>
      <c r="S80" s="89" t="str">
        <f t="shared" ca="1" si="155"/>
        <v/>
      </c>
      <c r="T80" s="89" t="str">
        <f t="shared" ca="1" si="155"/>
        <v/>
      </c>
      <c r="U80" s="89" t="str">
        <f t="shared" ca="1" si="155"/>
        <v/>
      </c>
      <c r="V80" s="98"/>
    </row>
    <row r="81" spans="2:22" x14ac:dyDescent="0.25">
      <c r="B81">
        <v>28</v>
      </c>
      <c r="C81" s="29">
        <f t="shared" si="133"/>
        <v>43837</v>
      </c>
      <c r="D81" s="88">
        <f ca="1">OFFSET(dispos!$D$6,,162)</f>
        <v>0</v>
      </c>
      <c r="E81" s="88">
        <f ca="1">OFFSET(dispos!$E$6,,162)</f>
        <v>0</v>
      </c>
      <c r="F81" s="88">
        <f ca="1">OFFSET(dispos!$F$6,,162)</f>
        <v>0</v>
      </c>
      <c r="G81" s="88">
        <f ca="1">OFFSET(dispos!$G$6,,162)</f>
        <v>0</v>
      </c>
      <c r="H81" s="88">
        <f ca="1">OFFSET(dispos!$H$6,,162)</f>
        <v>0</v>
      </c>
      <c r="I81" s="88">
        <f ca="1">OFFSET(dispos!$I$6,,162)</f>
        <v>0</v>
      </c>
      <c r="J81" s="90" t="str">
        <f t="shared" ref="J81:O81" ca="1" si="156">IF(D81=0,"",SUMPRODUCT((D54:D103&lt;=D81)-(ISBLANK(D54:D103))))</f>
        <v/>
      </c>
      <c r="K81" s="90" t="str">
        <f t="shared" ca="1" si="156"/>
        <v/>
      </c>
      <c r="L81" s="90" t="str">
        <f t="shared" ca="1" si="156"/>
        <v/>
      </c>
      <c r="M81" s="90" t="str">
        <f t="shared" ca="1" si="156"/>
        <v/>
      </c>
      <c r="N81" s="90" t="str">
        <f t="shared" ca="1" si="156"/>
        <v/>
      </c>
      <c r="O81" s="90" t="str">
        <f t="shared" ca="1" si="156"/>
        <v/>
      </c>
      <c r="P81" s="89" t="str">
        <f t="shared" ref="P81:U81" ca="1" si="157">IF(ISNA(MATCH(MIN(J54:J103)+ROW()-ROW(P54),J54:J103,0)),"",INDEX(D54:D103,MATCH(MIN(J54:J103)+ROW()-ROW(P54),J54:J103,0)))</f>
        <v/>
      </c>
      <c r="Q81" s="89" t="str">
        <f t="shared" ca="1" si="157"/>
        <v/>
      </c>
      <c r="R81" s="89" t="str">
        <f t="shared" ca="1" si="157"/>
        <v/>
      </c>
      <c r="S81" s="89" t="str">
        <f t="shared" ca="1" si="157"/>
        <v/>
      </c>
      <c r="T81" s="89" t="str">
        <f t="shared" ca="1" si="157"/>
        <v/>
      </c>
      <c r="U81" s="89" t="str">
        <f t="shared" ca="1" si="157"/>
        <v/>
      </c>
      <c r="V81" s="98"/>
    </row>
    <row r="82" spans="2:22" x14ac:dyDescent="0.25">
      <c r="B82">
        <v>29</v>
      </c>
      <c r="C82" s="29">
        <f t="shared" si="133"/>
        <v>43837</v>
      </c>
      <c r="D82" s="88">
        <f ca="1">OFFSET(dispos!$D$6,,168)</f>
        <v>0</v>
      </c>
      <c r="E82" s="88">
        <f ca="1">OFFSET(dispos!$E$6,,168)</f>
        <v>0</v>
      </c>
      <c r="F82" s="88">
        <f ca="1">OFFSET(dispos!$F$6,,168)</f>
        <v>0</v>
      </c>
      <c r="G82" s="88">
        <f ca="1">OFFSET(dispos!$G$6,,168)</f>
        <v>0</v>
      </c>
      <c r="H82" s="88">
        <f ca="1">OFFSET(dispos!$H$6,,168)</f>
        <v>0</v>
      </c>
      <c r="I82" s="88">
        <f ca="1">OFFSET(dispos!$I$6,,168)</f>
        <v>0</v>
      </c>
      <c r="J82" s="90" t="str">
        <f t="shared" ref="J82:O82" ca="1" si="158">IF(D82=0,"",SUMPRODUCT((D54:D103&lt;=D82)-(ISBLANK(D54:D103))))</f>
        <v/>
      </c>
      <c r="K82" s="90" t="str">
        <f t="shared" ca="1" si="158"/>
        <v/>
      </c>
      <c r="L82" s="90" t="str">
        <f t="shared" ca="1" si="158"/>
        <v/>
      </c>
      <c r="M82" s="90" t="str">
        <f t="shared" ca="1" si="158"/>
        <v/>
      </c>
      <c r="N82" s="90" t="str">
        <f t="shared" ca="1" si="158"/>
        <v/>
      </c>
      <c r="O82" s="90" t="str">
        <f t="shared" ca="1" si="158"/>
        <v/>
      </c>
      <c r="P82" s="89" t="str">
        <f t="shared" ref="P82:U82" ca="1" si="159">IF(ISNA(MATCH(MIN(J54:J103)+ROW()-ROW(P54),J54:J103,0)),"",INDEX(D54:D103,MATCH(MIN(J54:J103)+ROW()-ROW(P54),J54:J103,0)))</f>
        <v/>
      </c>
      <c r="Q82" s="89" t="str">
        <f t="shared" ca="1" si="159"/>
        <v/>
      </c>
      <c r="R82" s="89" t="str">
        <f t="shared" ca="1" si="159"/>
        <v/>
      </c>
      <c r="S82" s="89" t="str">
        <f t="shared" ca="1" si="159"/>
        <v/>
      </c>
      <c r="T82" s="89" t="str">
        <f t="shared" ca="1" si="159"/>
        <v/>
      </c>
      <c r="U82" s="89" t="str">
        <f t="shared" ca="1" si="159"/>
        <v/>
      </c>
      <c r="V82" s="98"/>
    </row>
    <row r="83" spans="2:22" x14ac:dyDescent="0.25">
      <c r="B83">
        <v>30</v>
      </c>
      <c r="C83" s="29">
        <f t="shared" si="133"/>
        <v>43837</v>
      </c>
      <c r="D83" s="88">
        <f ca="1">OFFSET(dispos!$D$6,,174)</f>
        <v>0</v>
      </c>
      <c r="E83" s="88">
        <f ca="1">OFFSET(dispos!$E$6,,174)</f>
        <v>0</v>
      </c>
      <c r="F83" s="88">
        <f ca="1">OFFSET(dispos!$F$6,,174)</f>
        <v>0</v>
      </c>
      <c r="G83" s="88">
        <f ca="1">OFFSET(dispos!$G$6,,174)</f>
        <v>0</v>
      </c>
      <c r="H83" s="88">
        <f ca="1">OFFSET(dispos!$H$6,,174)</f>
        <v>0</v>
      </c>
      <c r="I83" s="88">
        <f ca="1">OFFSET(dispos!$I$6,,174)</f>
        <v>0</v>
      </c>
      <c r="J83" s="90" t="str">
        <f t="shared" ref="J83:O83" ca="1" si="160">IF(D83=0,"",SUMPRODUCT((D54:D103&lt;=D83)-(ISBLANK(D54:D103))))</f>
        <v/>
      </c>
      <c r="K83" s="90" t="str">
        <f t="shared" ca="1" si="160"/>
        <v/>
      </c>
      <c r="L83" s="90" t="str">
        <f t="shared" ca="1" si="160"/>
        <v/>
      </c>
      <c r="M83" s="90" t="str">
        <f t="shared" ca="1" si="160"/>
        <v/>
      </c>
      <c r="N83" s="90" t="str">
        <f t="shared" ca="1" si="160"/>
        <v/>
      </c>
      <c r="O83" s="90" t="str">
        <f t="shared" ca="1" si="160"/>
        <v/>
      </c>
      <c r="P83" s="89" t="str">
        <f t="shared" ref="P83:U83" ca="1" si="161">IF(ISNA(MATCH(MIN(J54:J103)+ROW()-ROW(P54),J54:J103,0)),"",INDEX(D54:D103,MATCH(MIN(J54:J103)+ROW()-ROW(P54),J54:J103,0)))</f>
        <v/>
      </c>
      <c r="Q83" s="89" t="str">
        <f t="shared" ca="1" si="161"/>
        <v/>
      </c>
      <c r="R83" s="89" t="str">
        <f t="shared" ca="1" si="161"/>
        <v/>
      </c>
      <c r="S83" s="89" t="str">
        <f t="shared" ca="1" si="161"/>
        <v/>
      </c>
      <c r="T83" s="89" t="str">
        <f t="shared" ca="1" si="161"/>
        <v/>
      </c>
      <c r="U83" s="89" t="str">
        <f t="shared" ca="1" si="161"/>
        <v/>
      </c>
      <c r="V83" s="98"/>
    </row>
    <row r="84" spans="2:22" x14ac:dyDescent="0.25">
      <c r="B84">
        <v>31</v>
      </c>
      <c r="C84" s="29">
        <f t="shared" si="133"/>
        <v>43837</v>
      </c>
      <c r="D84" s="88">
        <f ca="1">OFFSET(dispos!$D$6,,180)</f>
        <v>0</v>
      </c>
      <c r="E84" s="88">
        <f ca="1">OFFSET(dispos!$E$6,,180)</f>
        <v>0</v>
      </c>
      <c r="F84" s="88">
        <f ca="1">OFFSET(dispos!$F$6,,180)</f>
        <v>0</v>
      </c>
      <c r="G84" s="88">
        <f ca="1">OFFSET(dispos!$G$6,,180)</f>
        <v>0</v>
      </c>
      <c r="H84" s="88">
        <f ca="1">OFFSET(dispos!$H$6,,180)</f>
        <v>0</v>
      </c>
      <c r="I84" s="88">
        <f ca="1">OFFSET(dispos!$I$6,,180)</f>
        <v>0</v>
      </c>
      <c r="J84" s="90" t="str">
        <f t="shared" ref="J84:O84" ca="1" si="162">IF(D84=0,"",SUMPRODUCT((D54:D103&lt;=D84)-(ISBLANK(D54:D103))))</f>
        <v/>
      </c>
      <c r="K84" s="90" t="str">
        <f t="shared" ca="1" si="162"/>
        <v/>
      </c>
      <c r="L84" s="90" t="str">
        <f t="shared" ca="1" si="162"/>
        <v/>
      </c>
      <c r="M84" s="90" t="str">
        <f t="shared" ca="1" si="162"/>
        <v/>
      </c>
      <c r="N84" s="90" t="str">
        <f t="shared" ca="1" si="162"/>
        <v/>
      </c>
      <c r="O84" s="90" t="str">
        <f t="shared" ca="1" si="162"/>
        <v/>
      </c>
      <c r="P84" s="89" t="str">
        <f t="shared" ref="P84:U84" ca="1" si="163">IF(ISNA(MATCH(MIN(J54:J103)+ROW()-ROW(P54),J54:J103,0)),"",INDEX(D54:D103,MATCH(MIN(J54:J103)+ROW()-ROW(P54),J54:J103,0)))</f>
        <v/>
      </c>
      <c r="Q84" s="89" t="str">
        <f t="shared" ca="1" si="163"/>
        <v/>
      </c>
      <c r="R84" s="89" t="str">
        <f t="shared" ca="1" si="163"/>
        <v/>
      </c>
      <c r="S84" s="89" t="str">
        <f t="shared" ca="1" si="163"/>
        <v/>
      </c>
      <c r="T84" s="89" t="str">
        <f t="shared" ca="1" si="163"/>
        <v/>
      </c>
      <c r="U84" s="89" t="str">
        <f t="shared" ca="1" si="163"/>
        <v/>
      </c>
      <c r="V84" s="98"/>
    </row>
    <row r="85" spans="2:22" x14ac:dyDescent="0.25">
      <c r="B85">
        <v>32</v>
      </c>
      <c r="C85" s="29">
        <f t="shared" si="133"/>
        <v>43837</v>
      </c>
      <c r="D85" s="88">
        <f ca="1">OFFSET(dispos!$D$6,,186)</f>
        <v>0</v>
      </c>
      <c r="E85" s="88">
        <f ca="1">OFFSET(dispos!$E$6,,186)</f>
        <v>0</v>
      </c>
      <c r="F85" s="88">
        <f ca="1">OFFSET(dispos!$F$6,,186)</f>
        <v>0</v>
      </c>
      <c r="G85" s="88">
        <f ca="1">OFFSET(dispos!$G$6,,186)</f>
        <v>0</v>
      </c>
      <c r="H85" s="88">
        <f ca="1">OFFSET(dispos!$H$6,,186)</f>
        <v>0</v>
      </c>
      <c r="I85" s="88">
        <f ca="1">OFFSET(dispos!$I$6,,186)</f>
        <v>0</v>
      </c>
      <c r="J85" s="90" t="str">
        <f t="shared" ref="J85:O85" ca="1" si="164">IF(D85=0,"",SUMPRODUCT((D54:D103&lt;=D85)-(ISBLANK(D54:D103))))</f>
        <v/>
      </c>
      <c r="K85" s="90" t="str">
        <f t="shared" ca="1" si="164"/>
        <v/>
      </c>
      <c r="L85" s="90" t="str">
        <f t="shared" ca="1" si="164"/>
        <v/>
      </c>
      <c r="M85" s="90" t="str">
        <f t="shared" ca="1" si="164"/>
        <v/>
      </c>
      <c r="N85" s="90" t="str">
        <f t="shared" ca="1" si="164"/>
        <v/>
      </c>
      <c r="O85" s="90" t="str">
        <f t="shared" ca="1" si="164"/>
        <v/>
      </c>
      <c r="P85" s="89" t="str">
        <f t="shared" ref="P85:U85" ca="1" si="165">IF(ISNA(MATCH(MIN(J54:J103)+ROW()-ROW(P54),J54:J103,0)),"",INDEX(D54:D103,MATCH(MIN(J54:J103)+ROW()-ROW(P54),J54:J103,0)))</f>
        <v/>
      </c>
      <c r="Q85" s="89" t="str">
        <f t="shared" ca="1" si="165"/>
        <v/>
      </c>
      <c r="R85" s="89" t="str">
        <f t="shared" ca="1" si="165"/>
        <v/>
      </c>
      <c r="S85" s="89" t="str">
        <f t="shared" ca="1" si="165"/>
        <v/>
      </c>
      <c r="T85" s="89" t="str">
        <f t="shared" ca="1" si="165"/>
        <v/>
      </c>
      <c r="U85" s="89" t="str">
        <f t="shared" ca="1" si="165"/>
        <v/>
      </c>
      <c r="V85" s="98"/>
    </row>
    <row r="86" spans="2:22" x14ac:dyDescent="0.25">
      <c r="B86">
        <v>33</v>
      </c>
      <c r="C86" s="29">
        <f t="shared" si="133"/>
        <v>43837</v>
      </c>
      <c r="D86" s="88">
        <f ca="1">OFFSET(dispos!$D$6,,192)</f>
        <v>0</v>
      </c>
      <c r="E86" s="88">
        <f ca="1">OFFSET(dispos!$E$6,,192)</f>
        <v>0</v>
      </c>
      <c r="F86" s="88">
        <f ca="1">OFFSET(dispos!$F$6,,192)</f>
        <v>0</v>
      </c>
      <c r="G86" s="88">
        <f ca="1">OFFSET(dispos!$G$6,,192)</f>
        <v>0</v>
      </c>
      <c r="H86" s="88">
        <f ca="1">OFFSET(dispos!$H$6,,192)</f>
        <v>0</v>
      </c>
      <c r="I86" s="88">
        <f ca="1">OFFSET(dispos!$I$6,,192)</f>
        <v>0</v>
      </c>
      <c r="J86" s="90" t="str">
        <f t="shared" ref="J86:O86" ca="1" si="166">IF(D86=0,"",SUMPRODUCT((D54:D103&lt;=D86)-(ISBLANK(D54:D103))))</f>
        <v/>
      </c>
      <c r="K86" s="90" t="str">
        <f t="shared" ca="1" si="166"/>
        <v/>
      </c>
      <c r="L86" s="90" t="str">
        <f t="shared" ca="1" si="166"/>
        <v/>
      </c>
      <c r="M86" s="90" t="str">
        <f t="shared" ca="1" si="166"/>
        <v/>
      </c>
      <c r="N86" s="90" t="str">
        <f t="shared" ca="1" si="166"/>
        <v/>
      </c>
      <c r="O86" s="90" t="str">
        <f t="shared" ca="1" si="166"/>
        <v/>
      </c>
      <c r="P86" s="89" t="str">
        <f t="shared" ref="P86:U86" ca="1" si="167">IF(ISNA(MATCH(MIN(J54:J103)+ROW()-ROW(P54),J54:J103,0)),"",INDEX(D54:D103,MATCH(MIN(J54:J103)+ROW()-ROW(P54),J54:J103,0)))</f>
        <v/>
      </c>
      <c r="Q86" s="89" t="str">
        <f t="shared" ca="1" si="167"/>
        <v/>
      </c>
      <c r="R86" s="89" t="str">
        <f t="shared" ca="1" si="167"/>
        <v/>
      </c>
      <c r="S86" s="89" t="str">
        <f t="shared" ca="1" si="167"/>
        <v/>
      </c>
      <c r="T86" s="89" t="str">
        <f t="shared" ca="1" si="167"/>
        <v/>
      </c>
      <c r="U86" s="89" t="str">
        <f t="shared" ca="1" si="167"/>
        <v/>
      </c>
      <c r="V86" s="98"/>
    </row>
    <row r="87" spans="2:22" x14ac:dyDescent="0.25">
      <c r="B87">
        <v>34</v>
      </c>
      <c r="C87" s="29">
        <f t="shared" si="133"/>
        <v>43837</v>
      </c>
      <c r="D87" s="88">
        <f ca="1">OFFSET(dispos!$D$6,,198)</f>
        <v>0</v>
      </c>
      <c r="E87" s="88">
        <f ca="1">OFFSET(dispos!$E$6,,198)</f>
        <v>0</v>
      </c>
      <c r="F87" s="88">
        <f ca="1">OFFSET(dispos!$F$6,,198)</f>
        <v>0</v>
      </c>
      <c r="G87" s="88">
        <f ca="1">OFFSET(dispos!$G$6,,198)</f>
        <v>0</v>
      </c>
      <c r="H87" s="88">
        <f ca="1">OFFSET(dispos!$H$6,,198)</f>
        <v>0</v>
      </c>
      <c r="I87" s="88">
        <f ca="1">OFFSET(dispos!$I$6,,198)</f>
        <v>0</v>
      </c>
      <c r="J87" s="90" t="str">
        <f t="shared" ref="J87:O87" ca="1" si="168">IF(D87=0,"",SUMPRODUCT((D54:D103&lt;=D87)-(ISBLANK(D54:D103))))</f>
        <v/>
      </c>
      <c r="K87" s="90" t="str">
        <f t="shared" ca="1" si="168"/>
        <v/>
      </c>
      <c r="L87" s="90" t="str">
        <f t="shared" ca="1" si="168"/>
        <v/>
      </c>
      <c r="M87" s="90" t="str">
        <f t="shared" ca="1" si="168"/>
        <v/>
      </c>
      <c r="N87" s="90" t="str">
        <f t="shared" ca="1" si="168"/>
        <v/>
      </c>
      <c r="O87" s="90" t="str">
        <f t="shared" ca="1" si="168"/>
        <v/>
      </c>
      <c r="P87" s="89" t="str">
        <f t="shared" ref="P87:U87" ca="1" si="169">IF(ISNA(MATCH(MIN(J54:J103)+ROW()-ROW(P54),J54:J103,0)),"",INDEX(D54:D103,MATCH(MIN(J54:J103)+ROW()-ROW(P54),J54:J103,0)))</f>
        <v/>
      </c>
      <c r="Q87" s="89" t="str">
        <f t="shared" ca="1" si="169"/>
        <v/>
      </c>
      <c r="R87" s="89" t="str">
        <f t="shared" ca="1" si="169"/>
        <v/>
      </c>
      <c r="S87" s="89" t="str">
        <f t="shared" ca="1" si="169"/>
        <v/>
      </c>
      <c r="T87" s="89" t="str">
        <f t="shared" ca="1" si="169"/>
        <v/>
      </c>
      <c r="U87" s="89" t="str">
        <f t="shared" ca="1" si="169"/>
        <v/>
      </c>
      <c r="V87" s="98"/>
    </row>
    <row r="88" spans="2:22" x14ac:dyDescent="0.25">
      <c r="B88">
        <v>35</v>
      </c>
      <c r="C88" s="29">
        <f t="shared" si="133"/>
        <v>43837</v>
      </c>
      <c r="D88" s="88">
        <f ca="1">OFFSET(dispos!$D$6,,204)</f>
        <v>0</v>
      </c>
      <c r="E88" s="88">
        <f ca="1">OFFSET(dispos!$E$6,,204)</f>
        <v>0</v>
      </c>
      <c r="F88" s="88">
        <f ca="1">OFFSET(dispos!$F$6,,204)</f>
        <v>0</v>
      </c>
      <c r="G88" s="88">
        <f ca="1">OFFSET(dispos!$G$6,,204)</f>
        <v>0</v>
      </c>
      <c r="H88" s="88">
        <f ca="1">OFFSET(dispos!$H$6,,204)</f>
        <v>0</v>
      </c>
      <c r="I88" s="88">
        <f ca="1">OFFSET(dispos!$I$6,,204)</f>
        <v>0</v>
      </c>
      <c r="J88" s="90" t="str">
        <f t="shared" ref="J88:O88" ca="1" si="170">IF(D88=0,"",SUMPRODUCT((D54:D103&lt;=D88)-(ISBLANK(D54:D103))))</f>
        <v/>
      </c>
      <c r="K88" s="90" t="str">
        <f t="shared" ca="1" si="170"/>
        <v/>
      </c>
      <c r="L88" s="90" t="str">
        <f t="shared" ca="1" si="170"/>
        <v/>
      </c>
      <c r="M88" s="90" t="str">
        <f t="shared" ca="1" si="170"/>
        <v/>
      </c>
      <c r="N88" s="90" t="str">
        <f t="shared" ca="1" si="170"/>
        <v/>
      </c>
      <c r="O88" s="90" t="str">
        <f t="shared" ca="1" si="170"/>
        <v/>
      </c>
      <c r="P88" s="89" t="str">
        <f t="shared" ref="P88:U88" ca="1" si="171">IF(ISNA(MATCH(MIN(J54:J103)+ROW()-ROW(P54),J54:J103,0)),"",INDEX(D54:D103,MATCH(MIN(J54:J103)+ROW()-ROW(P54),J54:J103,0)))</f>
        <v/>
      </c>
      <c r="Q88" s="89" t="str">
        <f t="shared" ca="1" si="171"/>
        <v/>
      </c>
      <c r="R88" s="89" t="str">
        <f t="shared" ca="1" si="171"/>
        <v/>
      </c>
      <c r="S88" s="89" t="str">
        <f t="shared" ca="1" si="171"/>
        <v/>
      </c>
      <c r="T88" s="89" t="str">
        <f t="shared" ca="1" si="171"/>
        <v/>
      </c>
      <c r="U88" s="89" t="str">
        <f t="shared" ca="1" si="171"/>
        <v/>
      </c>
      <c r="V88" s="98"/>
    </row>
    <row r="89" spans="2:22" x14ac:dyDescent="0.25">
      <c r="B89">
        <v>36</v>
      </c>
      <c r="C89" s="29">
        <f t="shared" si="133"/>
        <v>43837</v>
      </c>
      <c r="D89" s="88">
        <f ca="1">OFFSET(dispos!$D$6,,210)</f>
        <v>0</v>
      </c>
      <c r="E89" s="88">
        <f ca="1">OFFSET(dispos!$E$6,,210)</f>
        <v>0</v>
      </c>
      <c r="F89" s="88">
        <f ca="1">OFFSET(dispos!$F$6,,210)</f>
        <v>0</v>
      </c>
      <c r="G89" s="88">
        <f ca="1">OFFSET(dispos!$G$6,,210)</f>
        <v>0</v>
      </c>
      <c r="H89" s="88">
        <f ca="1">OFFSET(dispos!$H$6,,210)</f>
        <v>0</v>
      </c>
      <c r="I89" s="88">
        <f ca="1">OFFSET(dispos!$I$6,,210)</f>
        <v>0</v>
      </c>
      <c r="J89" s="90" t="str">
        <f t="shared" ref="J89:O89" ca="1" si="172">IF(D89=0,"",SUMPRODUCT((D54:D103&lt;=D89)-(ISBLANK(D54:D103))))</f>
        <v/>
      </c>
      <c r="K89" s="90" t="str">
        <f t="shared" ca="1" si="172"/>
        <v/>
      </c>
      <c r="L89" s="90" t="str">
        <f t="shared" ca="1" si="172"/>
        <v/>
      </c>
      <c r="M89" s="90" t="str">
        <f t="shared" ca="1" si="172"/>
        <v/>
      </c>
      <c r="N89" s="90" t="str">
        <f t="shared" ca="1" si="172"/>
        <v/>
      </c>
      <c r="O89" s="90" t="str">
        <f t="shared" ca="1" si="172"/>
        <v/>
      </c>
      <c r="P89" s="89" t="str">
        <f t="shared" ref="P89:U89" ca="1" si="173">IF(ISNA(MATCH(MIN(J54:J103)+ROW()-ROW(P54),J54:J103,0)),"",INDEX(D54:D103,MATCH(MIN(J54:J103)+ROW()-ROW(P54),J54:J103,0)))</f>
        <v/>
      </c>
      <c r="Q89" s="89" t="str">
        <f t="shared" ca="1" si="173"/>
        <v/>
      </c>
      <c r="R89" s="89" t="str">
        <f t="shared" ca="1" si="173"/>
        <v/>
      </c>
      <c r="S89" s="89" t="str">
        <f t="shared" ca="1" si="173"/>
        <v/>
      </c>
      <c r="T89" s="89" t="str">
        <f t="shared" ca="1" si="173"/>
        <v/>
      </c>
      <c r="U89" s="89" t="str">
        <f t="shared" ca="1" si="173"/>
        <v/>
      </c>
      <c r="V89" s="98"/>
    </row>
    <row r="90" spans="2:22" x14ac:dyDescent="0.25">
      <c r="B90">
        <v>37</v>
      </c>
      <c r="C90" s="29">
        <f t="shared" si="133"/>
        <v>43837</v>
      </c>
      <c r="D90" s="88">
        <f ca="1">OFFSET(dispos!$D$6,,216)</f>
        <v>0</v>
      </c>
      <c r="E90" s="88">
        <f ca="1">OFFSET(dispos!$E$6,,216)</f>
        <v>0</v>
      </c>
      <c r="F90" s="88">
        <f ca="1">OFFSET(dispos!$F$6,,216)</f>
        <v>0</v>
      </c>
      <c r="G90" s="88">
        <f ca="1">OFFSET(dispos!$G$6,,216)</f>
        <v>0</v>
      </c>
      <c r="H90" s="88">
        <f ca="1">OFFSET(dispos!$H$6,,216)</f>
        <v>0</v>
      </c>
      <c r="I90" s="88">
        <f ca="1">OFFSET(dispos!$I$6,,216)</f>
        <v>0</v>
      </c>
      <c r="J90" s="90" t="str">
        <f t="shared" ref="J90:O90" ca="1" si="174">IF(D90=0,"",SUMPRODUCT((D54:D103&lt;=D90)-(ISBLANK(D54:D103))))</f>
        <v/>
      </c>
      <c r="K90" s="90" t="str">
        <f t="shared" ca="1" si="174"/>
        <v/>
      </c>
      <c r="L90" s="90" t="str">
        <f t="shared" ca="1" si="174"/>
        <v/>
      </c>
      <c r="M90" s="90" t="str">
        <f t="shared" ca="1" si="174"/>
        <v/>
      </c>
      <c r="N90" s="90" t="str">
        <f t="shared" ca="1" si="174"/>
        <v/>
      </c>
      <c r="O90" s="90" t="str">
        <f t="shared" ca="1" si="174"/>
        <v/>
      </c>
      <c r="P90" s="89" t="str">
        <f t="shared" ref="P90:U90" ca="1" si="175">IF(ISNA(MATCH(MIN(J54:J103)+ROW()-ROW(P54),J54:J103,0)),"",INDEX(D54:D103,MATCH(MIN(J54:J103)+ROW()-ROW(P54),J54:J103,0)))</f>
        <v/>
      </c>
      <c r="Q90" s="89" t="str">
        <f t="shared" ca="1" si="175"/>
        <v/>
      </c>
      <c r="R90" s="89" t="str">
        <f t="shared" ca="1" si="175"/>
        <v/>
      </c>
      <c r="S90" s="89" t="str">
        <f t="shared" ca="1" si="175"/>
        <v/>
      </c>
      <c r="T90" s="89" t="str">
        <f t="shared" ca="1" si="175"/>
        <v/>
      </c>
      <c r="U90" s="89" t="str">
        <f t="shared" ca="1" si="175"/>
        <v/>
      </c>
      <c r="V90" s="98"/>
    </row>
    <row r="91" spans="2:22" x14ac:dyDescent="0.25">
      <c r="B91">
        <v>38</v>
      </c>
      <c r="C91" s="29">
        <f t="shared" si="133"/>
        <v>43837</v>
      </c>
      <c r="D91" s="88">
        <f ca="1">OFFSET(dispos!$D$6,,222)</f>
        <v>0</v>
      </c>
      <c r="E91" s="88">
        <f ca="1">OFFSET(dispos!$E$6,,222)</f>
        <v>0</v>
      </c>
      <c r="F91" s="88">
        <f ca="1">OFFSET(dispos!$F$6,,222)</f>
        <v>0</v>
      </c>
      <c r="G91" s="88">
        <f ca="1">OFFSET(dispos!$G$6,,222)</f>
        <v>0</v>
      </c>
      <c r="H91" s="88">
        <f ca="1">OFFSET(dispos!$H$6,,222)</f>
        <v>0</v>
      </c>
      <c r="I91" s="88">
        <f ca="1">OFFSET(dispos!$I$6,,222)</f>
        <v>0</v>
      </c>
      <c r="J91" s="90" t="str">
        <f t="shared" ref="J91:O91" ca="1" si="176">IF(D91=0,"",SUMPRODUCT((D54:D103&lt;=D91)-(ISBLANK(D54:D103))))</f>
        <v/>
      </c>
      <c r="K91" s="90" t="str">
        <f t="shared" ca="1" si="176"/>
        <v/>
      </c>
      <c r="L91" s="90" t="str">
        <f t="shared" ca="1" si="176"/>
        <v/>
      </c>
      <c r="M91" s="90" t="str">
        <f t="shared" ca="1" si="176"/>
        <v/>
      </c>
      <c r="N91" s="90" t="str">
        <f t="shared" ca="1" si="176"/>
        <v/>
      </c>
      <c r="O91" s="90" t="str">
        <f t="shared" ca="1" si="176"/>
        <v/>
      </c>
      <c r="P91" s="89" t="str">
        <f t="shared" ref="P91:U91" ca="1" si="177">IF(ISNA(MATCH(MIN(J54:J103)+ROW()-ROW(P54),J54:J103,0)),"",INDEX(D54:D103,MATCH(MIN(J54:J103)+ROW()-ROW(P54),J54:J103,0)))</f>
        <v/>
      </c>
      <c r="Q91" s="89" t="str">
        <f t="shared" ca="1" si="177"/>
        <v/>
      </c>
      <c r="R91" s="89" t="str">
        <f t="shared" ca="1" si="177"/>
        <v/>
      </c>
      <c r="S91" s="89" t="str">
        <f t="shared" ca="1" si="177"/>
        <v/>
      </c>
      <c r="T91" s="89" t="str">
        <f t="shared" ca="1" si="177"/>
        <v/>
      </c>
      <c r="U91" s="89" t="str">
        <f t="shared" ca="1" si="177"/>
        <v/>
      </c>
      <c r="V91" s="98"/>
    </row>
    <row r="92" spans="2:22" x14ac:dyDescent="0.25">
      <c r="B92">
        <v>39</v>
      </c>
      <c r="C92" s="29">
        <f t="shared" si="133"/>
        <v>43837</v>
      </c>
      <c r="D92" s="88">
        <f ca="1">OFFSET(dispos!$D$6,,228)</f>
        <v>0</v>
      </c>
      <c r="E92" s="88">
        <f ca="1">OFFSET(dispos!$E$6,,228)</f>
        <v>0</v>
      </c>
      <c r="F92" s="88">
        <f ca="1">OFFSET(dispos!$F$6,,228)</f>
        <v>0</v>
      </c>
      <c r="G92" s="88">
        <f ca="1">OFFSET(dispos!$G$6,,228)</f>
        <v>0</v>
      </c>
      <c r="H92" s="88">
        <f ca="1">OFFSET(dispos!$H$6,,228)</f>
        <v>0</v>
      </c>
      <c r="I92" s="88">
        <f ca="1">OFFSET(dispos!$I$6,,228)</f>
        <v>0</v>
      </c>
      <c r="J92" s="90" t="str">
        <f t="shared" ref="J92:O92" ca="1" si="178">IF(D92=0,"",SUMPRODUCT((D54:D103&lt;=D92)-(ISBLANK(D54:D103))))</f>
        <v/>
      </c>
      <c r="K92" s="90" t="str">
        <f t="shared" ca="1" si="178"/>
        <v/>
      </c>
      <c r="L92" s="90" t="str">
        <f t="shared" ca="1" si="178"/>
        <v/>
      </c>
      <c r="M92" s="90" t="str">
        <f t="shared" ca="1" si="178"/>
        <v/>
      </c>
      <c r="N92" s="90" t="str">
        <f t="shared" ca="1" si="178"/>
        <v/>
      </c>
      <c r="O92" s="90" t="str">
        <f t="shared" ca="1" si="178"/>
        <v/>
      </c>
      <c r="P92" s="89" t="str">
        <f t="shared" ref="P92:U92" ca="1" si="179">IF(ISNA(MATCH(MIN(J54:J103)+ROW()-ROW(P54),J54:J103,0)),"",INDEX(D54:D103,MATCH(MIN(J54:J103)+ROW()-ROW(P54),J54:J103,0)))</f>
        <v/>
      </c>
      <c r="Q92" s="89" t="str">
        <f t="shared" ca="1" si="179"/>
        <v/>
      </c>
      <c r="R92" s="89" t="str">
        <f t="shared" ca="1" si="179"/>
        <v/>
      </c>
      <c r="S92" s="89" t="str">
        <f t="shared" ca="1" si="179"/>
        <v/>
      </c>
      <c r="T92" s="89" t="str">
        <f t="shared" ca="1" si="179"/>
        <v/>
      </c>
      <c r="U92" s="89" t="str">
        <f t="shared" ca="1" si="179"/>
        <v/>
      </c>
      <c r="V92" s="98"/>
    </row>
    <row r="93" spans="2:22" x14ac:dyDescent="0.25">
      <c r="B93">
        <v>40</v>
      </c>
      <c r="C93" s="29">
        <f t="shared" si="133"/>
        <v>43837</v>
      </c>
      <c r="D93" s="88">
        <f ca="1">OFFSET(dispos!$D$6,,234)</f>
        <v>0</v>
      </c>
      <c r="E93" s="88">
        <f ca="1">OFFSET(dispos!$E$6,,234)</f>
        <v>0</v>
      </c>
      <c r="F93" s="88">
        <f ca="1">OFFSET(dispos!$F$6,,234)</f>
        <v>0</v>
      </c>
      <c r="G93" s="88">
        <f ca="1">OFFSET(dispos!$G$6,,234)</f>
        <v>0</v>
      </c>
      <c r="H93" s="88">
        <f ca="1">OFFSET(dispos!$H$6,,234)</f>
        <v>0</v>
      </c>
      <c r="I93" s="88">
        <f ca="1">OFFSET(dispos!$I$6,,234)</f>
        <v>0</v>
      </c>
      <c r="J93" s="90" t="str">
        <f t="shared" ref="J93:O93" ca="1" si="180">IF(D93=0,"",SUMPRODUCT((D54:D103&lt;=D93)-(ISBLANK(D54:D103))))</f>
        <v/>
      </c>
      <c r="K93" s="90" t="str">
        <f t="shared" ca="1" si="180"/>
        <v/>
      </c>
      <c r="L93" s="90" t="str">
        <f t="shared" ca="1" si="180"/>
        <v/>
      </c>
      <c r="M93" s="90" t="str">
        <f t="shared" ca="1" si="180"/>
        <v/>
      </c>
      <c r="N93" s="90" t="str">
        <f t="shared" ca="1" si="180"/>
        <v/>
      </c>
      <c r="O93" s="90" t="str">
        <f t="shared" ca="1" si="180"/>
        <v/>
      </c>
      <c r="P93" s="89" t="str">
        <f t="shared" ref="P93:U93" ca="1" si="181">IF(ISNA(MATCH(MIN(J54:J103)+ROW()-ROW(P54),J54:J103,0)),"",INDEX(D54:D103,MATCH(MIN(J54:J103)+ROW()-ROW(P54),J54:J103,0)))</f>
        <v/>
      </c>
      <c r="Q93" s="89" t="str">
        <f t="shared" ca="1" si="181"/>
        <v/>
      </c>
      <c r="R93" s="89" t="str">
        <f t="shared" ca="1" si="181"/>
        <v/>
      </c>
      <c r="S93" s="89" t="str">
        <f t="shared" ca="1" si="181"/>
        <v/>
      </c>
      <c r="T93" s="89" t="str">
        <f t="shared" ca="1" si="181"/>
        <v/>
      </c>
      <c r="U93" s="89" t="str">
        <f t="shared" ca="1" si="181"/>
        <v/>
      </c>
      <c r="V93" s="98"/>
    </row>
    <row r="94" spans="2:22" x14ac:dyDescent="0.25">
      <c r="B94">
        <v>41</v>
      </c>
      <c r="C94" s="29">
        <f t="shared" si="133"/>
        <v>43837</v>
      </c>
      <c r="D94" s="88">
        <f ca="1">OFFSET(dispos!$D$6,,240)</f>
        <v>0</v>
      </c>
      <c r="E94" s="88">
        <f ca="1">OFFSET(dispos!$E$6,,240)</f>
        <v>0</v>
      </c>
      <c r="F94" s="88">
        <f ca="1">OFFSET(dispos!$F$6,,240)</f>
        <v>0</v>
      </c>
      <c r="G94" s="88">
        <f ca="1">OFFSET(dispos!$G$6,,240)</f>
        <v>0</v>
      </c>
      <c r="H94" s="88">
        <f ca="1">OFFSET(dispos!$H$6,,240)</f>
        <v>0</v>
      </c>
      <c r="I94" s="88">
        <f ca="1">OFFSET(dispos!$I$6,,240)</f>
        <v>0</v>
      </c>
      <c r="J94" s="90" t="str">
        <f t="shared" ref="J94:O94" ca="1" si="182">IF(D94=0,"",SUMPRODUCT((D54:D103&lt;=D94)-(ISBLANK(D54:D103))))</f>
        <v/>
      </c>
      <c r="K94" s="90" t="str">
        <f t="shared" ca="1" si="182"/>
        <v/>
      </c>
      <c r="L94" s="90" t="str">
        <f t="shared" ca="1" si="182"/>
        <v/>
      </c>
      <c r="M94" s="90" t="str">
        <f t="shared" ca="1" si="182"/>
        <v/>
      </c>
      <c r="N94" s="90" t="str">
        <f t="shared" ca="1" si="182"/>
        <v/>
      </c>
      <c r="O94" s="90" t="str">
        <f t="shared" ca="1" si="182"/>
        <v/>
      </c>
      <c r="P94" s="89" t="str">
        <f t="shared" ref="P94:U94" ca="1" si="183">IF(ISNA(MATCH(MIN(J54:J103)+ROW()-ROW(P54),J54:J103,0)),"",INDEX(D54:D103,MATCH(MIN(J54:J103)+ROW()-ROW(P54),J54:J103,0)))</f>
        <v/>
      </c>
      <c r="Q94" s="89" t="str">
        <f t="shared" ca="1" si="183"/>
        <v/>
      </c>
      <c r="R94" s="89" t="str">
        <f t="shared" ca="1" si="183"/>
        <v/>
      </c>
      <c r="S94" s="89" t="str">
        <f t="shared" ca="1" si="183"/>
        <v/>
      </c>
      <c r="T94" s="89" t="str">
        <f t="shared" ca="1" si="183"/>
        <v/>
      </c>
      <c r="U94" s="89" t="str">
        <f t="shared" ca="1" si="183"/>
        <v/>
      </c>
      <c r="V94" s="98"/>
    </row>
    <row r="95" spans="2:22" x14ac:dyDescent="0.25">
      <c r="B95">
        <v>42</v>
      </c>
      <c r="C95" s="29">
        <f t="shared" si="133"/>
        <v>43837</v>
      </c>
      <c r="D95" s="88">
        <f ca="1">OFFSET(dispos!$D$6,,246)</f>
        <v>0</v>
      </c>
      <c r="E95" s="88">
        <f ca="1">OFFSET(dispos!$E$6,,246)</f>
        <v>0</v>
      </c>
      <c r="F95" s="88">
        <f ca="1">OFFSET(dispos!$F$6,,246)</f>
        <v>0</v>
      </c>
      <c r="G95" s="88">
        <f ca="1">OFFSET(dispos!$G$6,,246)</f>
        <v>0</v>
      </c>
      <c r="H95" s="88">
        <f ca="1">OFFSET(dispos!$H$6,,246)</f>
        <v>0</v>
      </c>
      <c r="I95" s="88">
        <f ca="1">OFFSET(dispos!$I$6,,246)</f>
        <v>0</v>
      </c>
      <c r="J95" s="90" t="str">
        <f t="shared" ref="J95:O95" ca="1" si="184">IF(D95=0,"",SUMPRODUCT((D54:D103&lt;=D95)-(ISBLANK(D54:D103))))</f>
        <v/>
      </c>
      <c r="K95" s="90" t="str">
        <f t="shared" ca="1" si="184"/>
        <v/>
      </c>
      <c r="L95" s="90" t="str">
        <f t="shared" ca="1" si="184"/>
        <v/>
      </c>
      <c r="M95" s="90" t="str">
        <f t="shared" ca="1" si="184"/>
        <v/>
      </c>
      <c r="N95" s="90" t="str">
        <f t="shared" ca="1" si="184"/>
        <v/>
      </c>
      <c r="O95" s="90" t="str">
        <f t="shared" ca="1" si="184"/>
        <v/>
      </c>
      <c r="P95" s="89" t="str">
        <f t="shared" ref="P95:U95" ca="1" si="185">IF(ISNA(MATCH(MIN(J54:J103)+ROW()-ROW(P54),J54:J103,0)),"",INDEX(D54:D103,MATCH(MIN(J54:J103)+ROW()-ROW(P54),J54:J103,0)))</f>
        <v/>
      </c>
      <c r="Q95" s="89" t="str">
        <f t="shared" ca="1" si="185"/>
        <v/>
      </c>
      <c r="R95" s="89" t="str">
        <f t="shared" ca="1" si="185"/>
        <v/>
      </c>
      <c r="S95" s="89" t="str">
        <f t="shared" ca="1" si="185"/>
        <v/>
      </c>
      <c r="T95" s="89" t="str">
        <f t="shared" ca="1" si="185"/>
        <v/>
      </c>
      <c r="U95" s="89" t="str">
        <f t="shared" ca="1" si="185"/>
        <v/>
      </c>
      <c r="V95" s="98"/>
    </row>
    <row r="96" spans="2:22" x14ac:dyDescent="0.25">
      <c r="B96">
        <v>43</v>
      </c>
      <c r="C96" s="29">
        <f t="shared" si="133"/>
        <v>43837</v>
      </c>
      <c r="D96" s="88">
        <f ca="1">OFFSET(dispos!$D$6,,252)</f>
        <v>0</v>
      </c>
      <c r="E96" s="88">
        <f ca="1">OFFSET(dispos!$E$6,,252)</f>
        <v>0</v>
      </c>
      <c r="F96" s="88">
        <f ca="1">OFFSET(dispos!$F$6,,252)</f>
        <v>0</v>
      </c>
      <c r="G96" s="88">
        <f ca="1">OFFSET(dispos!$G$6,,252)</f>
        <v>0</v>
      </c>
      <c r="H96" s="88">
        <f ca="1">OFFSET(dispos!$H$6,,252)</f>
        <v>0</v>
      </c>
      <c r="I96" s="88">
        <f ca="1">OFFSET(dispos!$I$6,,252)</f>
        <v>0</v>
      </c>
      <c r="J96" s="90" t="str">
        <f t="shared" ref="J96:O96" ca="1" si="186">IF(D96=0,"",SUMPRODUCT((D54:D103&lt;=D96)-(ISBLANK(D54:D103))))</f>
        <v/>
      </c>
      <c r="K96" s="90" t="str">
        <f t="shared" ca="1" si="186"/>
        <v/>
      </c>
      <c r="L96" s="90" t="str">
        <f t="shared" ca="1" si="186"/>
        <v/>
      </c>
      <c r="M96" s="90" t="str">
        <f t="shared" ca="1" si="186"/>
        <v/>
      </c>
      <c r="N96" s="90" t="str">
        <f t="shared" ca="1" si="186"/>
        <v/>
      </c>
      <c r="O96" s="90" t="str">
        <f t="shared" ca="1" si="186"/>
        <v/>
      </c>
      <c r="P96" s="89" t="str">
        <f t="shared" ref="P96:U96" ca="1" si="187">IF(ISNA(MATCH(MIN(J54:J103)+ROW()-ROW(P54),J54:J103,0)),"",INDEX(D54:D103,MATCH(MIN(J54:J103)+ROW()-ROW(P54),J54:J103,0)))</f>
        <v/>
      </c>
      <c r="Q96" s="89" t="str">
        <f t="shared" ca="1" si="187"/>
        <v/>
      </c>
      <c r="R96" s="89" t="str">
        <f t="shared" ca="1" si="187"/>
        <v/>
      </c>
      <c r="S96" s="89" t="str">
        <f t="shared" ca="1" si="187"/>
        <v/>
      </c>
      <c r="T96" s="89" t="str">
        <f t="shared" ca="1" si="187"/>
        <v/>
      </c>
      <c r="U96" s="89" t="str">
        <f t="shared" ca="1" si="187"/>
        <v/>
      </c>
      <c r="V96" s="98"/>
    </row>
    <row r="97" spans="2:22" x14ac:dyDescent="0.25">
      <c r="B97">
        <v>44</v>
      </c>
      <c r="C97" s="29">
        <f t="shared" si="133"/>
        <v>43837</v>
      </c>
      <c r="D97" s="88">
        <f ca="1">OFFSET(dispos!$D$6,,258)</f>
        <v>0</v>
      </c>
      <c r="E97" s="88">
        <f ca="1">OFFSET(dispos!$E$6,,258)</f>
        <v>0</v>
      </c>
      <c r="F97" s="88">
        <f ca="1">OFFSET(dispos!$F$6,,258)</f>
        <v>0</v>
      </c>
      <c r="G97" s="88">
        <f ca="1">OFFSET(dispos!$G$6,,258)</f>
        <v>0</v>
      </c>
      <c r="H97" s="88">
        <f ca="1">OFFSET(dispos!$H$6,,258)</f>
        <v>0</v>
      </c>
      <c r="I97" s="88">
        <f ca="1">OFFSET(dispos!$I$6,,258)</f>
        <v>0</v>
      </c>
      <c r="J97" s="90" t="str">
        <f t="shared" ref="J97:O97" ca="1" si="188">IF(D97=0,"",SUMPRODUCT((D54:D103&lt;=D97)-(ISBLANK(D54:D103))))</f>
        <v/>
      </c>
      <c r="K97" s="90" t="str">
        <f t="shared" ca="1" si="188"/>
        <v/>
      </c>
      <c r="L97" s="90" t="str">
        <f t="shared" ca="1" si="188"/>
        <v/>
      </c>
      <c r="M97" s="90" t="str">
        <f t="shared" ca="1" si="188"/>
        <v/>
      </c>
      <c r="N97" s="90" t="str">
        <f t="shared" ca="1" si="188"/>
        <v/>
      </c>
      <c r="O97" s="90" t="str">
        <f t="shared" ca="1" si="188"/>
        <v/>
      </c>
      <c r="P97" s="89" t="str">
        <f t="shared" ref="P97:U97" ca="1" si="189">IF(ISNA(MATCH(MIN(J54:J103)+ROW()-ROW(P54),J54:J103,0)),"",INDEX(D54:D103,MATCH(MIN(J54:J103)+ROW()-ROW(P54),J54:J103,0)))</f>
        <v/>
      </c>
      <c r="Q97" s="89" t="str">
        <f t="shared" ca="1" si="189"/>
        <v/>
      </c>
      <c r="R97" s="89" t="str">
        <f t="shared" ca="1" si="189"/>
        <v/>
      </c>
      <c r="S97" s="89" t="str">
        <f t="shared" ca="1" si="189"/>
        <v/>
      </c>
      <c r="T97" s="89" t="str">
        <f t="shared" ca="1" si="189"/>
        <v/>
      </c>
      <c r="U97" s="89" t="str">
        <f t="shared" ca="1" si="189"/>
        <v/>
      </c>
      <c r="V97" s="98"/>
    </row>
    <row r="98" spans="2:22" x14ac:dyDescent="0.25">
      <c r="B98">
        <v>45</v>
      </c>
      <c r="C98" s="29">
        <f t="shared" si="133"/>
        <v>43837</v>
      </c>
      <c r="D98" s="88">
        <f ca="1">OFFSET(dispos!$D$6,,264)</f>
        <v>0</v>
      </c>
      <c r="E98" s="88">
        <f ca="1">OFFSET(dispos!$E$6,,264)</f>
        <v>0</v>
      </c>
      <c r="F98" s="88">
        <f ca="1">OFFSET(dispos!$F$6,,264)</f>
        <v>0</v>
      </c>
      <c r="G98" s="88">
        <f ca="1">OFFSET(dispos!$G$6,,264)</f>
        <v>0</v>
      </c>
      <c r="H98" s="88">
        <f ca="1">OFFSET(dispos!$H$6,,264)</f>
        <v>0</v>
      </c>
      <c r="I98" s="88">
        <f ca="1">OFFSET(dispos!$I$6,,264)</f>
        <v>0</v>
      </c>
      <c r="J98" s="90" t="str">
        <f t="shared" ref="J98:O98" ca="1" si="190">IF(D98=0,"",SUMPRODUCT((D54:D103&lt;=D98)-(ISBLANK(D54:D103))))</f>
        <v/>
      </c>
      <c r="K98" s="90" t="str">
        <f t="shared" ca="1" si="190"/>
        <v/>
      </c>
      <c r="L98" s="90" t="str">
        <f t="shared" ca="1" si="190"/>
        <v/>
      </c>
      <c r="M98" s="90" t="str">
        <f t="shared" ca="1" si="190"/>
        <v/>
      </c>
      <c r="N98" s="90" t="str">
        <f t="shared" ca="1" si="190"/>
        <v/>
      </c>
      <c r="O98" s="90" t="str">
        <f t="shared" ca="1" si="190"/>
        <v/>
      </c>
      <c r="P98" s="89" t="str">
        <f t="shared" ref="P98:U98" ca="1" si="191">IF(ISNA(MATCH(MIN(J54:J103)+ROW()-ROW(P54),J54:J103,0)),"",INDEX(D54:D103,MATCH(MIN(J54:J103)+ROW()-ROW(P54),J54:J103,0)))</f>
        <v/>
      </c>
      <c r="Q98" s="89" t="str">
        <f t="shared" ca="1" si="191"/>
        <v/>
      </c>
      <c r="R98" s="89" t="str">
        <f t="shared" ca="1" si="191"/>
        <v/>
      </c>
      <c r="S98" s="89" t="str">
        <f t="shared" ca="1" si="191"/>
        <v/>
      </c>
      <c r="T98" s="89" t="str">
        <f t="shared" ca="1" si="191"/>
        <v/>
      </c>
      <c r="U98" s="89" t="str">
        <f t="shared" ca="1" si="191"/>
        <v/>
      </c>
      <c r="V98" s="98"/>
    </row>
    <row r="99" spans="2:22" x14ac:dyDescent="0.25">
      <c r="B99">
        <v>46</v>
      </c>
      <c r="C99" s="29">
        <f t="shared" si="133"/>
        <v>43837</v>
      </c>
      <c r="D99" s="88">
        <f ca="1">OFFSET(dispos!$D$6,,270)</f>
        <v>0</v>
      </c>
      <c r="E99" s="88">
        <f ca="1">OFFSET(dispos!$E$6,,270)</f>
        <v>0</v>
      </c>
      <c r="F99" s="88">
        <f ca="1">OFFSET(dispos!$F$6,,270)</f>
        <v>0</v>
      </c>
      <c r="G99" s="88">
        <f ca="1">OFFSET(dispos!$G$6,,270)</f>
        <v>0</v>
      </c>
      <c r="H99" s="88">
        <f ca="1">OFFSET(dispos!$H$6,,270)</f>
        <v>0</v>
      </c>
      <c r="I99" s="88">
        <f ca="1">OFFSET(dispos!$I$6,,270)</f>
        <v>0</v>
      </c>
      <c r="J99" s="90" t="str">
        <f t="shared" ref="J99:O99" ca="1" si="192">IF(D99=0,"",SUMPRODUCT((D54:D103&lt;=D99)-(ISBLANK(D54:D103))))</f>
        <v/>
      </c>
      <c r="K99" s="90" t="str">
        <f t="shared" ca="1" si="192"/>
        <v/>
      </c>
      <c r="L99" s="90" t="str">
        <f t="shared" ca="1" si="192"/>
        <v/>
      </c>
      <c r="M99" s="90" t="str">
        <f t="shared" ca="1" si="192"/>
        <v/>
      </c>
      <c r="N99" s="90" t="str">
        <f t="shared" ca="1" si="192"/>
        <v/>
      </c>
      <c r="O99" s="90" t="str">
        <f t="shared" ca="1" si="192"/>
        <v/>
      </c>
      <c r="P99" s="89" t="str">
        <f t="shared" ref="P99:U99" ca="1" si="193">IF(ISNA(MATCH(MIN(J54:J103)+ROW()-ROW(P54),J54:J103,0)),"",INDEX(D54:D103,MATCH(MIN(J54:J103)+ROW()-ROW(P54),J54:J103,0)))</f>
        <v/>
      </c>
      <c r="Q99" s="89" t="str">
        <f t="shared" ca="1" si="193"/>
        <v/>
      </c>
      <c r="R99" s="89" t="str">
        <f t="shared" ca="1" si="193"/>
        <v/>
      </c>
      <c r="S99" s="89" t="str">
        <f t="shared" ca="1" si="193"/>
        <v/>
      </c>
      <c r="T99" s="89" t="str">
        <f t="shared" ca="1" si="193"/>
        <v/>
      </c>
      <c r="U99" s="89" t="str">
        <f t="shared" ca="1" si="193"/>
        <v/>
      </c>
      <c r="V99" s="98"/>
    </row>
    <row r="100" spans="2:22" x14ac:dyDescent="0.25">
      <c r="B100">
        <v>47</v>
      </c>
      <c r="C100" s="29">
        <f t="shared" si="133"/>
        <v>43837</v>
      </c>
      <c r="D100" s="88">
        <f ca="1">OFFSET(dispos!$D$6,,276)</f>
        <v>0</v>
      </c>
      <c r="E100" s="88">
        <f ca="1">OFFSET(dispos!$E$6,,276)</f>
        <v>0</v>
      </c>
      <c r="F100" s="88">
        <f ca="1">OFFSET(dispos!$F$6,,276)</f>
        <v>0</v>
      </c>
      <c r="G100" s="88">
        <f ca="1">OFFSET(dispos!$G$6,,276)</f>
        <v>0</v>
      </c>
      <c r="H100" s="88">
        <f ca="1">OFFSET(dispos!$H$6,,276)</f>
        <v>0</v>
      </c>
      <c r="I100" s="88">
        <f ca="1">OFFSET(dispos!$I$6,,276)</f>
        <v>0</v>
      </c>
      <c r="J100" s="90" t="str">
        <f t="shared" ref="J100:O100" ca="1" si="194">IF(D100=0,"",SUMPRODUCT((D54:D103&lt;=D100)-(ISBLANK(D54:D103))))</f>
        <v/>
      </c>
      <c r="K100" s="90" t="str">
        <f t="shared" ca="1" si="194"/>
        <v/>
      </c>
      <c r="L100" s="90" t="str">
        <f t="shared" ca="1" si="194"/>
        <v/>
      </c>
      <c r="M100" s="90" t="str">
        <f t="shared" ca="1" si="194"/>
        <v/>
      </c>
      <c r="N100" s="90" t="str">
        <f t="shared" ca="1" si="194"/>
        <v/>
      </c>
      <c r="O100" s="90" t="str">
        <f t="shared" ca="1" si="194"/>
        <v/>
      </c>
      <c r="P100" s="89" t="str">
        <f t="shared" ref="P100:U100" ca="1" si="195">IF(ISNA(MATCH(MIN(J54:J103)+ROW()-ROW(P54),J54:J103,0)),"",INDEX(D54:D103,MATCH(MIN(J54:J103)+ROW()-ROW(P54),J54:J103,0)))</f>
        <v/>
      </c>
      <c r="Q100" s="89" t="str">
        <f t="shared" ca="1" si="195"/>
        <v/>
      </c>
      <c r="R100" s="89" t="str">
        <f t="shared" ca="1" si="195"/>
        <v/>
      </c>
      <c r="S100" s="89" t="str">
        <f t="shared" ca="1" si="195"/>
        <v/>
      </c>
      <c r="T100" s="89" t="str">
        <f t="shared" ca="1" si="195"/>
        <v/>
      </c>
      <c r="U100" s="89" t="str">
        <f t="shared" ca="1" si="195"/>
        <v/>
      </c>
      <c r="V100" s="98"/>
    </row>
    <row r="101" spans="2:22" x14ac:dyDescent="0.25">
      <c r="B101">
        <v>48</v>
      </c>
      <c r="C101" s="29">
        <f t="shared" si="133"/>
        <v>43837</v>
      </c>
      <c r="D101" s="88">
        <f ca="1">OFFSET(dispos!$D$6,,282)</f>
        <v>0</v>
      </c>
      <c r="E101" s="88">
        <f ca="1">OFFSET(dispos!$E$6,,282)</f>
        <v>0</v>
      </c>
      <c r="F101" s="88">
        <f ca="1">OFFSET(dispos!$F$6,,282)</f>
        <v>0</v>
      </c>
      <c r="G101" s="88">
        <f ca="1">OFFSET(dispos!$G$6,,282)</f>
        <v>0</v>
      </c>
      <c r="H101" s="88">
        <f ca="1">OFFSET(dispos!$H$6,,282)</f>
        <v>0</v>
      </c>
      <c r="I101" s="88">
        <f ca="1">OFFSET(dispos!$I$6,,282)</f>
        <v>0</v>
      </c>
      <c r="J101" s="90" t="str">
        <f t="shared" ref="J101:O101" ca="1" si="196">IF(D101=0,"",SUMPRODUCT((D54:D103&lt;=D101)-(ISBLANK(D54:D103))))</f>
        <v/>
      </c>
      <c r="K101" s="90" t="str">
        <f t="shared" ca="1" si="196"/>
        <v/>
      </c>
      <c r="L101" s="90" t="str">
        <f t="shared" ca="1" si="196"/>
        <v/>
      </c>
      <c r="M101" s="90" t="str">
        <f t="shared" ca="1" si="196"/>
        <v/>
      </c>
      <c r="N101" s="90" t="str">
        <f t="shared" ca="1" si="196"/>
        <v/>
      </c>
      <c r="O101" s="90" t="str">
        <f t="shared" ca="1" si="196"/>
        <v/>
      </c>
      <c r="P101" s="89" t="str">
        <f t="shared" ref="P101:U101" ca="1" si="197">IF(ISNA(MATCH(MIN(J54:J103)+ROW()-ROW(P54),J54:J103,0)),"",INDEX(D54:D103,MATCH(MIN(J54:J103)+ROW()-ROW(P54),J54:J103,0)))</f>
        <v/>
      </c>
      <c r="Q101" s="89" t="str">
        <f t="shared" ca="1" si="197"/>
        <v/>
      </c>
      <c r="R101" s="89" t="str">
        <f t="shared" ca="1" si="197"/>
        <v/>
      </c>
      <c r="S101" s="89" t="str">
        <f t="shared" ca="1" si="197"/>
        <v/>
      </c>
      <c r="T101" s="89" t="str">
        <f t="shared" ca="1" si="197"/>
        <v/>
      </c>
      <c r="U101" s="89" t="str">
        <f t="shared" ca="1" si="197"/>
        <v/>
      </c>
      <c r="V101" s="98"/>
    </row>
    <row r="102" spans="2:22" x14ac:dyDescent="0.25">
      <c r="B102">
        <v>49</v>
      </c>
      <c r="C102" s="29">
        <f t="shared" si="133"/>
        <v>43837</v>
      </c>
      <c r="D102" s="88">
        <f ca="1">OFFSET(dispos!$D$6,,288)</f>
        <v>0</v>
      </c>
      <c r="E102" s="88">
        <f ca="1">OFFSET(dispos!$E$6,,288)</f>
        <v>0</v>
      </c>
      <c r="F102" s="88">
        <f ca="1">OFFSET(dispos!$F$6,,288)</f>
        <v>0</v>
      </c>
      <c r="G102" s="88">
        <f ca="1">OFFSET(dispos!$G$6,,288)</f>
        <v>0</v>
      </c>
      <c r="H102" s="88">
        <f ca="1">OFFSET(dispos!$H$6,,288)</f>
        <v>0</v>
      </c>
      <c r="I102" s="88">
        <f ca="1">OFFSET(dispos!$I$6,,288)</f>
        <v>0</v>
      </c>
      <c r="J102" s="90" t="str">
        <f t="shared" ref="J102:O102" ca="1" si="198">IF(D102=0,"",SUMPRODUCT((D54:D103&lt;=D102)-(ISBLANK(D54:D103))))</f>
        <v/>
      </c>
      <c r="K102" s="90" t="str">
        <f t="shared" ca="1" si="198"/>
        <v/>
      </c>
      <c r="L102" s="90" t="str">
        <f t="shared" ca="1" si="198"/>
        <v/>
      </c>
      <c r="M102" s="90" t="str">
        <f t="shared" ca="1" si="198"/>
        <v/>
      </c>
      <c r="N102" s="90" t="str">
        <f t="shared" ca="1" si="198"/>
        <v/>
      </c>
      <c r="O102" s="90" t="str">
        <f t="shared" ca="1" si="198"/>
        <v/>
      </c>
      <c r="P102" s="89" t="str">
        <f t="shared" ref="P102:U102" ca="1" si="199">IF(ISNA(MATCH(MIN(J54:J103)+ROW()-ROW(P54),J54:J103,0)),"",INDEX(D54:D103,MATCH(MIN(J54:J103)+ROW()-ROW(P54),J54:J103,0)))</f>
        <v/>
      </c>
      <c r="Q102" s="89" t="str">
        <f t="shared" ca="1" si="199"/>
        <v/>
      </c>
      <c r="R102" s="89" t="str">
        <f t="shared" ca="1" si="199"/>
        <v/>
      </c>
      <c r="S102" s="89" t="str">
        <f t="shared" ca="1" si="199"/>
        <v/>
      </c>
      <c r="T102" s="89" t="str">
        <f t="shared" ca="1" si="199"/>
        <v/>
      </c>
      <c r="U102" s="89" t="str">
        <f t="shared" ca="1" si="199"/>
        <v/>
      </c>
      <c r="V102" s="98"/>
    </row>
    <row r="103" spans="2:22" x14ac:dyDescent="0.25">
      <c r="B103">
        <v>50</v>
      </c>
      <c r="C103" s="29">
        <f t="shared" si="133"/>
        <v>43837</v>
      </c>
      <c r="D103" s="88">
        <f ca="1">OFFSET(dispos!$D$6,,294)</f>
        <v>0</v>
      </c>
      <c r="E103" s="88">
        <f ca="1">OFFSET(dispos!$E$6,,294)</f>
        <v>0</v>
      </c>
      <c r="F103" s="88">
        <f ca="1">OFFSET(dispos!$F$6,,294)</f>
        <v>0</v>
      </c>
      <c r="G103" s="88">
        <f ca="1">OFFSET(dispos!$G$6,,294)</f>
        <v>0</v>
      </c>
      <c r="H103" s="88">
        <f ca="1">OFFSET(dispos!$H$6,,294)</f>
        <v>0</v>
      </c>
      <c r="I103" s="88">
        <f ca="1">OFFSET(dispos!$I$6,,294)</f>
        <v>0</v>
      </c>
      <c r="J103" s="90" t="str">
        <f t="shared" ref="J103:O103" ca="1" si="200">IF(D103=0,"",SUMPRODUCT((D54:D103&lt;=D103)-(ISBLANK(D54:D103))))</f>
        <v/>
      </c>
      <c r="K103" s="90" t="str">
        <f t="shared" ca="1" si="200"/>
        <v/>
      </c>
      <c r="L103" s="90" t="str">
        <f t="shared" ca="1" si="200"/>
        <v/>
      </c>
      <c r="M103" s="90" t="str">
        <f t="shared" ca="1" si="200"/>
        <v/>
      </c>
      <c r="N103" s="90" t="str">
        <f t="shared" ca="1" si="200"/>
        <v/>
      </c>
      <c r="O103" s="90" t="str">
        <f t="shared" ca="1" si="200"/>
        <v/>
      </c>
      <c r="P103" s="89" t="str">
        <f t="shared" ref="P103:U103" ca="1" si="201">IF(ISNA(MATCH(MIN(J54:J103)+ROW()-ROW(P54),J54:J103,0)),"",INDEX(D54:D103,MATCH(MIN(J54:J103)+ROW()-ROW(P54),J54:J103,0)))</f>
        <v/>
      </c>
      <c r="Q103" s="89" t="str">
        <f t="shared" ca="1" si="201"/>
        <v/>
      </c>
      <c r="R103" s="89" t="str">
        <f t="shared" ca="1" si="201"/>
        <v/>
      </c>
      <c r="S103" s="89" t="str">
        <f t="shared" ca="1" si="201"/>
        <v/>
      </c>
      <c r="T103" s="89" t="str">
        <f t="shared" ca="1" si="201"/>
        <v/>
      </c>
      <c r="U103" s="89" t="str">
        <f t="shared" ca="1" si="201"/>
        <v/>
      </c>
      <c r="V103" s="98"/>
    </row>
    <row r="104" spans="2:22" x14ac:dyDescent="0.25">
      <c r="B104" s="91">
        <v>1</v>
      </c>
      <c r="C104" s="92">
        <f>dispos!$C$7</f>
        <v>43838</v>
      </c>
      <c r="D104" s="93">
        <f ca="1">OFFSET(dispos!$D$7,,)</f>
        <v>0</v>
      </c>
      <c r="E104" s="93">
        <f ca="1">OFFSET(dispos!$E$7,,)</f>
        <v>0</v>
      </c>
      <c r="F104" s="93">
        <f ca="1">OFFSET(dispos!$F$7,,)</f>
        <v>0</v>
      </c>
      <c r="G104" s="93">
        <f ca="1">OFFSET(dispos!$G$7,,)</f>
        <v>0</v>
      </c>
      <c r="H104" s="93">
        <f ca="1">OFFSET(dispos!$H$7,,)</f>
        <v>0</v>
      </c>
      <c r="I104" s="93">
        <f ca="1">OFFSET(dispos!$I$7,,)</f>
        <v>0</v>
      </c>
      <c r="J104" s="94" t="str">
        <f t="shared" ref="J104:O104" ca="1" si="202">IF(D104=0,"",SUMPRODUCT((D104:D153&lt;=D104)-(ISBLANK(D104:D153))))</f>
        <v/>
      </c>
      <c r="K104" s="95" t="str">
        <f t="shared" ca="1" si="202"/>
        <v/>
      </c>
      <c r="L104" s="95" t="str">
        <f t="shared" ca="1" si="202"/>
        <v/>
      </c>
      <c r="M104" s="95" t="str">
        <f t="shared" ca="1" si="202"/>
        <v/>
      </c>
      <c r="N104" s="95" t="str">
        <f t="shared" ca="1" si="202"/>
        <v/>
      </c>
      <c r="O104" s="95" t="str">
        <f t="shared" ca="1" si="202"/>
        <v/>
      </c>
      <c r="P104" s="96" t="str">
        <f t="shared" ref="P104:U104" ca="1" si="203">IF(ISNA(MATCH(MIN(J104:J153)+ROW()-ROW(P104),J104:J153,0)),"",INDEX(D104:D153,MATCH(MIN(J104:J153)+ROW()-ROW(P104),J104:J153,0)))</f>
        <v>ne lili</v>
      </c>
      <c r="Q104" s="96" t="str">
        <f t="shared" ca="1" si="203"/>
        <v/>
      </c>
      <c r="R104" s="96" t="str">
        <f t="shared" ca="1" si="203"/>
        <v/>
      </c>
      <c r="S104" s="96" t="str">
        <f t="shared" ca="1" si="203"/>
        <v/>
      </c>
      <c r="T104" s="96" t="str">
        <f t="shared" ca="1" si="203"/>
        <v/>
      </c>
      <c r="U104" s="96" t="str">
        <f t="shared" ca="1" si="203"/>
        <v/>
      </c>
      <c r="V104" s="98">
        <v>3</v>
      </c>
    </row>
    <row r="105" spans="2:22" x14ac:dyDescent="0.25">
      <c r="B105" s="91">
        <v>2</v>
      </c>
      <c r="C105" s="92">
        <f t="shared" si="133"/>
        <v>43838</v>
      </c>
      <c r="D105" s="93" t="str">
        <f ca="1">OFFSET(dispos!$D$7,,6)</f>
        <v>ne lili</v>
      </c>
      <c r="E105" s="93">
        <f ca="1">OFFSET(dispos!$E$7,,6)</f>
        <v>0</v>
      </c>
      <c r="F105" s="93">
        <f ca="1">OFFSET(dispos!$F$7,,6)</f>
        <v>0</v>
      </c>
      <c r="G105" s="93">
        <f ca="1">OFFSET(dispos!$G$7,,6)</f>
        <v>0</v>
      </c>
      <c r="H105" s="93">
        <f ca="1">OFFSET(dispos!$H$7,,6)</f>
        <v>0</v>
      </c>
      <c r="I105" s="93">
        <f ca="1">OFFSET(dispos!$I$7,,6)</f>
        <v>0</v>
      </c>
      <c r="J105" s="90">
        <f t="shared" ref="J105:O105" ca="1" si="204">IF(D105=0,"",SUMPRODUCT((D104:D153&lt;=D105)-(ISBLANK(D104:D153))))</f>
        <v>50</v>
      </c>
      <c r="K105" s="90" t="str">
        <f t="shared" ca="1" si="204"/>
        <v/>
      </c>
      <c r="L105" s="90" t="str">
        <f t="shared" ca="1" si="204"/>
        <v/>
      </c>
      <c r="M105" s="90" t="str">
        <f t="shared" ca="1" si="204"/>
        <v/>
      </c>
      <c r="N105" s="90" t="str">
        <f t="shared" ca="1" si="204"/>
        <v/>
      </c>
      <c r="O105" s="90" t="str">
        <f t="shared" ca="1" si="204"/>
        <v/>
      </c>
      <c r="P105" s="89" t="str">
        <f t="shared" ref="P105:U105" ca="1" si="205">IF(ISNA(MATCH(MIN(J104:J153)+ROW()-ROW(P104),J104:J153,0)),"",INDEX(D104:D153,MATCH(MIN(J104:J153)+ROW()-ROW(P104),J104:J153,0)))</f>
        <v/>
      </c>
      <c r="Q105" s="89" t="str">
        <f t="shared" ca="1" si="205"/>
        <v/>
      </c>
      <c r="R105" s="89" t="str">
        <f t="shared" ca="1" si="205"/>
        <v/>
      </c>
      <c r="S105" s="89" t="str">
        <f t="shared" ca="1" si="205"/>
        <v/>
      </c>
      <c r="T105" s="89" t="str">
        <f t="shared" ca="1" si="205"/>
        <v/>
      </c>
      <c r="U105" s="89" t="str">
        <f t="shared" ca="1" si="205"/>
        <v/>
      </c>
      <c r="V105" s="98"/>
    </row>
    <row r="106" spans="2:22" x14ac:dyDescent="0.25">
      <c r="B106" s="91">
        <v>3</v>
      </c>
      <c r="C106" s="92">
        <f t="shared" si="133"/>
        <v>43838</v>
      </c>
      <c r="D106" s="93">
        <f ca="1">OFFSET(dispos!$D$7,,12)</f>
        <v>0</v>
      </c>
      <c r="E106" s="93">
        <f ca="1">OFFSET(dispos!$E$7,,12)</f>
        <v>0</v>
      </c>
      <c r="F106" s="93">
        <f ca="1">OFFSET(dispos!$F$7,,12)</f>
        <v>0</v>
      </c>
      <c r="G106" s="93">
        <f ca="1">OFFSET(dispos!$G$7,,12)</f>
        <v>0</v>
      </c>
      <c r="H106" s="93">
        <f ca="1">OFFSET(dispos!$H$7,,12)</f>
        <v>0</v>
      </c>
      <c r="I106" s="93">
        <f ca="1">OFFSET(dispos!$I$7,,12)</f>
        <v>0</v>
      </c>
      <c r="J106" s="90" t="str">
        <f t="shared" ref="J106:O106" ca="1" si="206">IF(D106=0,"",SUMPRODUCT((D104:D153&lt;=D106)-(ISBLANK(D104:D153))))</f>
        <v/>
      </c>
      <c r="K106" s="90" t="str">
        <f t="shared" ca="1" si="206"/>
        <v/>
      </c>
      <c r="L106" s="90" t="str">
        <f t="shared" ca="1" si="206"/>
        <v/>
      </c>
      <c r="M106" s="90" t="str">
        <f t="shared" ca="1" si="206"/>
        <v/>
      </c>
      <c r="N106" s="90" t="str">
        <f t="shared" ca="1" si="206"/>
        <v/>
      </c>
      <c r="O106" s="90" t="str">
        <f t="shared" ca="1" si="206"/>
        <v/>
      </c>
      <c r="P106" s="89" t="str">
        <f t="shared" ref="P106:U106" ca="1" si="207">IF(ISNA(MATCH(MIN(J104:J153)+ROW()-ROW(P104),J104:J153,0)),"",INDEX(D104:D153,MATCH(MIN(J104:J153)+ROW()-ROW(P104),J104:J153,0)))</f>
        <v/>
      </c>
      <c r="Q106" s="89" t="str">
        <f t="shared" ca="1" si="207"/>
        <v/>
      </c>
      <c r="R106" s="89" t="str">
        <f t="shared" ca="1" si="207"/>
        <v/>
      </c>
      <c r="S106" s="89" t="str">
        <f t="shared" ca="1" si="207"/>
        <v/>
      </c>
      <c r="T106" s="89" t="str">
        <f t="shared" ca="1" si="207"/>
        <v/>
      </c>
      <c r="U106" s="89" t="str">
        <f t="shared" ca="1" si="207"/>
        <v/>
      </c>
      <c r="V106" s="98"/>
    </row>
    <row r="107" spans="2:22" x14ac:dyDescent="0.25">
      <c r="B107" s="91">
        <v>4</v>
      </c>
      <c r="C107" s="92">
        <f t="shared" si="133"/>
        <v>43838</v>
      </c>
      <c r="D107" s="93">
        <f ca="1">OFFSET(dispos!$D$7,,18)</f>
        <v>0</v>
      </c>
      <c r="E107" s="93">
        <f ca="1">OFFSET(dispos!$E$7,,18)</f>
        <v>0</v>
      </c>
      <c r="F107" s="93">
        <f ca="1">OFFSET(dispos!$F$7,,18)</f>
        <v>0</v>
      </c>
      <c r="G107" s="93">
        <f ca="1">OFFSET(dispos!$G$7,,18)</f>
        <v>0</v>
      </c>
      <c r="H107" s="93">
        <f ca="1">OFFSET(dispos!$H$7,,18)</f>
        <v>0</v>
      </c>
      <c r="I107" s="93">
        <f ca="1">OFFSET(dispos!$I$7,,18)</f>
        <v>0</v>
      </c>
      <c r="J107" s="90" t="str">
        <f t="shared" ref="J107:O107" ca="1" si="208">IF(D107=0,"",SUMPRODUCT((D104:D153&lt;=D107)-(ISBLANK(D104:D153))))</f>
        <v/>
      </c>
      <c r="K107" s="90" t="str">
        <f t="shared" ca="1" si="208"/>
        <v/>
      </c>
      <c r="L107" s="90" t="str">
        <f t="shared" ca="1" si="208"/>
        <v/>
      </c>
      <c r="M107" s="90" t="str">
        <f t="shared" ca="1" si="208"/>
        <v/>
      </c>
      <c r="N107" s="90" t="str">
        <f t="shared" ca="1" si="208"/>
        <v/>
      </c>
      <c r="O107" s="90" t="str">
        <f t="shared" ca="1" si="208"/>
        <v/>
      </c>
      <c r="P107" s="89" t="str">
        <f t="shared" ref="P107:U107" ca="1" si="209">IF(ISNA(MATCH(MIN(J104:J153)+ROW()-ROW(P104),J104:J153,0)),"",INDEX(D104:D153,MATCH(MIN(J104:J153)+ROW()-ROW(P104),J104:J153,0)))</f>
        <v/>
      </c>
      <c r="Q107" s="89" t="str">
        <f t="shared" ca="1" si="209"/>
        <v/>
      </c>
      <c r="R107" s="89" t="str">
        <f t="shared" ca="1" si="209"/>
        <v/>
      </c>
      <c r="S107" s="89" t="str">
        <f t="shared" ca="1" si="209"/>
        <v/>
      </c>
      <c r="T107" s="89" t="str">
        <f t="shared" ca="1" si="209"/>
        <v/>
      </c>
      <c r="U107" s="89" t="str">
        <f t="shared" ca="1" si="209"/>
        <v/>
      </c>
      <c r="V107" s="98"/>
    </row>
    <row r="108" spans="2:22" x14ac:dyDescent="0.25">
      <c r="B108" s="91">
        <v>5</v>
      </c>
      <c r="C108" s="92">
        <f t="shared" si="133"/>
        <v>43838</v>
      </c>
      <c r="D108" s="93">
        <f ca="1">OFFSET(dispos!$D$7,,24)</f>
        <v>0</v>
      </c>
      <c r="E108" s="93">
        <f ca="1">OFFSET(dispos!$E$7,,24)</f>
        <v>0</v>
      </c>
      <c r="F108" s="93">
        <f ca="1">OFFSET(dispos!$F$7,,24)</f>
        <v>0</v>
      </c>
      <c r="G108" s="93">
        <f ca="1">OFFSET(dispos!$G$7,,24)</f>
        <v>0</v>
      </c>
      <c r="H108" s="93">
        <f ca="1">OFFSET(dispos!$H$7,,24)</f>
        <v>0</v>
      </c>
      <c r="I108" s="93">
        <f ca="1">OFFSET(dispos!$I$7,,24)</f>
        <v>0</v>
      </c>
      <c r="J108" s="90" t="str">
        <f t="shared" ref="J108:O108" ca="1" si="210">IF(D108=0,"",SUMPRODUCT((D104:D153&lt;=D108)-(ISBLANK(D104:D153))))</f>
        <v/>
      </c>
      <c r="K108" s="90" t="str">
        <f t="shared" ca="1" si="210"/>
        <v/>
      </c>
      <c r="L108" s="90" t="str">
        <f t="shared" ca="1" si="210"/>
        <v/>
      </c>
      <c r="M108" s="90" t="str">
        <f t="shared" ca="1" si="210"/>
        <v/>
      </c>
      <c r="N108" s="90" t="str">
        <f t="shared" ca="1" si="210"/>
        <v/>
      </c>
      <c r="O108" s="90" t="str">
        <f t="shared" ca="1" si="210"/>
        <v/>
      </c>
      <c r="P108" s="89" t="str">
        <f t="shared" ref="P108:U108" ca="1" si="211">IF(ISNA(MATCH(MIN(J104:J153)+ROW()-ROW(P104),J104:J153,0)),"",INDEX(D104:D153,MATCH(MIN(J104:J153)+ROW()-ROW(P104),J104:J153,0)))</f>
        <v/>
      </c>
      <c r="Q108" s="89" t="str">
        <f t="shared" ca="1" si="211"/>
        <v/>
      </c>
      <c r="R108" s="89" t="str">
        <f t="shared" ca="1" si="211"/>
        <v/>
      </c>
      <c r="S108" s="89" t="str">
        <f t="shared" ca="1" si="211"/>
        <v/>
      </c>
      <c r="T108" s="89" t="str">
        <f t="shared" ca="1" si="211"/>
        <v/>
      </c>
      <c r="U108" s="89" t="str">
        <f t="shared" ca="1" si="211"/>
        <v/>
      </c>
      <c r="V108" s="98"/>
    </row>
    <row r="109" spans="2:22" x14ac:dyDescent="0.25">
      <c r="B109" s="91">
        <v>6</v>
      </c>
      <c r="C109" s="92">
        <f t="shared" si="133"/>
        <v>43838</v>
      </c>
      <c r="D109" s="93">
        <f ca="1">OFFSET(dispos!$D$7,,30)</f>
        <v>0</v>
      </c>
      <c r="E109" s="93">
        <f ca="1">OFFSET(dispos!$E$7,,30)</f>
        <v>0</v>
      </c>
      <c r="F109" s="93">
        <f ca="1">OFFSET(dispos!$F$7,,30)</f>
        <v>0</v>
      </c>
      <c r="G109" s="93">
        <f ca="1">OFFSET(dispos!$G$7,,30)</f>
        <v>0</v>
      </c>
      <c r="H109" s="93">
        <f ca="1">OFFSET(dispos!$H$7,,30)</f>
        <v>0</v>
      </c>
      <c r="I109" s="93">
        <f ca="1">OFFSET(dispos!$I$7,,30)</f>
        <v>0</v>
      </c>
      <c r="J109" s="90" t="str">
        <f t="shared" ref="J109:O109" ca="1" si="212">IF(D109=0,"",SUMPRODUCT((D104:D153&lt;=D109)-(ISBLANK(D104:D153))))</f>
        <v/>
      </c>
      <c r="K109" s="90" t="str">
        <f t="shared" ca="1" si="212"/>
        <v/>
      </c>
      <c r="L109" s="90" t="str">
        <f t="shared" ca="1" si="212"/>
        <v/>
      </c>
      <c r="M109" s="90" t="str">
        <f t="shared" ca="1" si="212"/>
        <v/>
      </c>
      <c r="N109" s="90" t="str">
        <f t="shared" ca="1" si="212"/>
        <v/>
      </c>
      <c r="O109" s="90" t="str">
        <f t="shared" ca="1" si="212"/>
        <v/>
      </c>
      <c r="P109" s="89" t="str">
        <f t="shared" ref="P109:U109" ca="1" si="213">IF(ISNA(MATCH(MIN(J104:J153)+ROW()-ROW(P104),J104:J153,0)),"",INDEX(D104:D153,MATCH(MIN(J104:J153)+ROW()-ROW(P104),J104:J153,0)))</f>
        <v/>
      </c>
      <c r="Q109" s="89" t="str">
        <f t="shared" ca="1" si="213"/>
        <v/>
      </c>
      <c r="R109" s="89" t="str">
        <f t="shared" ca="1" si="213"/>
        <v/>
      </c>
      <c r="S109" s="89" t="str">
        <f t="shared" ca="1" si="213"/>
        <v/>
      </c>
      <c r="T109" s="89" t="str">
        <f t="shared" ca="1" si="213"/>
        <v/>
      </c>
      <c r="U109" s="89" t="str">
        <f t="shared" ca="1" si="213"/>
        <v/>
      </c>
      <c r="V109" s="98"/>
    </row>
    <row r="110" spans="2:22" x14ac:dyDescent="0.25">
      <c r="B110" s="91">
        <v>7</v>
      </c>
      <c r="C110" s="92">
        <f t="shared" si="133"/>
        <v>43838</v>
      </c>
      <c r="D110" s="93">
        <f ca="1">OFFSET(dispos!$D$7,,36)</f>
        <v>0</v>
      </c>
      <c r="E110" s="93">
        <f ca="1">OFFSET(dispos!$E$7,,36)</f>
        <v>0</v>
      </c>
      <c r="F110" s="93">
        <f ca="1">OFFSET(dispos!$F$7,,36)</f>
        <v>0</v>
      </c>
      <c r="G110" s="93">
        <f ca="1">OFFSET(dispos!$G$7,,36)</f>
        <v>0</v>
      </c>
      <c r="H110" s="93">
        <f ca="1">OFFSET(dispos!$H$7,,36)</f>
        <v>0</v>
      </c>
      <c r="I110" s="93">
        <f ca="1">OFFSET(dispos!$I$7,,36)</f>
        <v>0</v>
      </c>
      <c r="J110" s="90" t="str">
        <f t="shared" ref="J110:O110" ca="1" si="214">IF(D110=0,"",SUMPRODUCT((D104:D153&lt;=D110)-(ISBLANK(D104:D153))))</f>
        <v/>
      </c>
      <c r="K110" s="90" t="str">
        <f t="shared" ca="1" si="214"/>
        <v/>
      </c>
      <c r="L110" s="90" t="str">
        <f t="shared" ca="1" si="214"/>
        <v/>
      </c>
      <c r="M110" s="90" t="str">
        <f t="shared" ca="1" si="214"/>
        <v/>
      </c>
      <c r="N110" s="90" t="str">
        <f t="shared" ca="1" si="214"/>
        <v/>
      </c>
      <c r="O110" s="90" t="str">
        <f t="shared" ca="1" si="214"/>
        <v/>
      </c>
      <c r="P110" s="89" t="str">
        <f t="shared" ref="P110:U110" ca="1" si="215">IF(ISNA(MATCH(MIN(J104:J153)+ROW()-ROW(P104),J104:J153,0)),"",INDEX(D104:D153,MATCH(MIN(J104:J153)+ROW()-ROW(P104),J104:J153,0)))</f>
        <v/>
      </c>
      <c r="Q110" s="89" t="str">
        <f t="shared" ca="1" si="215"/>
        <v/>
      </c>
      <c r="R110" s="89" t="str">
        <f t="shared" ca="1" si="215"/>
        <v/>
      </c>
      <c r="S110" s="89" t="str">
        <f t="shared" ca="1" si="215"/>
        <v/>
      </c>
      <c r="T110" s="89" t="str">
        <f t="shared" ca="1" si="215"/>
        <v/>
      </c>
      <c r="U110" s="89" t="str">
        <f t="shared" ca="1" si="215"/>
        <v/>
      </c>
      <c r="V110" s="98"/>
    </row>
    <row r="111" spans="2:22" x14ac:dyDescent="0.25">
      <c r="B111" s="91">
        <v>8</v>
      </c>
      <c r="C111" s="92">
        <f t="shared" si="133"/>
        <v>43838</v>
      </c>
      <c r="D111" s="93">
        <f ca="1">OFFSET(dispos!$D$7,,42)</f>
        <v>0</v>
      </c>
      <c r="E111" s="93">
        <f ca="1">OFFSET(dispos!$E$7,,42)</f>
        <v>0</v>
      </c>
      <c r="F111" s="93">
        <f ca="1">OFFSET(dispos!$F$7,,42)</f>
        <v>0</v>
      </c>
      <c r="G111" s="93">
        <f ca="1">OFFSET(dispos!$G$7,,42)</f>
        <v>0</v>
      </c>
      <c r="H111" s="93">
        <f ca="1">OFFSET(dispos!$H$7,,42)</f>
        <v>0</v>
      </c>
      <c r="I111" s="93">
        <f ca="1">OFFSET(dispos!$I$7,,42)</f>
        <v>0</v>
      </c>
      <c r="J111" s="90" t="str">
        <f t="shared" ref="J111:O111" ca="1" si="216">IF(D111=0,"",SUMPRODUCT((D104:D153&lt;=D111)-(ISBLANK(D104:D153))))</f>
        <v/>
      </c>
      <c r="K111" s="90" t="str">
        <f t="shared" ca="1" si="216"/>
        <v/>
      </c>
      <c r="L111" s="90" t="str">
        <f t="shared" ca="1" si="216"/>
        <v/>
      </c>
      <c r="M111" s="90" t="str">
        <f t="shared" ca="1" si="216"/>
        <v/>
      </c>
      <c r="N111" s="90" t="str">
        <f t="shared" ca="1" si="216"/>
        <v/>
      </c>
      <c r="O111" s="90" t="str">
        <f t="shared" ca="1" si="216"/>
        <v/>
      </c>
      <c r="P111" s="89" t="str">
        <f t="shared" ref="P111:U111" ca="1" si="217">IF(ISNA(MATCH(MIN(J104:J153)+ROW()-ROW(P104),J104:J153,0)),"",INDEX(D104:D153,MATCH(MIN(J104:J153)+ROW()-ROW(P104),J104:J153,0)))</f>
        <v/>
      </c>
      <c r="Q111" s="89" t="str">
        <f t="shared" ca="1" si="217"/>
        <v/>
      </c>
      <c r="R111" s="89" t="str">
        <f t="shared" ca="1" si="217"/>
        <v/>
      </c>
      <c r="S111" s="89" t="str">
        <f t="shared" ca="1" si="217"/>
        <v/>
      </c>
      <c r="T111" s="89" t="str">
        <f t="shared" ca="1" si="217"/>
        <v/>
      </c>
      <c r="U111" s="89" t="str">
        <f t="shared" ca="1" si="217"/>
        <v/>
      </c>
      <c r="V111" s="98"/>
    </row>
    <row r="112" spans="2:22" x14ac:dyDescent="0.25">
      <c r="B112" s="91">
        <v>9</v>
      </c>
      <c r="C112" s="92">
        <f t="shared" si="133"/>
        <v>43838</v>
      </c>
      <c r="D112" s="93">
        <f ca="1">OFFSET(dispos!$D$7,,48)</f>
        <v>0</v>
      </c>
      <c r="E112" s="93">
        <f ca="1">OFFSET(dispos!$E$7,,48)</f>
        <v>0</v>
      </c>
      <c r="F112" s="93">
        <f ca="1">OFFSET(dispos!$F$7,,48)</f>
        <v>0</v>
      </c>
      <c r="G112" s="93">
        <f ca="1">OFFSET(dispos!$G$7,,48)</f>
        <v>0</v>
      </c>
      <c r="H112" s="93">
        <f ca="1">OFFSET(dispos!$H$7,,48)</f>
        <v>0</v>
      </c>
      <c r="I112" s="93">
        <f ca="1">OFFSET(dispos!$I$7,,48)</f>
        <v>0</v>
      </c>
      <c r="J112" s="90" t="str">
        <f t="shared" ref="J112:O112" ca="1" si="218">IF(D112=0,"",SUMPRODUCT((D104:D153&lt;=D112)-(ISBLANK(D104:D153))))</f>
        <v/>
      </c>
      <c r="K112" s="90" t="str">
        <f t="shared" ca="1" si="218"/>
        <v/>
      </c>
      <c r="L112" s="90" t="str">
        <f t="shared" ca="1" si="218"/>
        <v/>
      </c>
      <c r="M112" s="90" t="str">
        <f t="shared" ca="1" si="218"/>
        <v/>
      </c>
      <c r="N112" s="90" t="str">
        <f t="shared" ca="1" si="218"/>
        <v/>
      </c>
      <c r="O112" s="90" t="str">
        <f t="shared" ca="1" si="218"/>
        <v/>
      </c>
      <c r="P112" s="89" t="str">
        <f t="shared" ref="P112:U112" ca="1" si="219">IF(ISNA(MATCH(MIN(J104:J153)+ROW()-ROW(P104),J104:J153,0)),"",INDEX(D104:D153,MATCH(MIN(J104:J153)+ROW()-ROW(P104),J104:J153,0)))</f>
        <v/>
      </c>
      <c r="Q112" s="89" t="str">
        <f t="shared" ca="1" si="219"/>
        <v/>
      </c>
      <c r="R112" s="89" t="str">
        <f t="shared" ca="1" si="219"/>
        <v/>
      </c>
      <c r="S112" s="89" t="str">
        <f t="shared" ca="1" si="219"/>
        <v/>
      </c>
      <c r="T112" s="89" t="str">
        <f t="shared" ca="1" si="219"/>
        <v/>
      </c>
      <c r="U112" s="89" t="str">
        <f t="shared" ca="1" si="219"/>
        <v/>
      </c>
      <c r="V112" s="98"/>
    </row>
    <row r="113" spans="2:22" x14ac:dyDescent="0.25">
      <c r="B113" s="91">
        <v>10</v>
      </c>
      <c r="C113" s="92">
        <f t="shared" si="133"/>
        <v>43838</v>
      </c>
      <c r="D113" s="93">
        <f ca="1">OFFSET(dispos!$D$7,,54)</f>
        <v>0</v>
      </c>
      <c r="E113" s="93">
        <f ca="1">OFFSET(dispos!$E$7,,54)</f>
        <v>0</v>
      </c>
      <c r="F113" s="93">
        <f ca="1">OFFSET(dispos!$F$7,,54)</f>
        <v>0</v>
      </c>
      <c r="G113" s="93">
        <f ca="1">OFFSET(dispos!$G$7,,54)</f>
        <v>0</v>
      </c>
      <c r="H113" s="93">
        <f ca="1">OFFSET(dispos!$H$7,,54)</f>
        <v>0</v>
      </c>
      <c r="I113" s="93">
        <f ca="1">OFFSET(dispos!$I$7,,54)</f>
        <v>0</v>
      </c>
      <c r="J113" s="90" t="str">
        <f t="shared" ref="J113:O113" ca="1" si="220">IF(D113=0,"",SUMPRODUCT((D104:D153&lt;=D113)-(ISBLANK(D104:D153))))</f>
        <v/>
      </c>
      <c r="K113" s="90" t="str">
        <f t="shared" ca="1" si="220"/>
        <v/>
      </c>
      <c r="L113" s="90" t="str">
        <f t="shared" ca="1" si="220"/>
        <v/>
      </c>
      <c r="M113" s="90" t="str">
        <f t="shared" ca="1" si="220"/>
        <v/>
      </c>
      <c r="N113" s="90" t="str">
        <f t="shared" ca="1" si="220"/>
        <v/>
      </c>
      <c r="O113" s="90" t="str">
        <f t="shared" ca="1" si="220"/>
        <v/>
      </c>
      <c r="P113" s="89" t="str">
        <f t="shared" ref="P113:U113" ca="1" si="221">IF(ISNA(MATCH(MIN(J104:J153)+ROW()-ROW(P104),J104:J153,0)),"",INDEX(D104:D153,MATCH(MIN(J104:J153)+ROW()-ROW(P104),J104:J153,0)))</f>
        <v/>
      </c>
      <c r="Q113" s="89" t="str">
        <f t="shared" ca="1" si="221"/>
        <v/>
      </c>
      <c r="R113" s="89" t="str">
        <f t="shared" ca="1" si="221"/>
        <v/>
      </c>
      <c r="S113" s="89" t="str">
        <f t="shared" ca="1" si="221"/>
        <v/>
      </c>
      <c r="T113" s="89" t="str">
        <f t="shared" ca="1" si="221"/>
        <v/>
      </c>
      <c r="U113" s="89" t="str">
        <f t="shared" ca="1" si="221"/>
        <v/>
      </c>
      <c r="V113" s="98"/>
    </row>
    <row r="114" spans="2:22" x14ac:dyDescent="0.25">
      <c r="B114" s="91">
        <v>11</v>
      </c>
      <c r="C114" s="92">
        <f t="shared" si="133"/>
        <v>43838</v>
      </c>
      <c r="D114" s="93">
        <f ca="1">OFFSET(dispos!$D$7,,60)</f>
        <v>0</v>
      </c>
      <c r="E114" s="93">
        <f ca="1">OFFSET(dispos!$E$7,,60)</f>
        <v>0</v>
      </c>
      <c r="F114" s="93">
        <f ca="1">OFFSET(dispos!$F$7,,60)</f>
        <v>0</v>
      </c>
      <c r="G114" s="93">
        <f ca="1">OFFSET(dispos!$G$7,,60)</f>
        <v>0</v>
      </c>
      <c r="H114" s="93">
        <f ca="1">OFFSET(dispos!$H$7,,60)</f>
        <v>0</v>
      </c>
      <c r="I114" s="93">
        <f ca="1">OFFSET(dispos!$I$7,,60)</f>
        <v>0</v>
      </c>
      <c r="J114" s="90" t="str">
        <f t="shared" ref="J114:O114" ca="1" si="222">IF(D114=0,"",SUMPRODUCT((D104:D153&lt;=D114)-(ISBLANK(D104:D153))))</f>
        <v/>
      </c>
      <c r="K114" s="90" t="str">
        <f t="shared" ca="1" si="222"/>
        <v/>
      </c>
      <c r="L114" s="90" t="str">
        <f t="shared" ca="1" si="222"/>
        <v/>
      </c>
      <c r="M114" s="90" t="str">
        <f t="shared" ca="1" si="222"/>
        <v/>
      </c>
      <c r="N114" s="90" t="str">
        <f t="shared" ca="1" si="222"/>
        <v/>
      </c>
      <c r="O114" s="90" t="str">
        <f t="shared" ca="1" si="222"/>
        <v/>
      </c>
      <c r="P114" s="89" t="str">
        <f t="shared" ref="P114:U114" ca="1" si="223">IF(ISNA(MATCH(MIN(J104:J153)+ROW()-ROW(P104),J104:J153,0)),"",INDEX(D104:D153,MATCH(MIN(J104:J153)+ROW()-ROW(P104),J104:J153,0)))</f>
        <v/>
      </c>
      <c r="Q114" s="89" t="str">
        <f t="shared" ca="1" si="223"/>
        <v/>
      </c>
      <c r="R114" s="89" t="str">
        <f t="shared" ca="1" si="223"/>
        <v/>
      </c>
      <c r="S114" s="89" t="str">
        <f t="shared" ca="1" si="223"/>
        <v/>
      </c>
      <c r="T114" s="89" t="str">
        <f t="shared" ca="1" si="223"/>
        <v/>
      </c>
      <c r="U114" s="89" t="str">
        <f t="shared" ca="1" si="223"/>
        <v/>
      </c>
      <c r="V114" s="98"/>
    </row>
    <row r="115" spans="2:22" x14ac:dyDescent="0.25">
      <c r="B115" s="91">
        <v>12</v>
      </c>
      <c r="C115" s="92">
        <f t="shared" si="133"/>
        <v>43838</v>
      </c>
      <c r="D115" s="93">
        <f ca="1">OFFSET(dispos!$D$7,,66)</f>
        <v>0</v>
      </c>
      <c r="E115" s="93">
        <f ca="1">OFFSET(dispos!$E$7,,66)</f>
        <v>0</v>
      </c>
      <c r="F115" s="93">
        <f ca="1">OFFSET(dispos!$F$7,,66)</f>
        <v>0</v>
      </c>
      <c r="G115" s="93">
        <f ca="1">OFFSET(dispos!$G$7,,66)</f>
        <v>0</v>
      </c>
      <c r="H115" s="93">
        <f ca="1">OFFSET(dispos!$H$7,,66)</f>
        <v>0</v>
      </c>
      <c r="I115" s="93">
        <f ca="1">OFFSET(dispos!$I$7,,66)</f>
        <v>0</v>
      </c>
      <c r="J115" s="90" t="str">
        <f t="shared" ref="J115:O115" ca="1" si="224">IF(D115=0,"",SUMPRODUCT((D104:D153&lt;=D115)-(ISBLANK(D104:D153))))</f>
        <v/>
      </c>
      <c r="K115" s="90" t="str">
        <f t="shared" ca="1" si="224"/>
        <v/>
      </c>
      <c r="L115" s="90" t="str">
        <f t="shared" ca="1" si="224"/>
        <v/>
      </c>
      <c r="M115" s="90" t="str">
        <f t="shared" ca="1" si="224"/>
        <v/>
      </c>
      <c r="N115" s="90" t="str">
        <f t="shared" ca="1" si="224"/>
        <v/>
      </c>
      <c r="O115" s="90" t="str">
        <f t="shared" ca="1" si="224"/>
        <v/>
      </c>
      <c r="P115" s="89" t="str">
        <f t="shared" ref="P115:U115" ca="1" si="225">IF(ISNA(MATCH(MIN(J104:J153)+ROW()-ROW(P104),J104:J153,0)),"",INDEX(D104:D153,MATCH(MIN(J104:J153)+ROW()-ROW(P104),J104:J153,0)))</f>
        <v/>
      </c>
      <c r="Q115" s="89" t="str">
        <f t="shared" ca="1" si="225"/>
        <v/>
      </c>
      <c r="R115" s="89" t="str">
        <f t="shared" ca="1" si="225"/>
        <v/>
      </c>
      <c r="S115" s="89" t="str">
        <f t="shared" ca="1" si="225"/>
        <v/>
      </c>
      <c r="T115" s="89" t="str">
        <f t="shared" ca="1" si="225"/>
        <v/>
      </c>
      <c r="U115" s="89" t="str">
        <f t="shared" ca="1" si="225"/>
        <v/>
      </c>
      <c r="V115" s="98"/>
    </row>
    <row r="116" spans="2:22" x14ac:dyDescent="0.25">
      <c r="B116" s="91">
        <v>13</v>
      </c>
      <c r="C116" s="92">
        <f t="shared" si="133"/>
        <v>43838</v>
      </c>
      <c r="D116" s="93">
        <f ca="1">OFFSET(dispos!$D$7,,72)</f>
        <v>0</v>
      </c>
      <c r="E116" s="93">
        <f ca="1">OFFSET(dispos!$E$7,,72)</f>
        <v>0</v>
      </c>
      <c r="F116" s="93">
        <f ca="1">OFFSET(dispos!$F$7,,72)</f>
        <v>0</v>
      </c>
      <c r="G116" s="93">
        <f ca="1">OFFSET(dispos!$G$7,,72)</f>
        <v>0</v>
      </c>
      <c r="H116" s="93">
        <f ca="1">OFFSET(dispos!$H$7,,72)</f>
        <v>0</v>
      </c>
      <c r="I116" s="93">
        <f ca="1">OFFSET(dispos!$I$7,,72)</f>
        <v>0</v>
      </c>
      <c r="J116" s="90" t="str">
        <f t="shared" ref="J116:O116" ca="1" si="226">IF(D116=0,"",SUMPRODUCT((D104:D153&lt;=D116)-(ISBLANK(D104:D153))))</f>
        <v/>
      </c>
      <c r="K116" s="90" t="str">
        <f t="shared" ca="1" si="226"/>
        <v/>
      </c>
      <c r="L116" s="90" t="str">
        <f t="shared" ca="1" si="226"/>
        <v/>
      </c>
      <c r="M116" s="90" t="str">
        <f t="shared" ca="1" si="226"/>
        <v/>
      </c>
      <c r="N116" s="90" t="str">
        <f t="shared" ca="1" si="226"/>
        <v/>
      </c>
      <c r="O116" s="90" t="str">
        <f t="shared" ca="1" si="226"/>
        <v/>
      </c>
      <c r="P116" s="89" t="str">
        <f t="shared" ref="P116:U116" ca="1" si="227">IF(ISNA(MATCH(MIN(J104:J153)+ROW()-ROW(P104),J104:J153,0)),"",INDEX(D104:D153,MATCH(MIN(J104:J153)+ROW()-ROW(P104),J104:J153,0)))</f>
        <v/>
      </c>
      <c r="Q116" s="89" t="str">
        <f t="shared" ca="1" si="227"/>
        <v/>
      </c>
      <c r="R116" s="89" t="str">
        <f t="shared" ca="1" si="227"/>
        <v/>
      </c>
      <c r="S116" s="89" t="str">
        <f t="shared" ca="1" si="227"/>
        <v/>
      </c>
      <c r="T116" s="89" t="str">
        <f t="shared" ca="1" si="227"/>
        <v/>
      </c>
      <c r="U116" s="89" t="str">
        <f t="shared" ca="1" si="227"/>
        <v/>
      </c>
      <c r="V116" s="98"/>
    </row>
    <row r="117" spans="2:22" x14ac:dyDescent="0.25">
      <c r="B117" s="91">
        <v>14</v>
      </c>
      <c r="C117" s="92">
        <f t="shared" si="133"/>
        <v>43838</v>
      </c>
      <c r="D117" s="93">
        <f ca="1">OFFSET(dispos!$D$7,,78)</f>
        <v>0</v>
      </c>
      <c r="E117" s="93">
        <f ca="1">OFFSET(dispos!$E$7,,78)</f>
        <v>0</v>
      </c>
      <c r="F117" s="93">
        <f ca="1">OFFSET(dispos!$F$7,,78)</f>
        <v>0</v>
      </c>
      <c r="G117" s="93">
        <f ca="1">OFFSET(dispos!$G$7,,78)</f>
        <v>0</v>
      </c>
      <c r="H117" s="93">
        <f ca="1">OFFSET(dispos!$H$7,,78)</f>
        <v>0</v>
      </c>
      <c r="I117" s="93">
        <f ca="1">OFFSET(dispos!$I$7,,78)</f>
        <v>0</v>
      </c>
      <c r="J117" s="90" t="str">
        <f t="shared" ref="J117:O117" ca="1" si="228">IF(D117=0,"",SUMPRODUCT((D104:D153&lt;=D117)-(ISBLANK(D104:D153))))</f>
        <v/>
      </c>
      <c r="K117" s="90" t="str">
        <f t="shared" ca="1" si="228"/>
        <v/>
      </c>
      <c r="L117" s="90" t="str">
        <f t="shared" ca="1" si="228"/>
        <v/>
      </c>
      <c r="M117" s="90" t="str">
        <f t="shared" ca="1" si="228"/>
        <v/>
      </c>
      <c r="N117" s="90" t="str">
        <f t="shared" ca="1" si="228"/>
        <v/>
      </c>
      <c r="O117" s="90" t="str">
        <f t="shared" ca="1" si="228"/>
        <v/>
      </c>
      <c r="P117" s="89" t="str">
        <f t="shared" ref="P117:U117" ca="1" si="229">IF(ISNA(MATCH(MIN(J104:J153)+ROW()-ROW(P104),J104:J153,0)),"",INDEX(D104:D153,MATCH(MIN(J104:J153)+ROW()-ROW(P104),J104:J153,0)))</f>
        <v/>
      </c>
      <c r="Q117" s="89" t="str">
        <f t="shared" ca="1" si="229"/>
        <v/>
      </c>
      <c r="R117" s="89" t="str">
        <f t="shared" ca="1" si="229"/>
        <v/>
      </c>
      <c r="S117" s="89" t="str">
        <f t="shared" ca="1" si="229"/>
        <v/>
      </c>
      <c r="T117" s="89" t="str">
        <f t="shared" ca="1" si="229"/>
        <v/>
      </c>
      <c r="U117" s="89" t="str">
        <f t="shared" ca="1" si="229"/>
        <v/>
      </c>
      <c r="V117" s="98"/>
    </row>
    <row r="118" spans="2:22" x14ac:dyDescent="0.25">
      <c r="B118" s="91">
        <v>15</v>
      </c>
      <c r="C118" s="92">
        <f t="shared" si="133"/>
        <v>43838</v>
      </c>
      <c r="D118" s="93">
        <f ca="1">OFFSET(dispos!$D$7,,84)</f>
        <v>0</v>
      </c>
      <c r="E118" s="93">
        <f ca="1">OFFSET(dispos!$E$7,,84)</f>
        <v>0</v>
      </c>
      <c r="F118" s="93">
        <f ca="1">OFFSET(dispos!$F$7,,84)</f>
        <v>0</v>
      </c>
      <c r="G118" s="93">
        <f ca="1">OFFSET(dispos!$G$7,,84)</f>
        <v>0</v>
      </c>
      <c r="H118" s="93">
        <f ca="1">OFFSET(dispos!$H$7,,84)</f>
        <v>0</v>
      </c>
      <c r="I118" s="93">
        <f ca="1">OFFSET(dispos!$I$7,,84)</f>
        <v>0</v>
      </c>
      <c r="J118" s="90" t="str">
        <f t="shared" ref="J118:O118" ca="1" si="230">IF(D118=0,"",SUMPRODUCT((D104:D153&lt;=D118)-(ISBLANK(D104:D153))))</f>
        <v/>
      </c>
      <c r="K118" s="90" t="str">
        <f t="shared" ca="1" si="230"/>
        <v/>
      </c>
      <c r="L118" s="90" t="str">
        <f t="shared" ca="1" si="230"/>
        <v/>
      </c>
      <c r="M118" s="90" t="str">
        <f t="shared" ca="1" si="230"/>
        <v/>
      </c>
      <c r="N118" s="90" t="str">
        <f t="shared" ca="1" si="230"/>
        <v/>
      </c>
      <c r="O118" s="90" t="str">
        <f t="shared" ca="1" si="230"/>
        <v/>
      </c>
      <c r="P118" s="89" t="str">
        <f t="shared" ref="P118:U118" ca="1" si="231">IF(ISNA(MATCH(MIN(J104:J153)+ROW()-ROW(P104),J104:J153,0)),"",INDEX(D104:D153,MATCH(MIN(J104:J153)+ROW()-ROW(P104),J104:J153,0)))</f>
        <v/>
      </c>
      <c r="Q118" s="89" t="str">
        <f t="shared" ca="1" si="231"/>
        <v/>
      </c>
      <c r="R118" s="89" t="str">
        <f t="shared" ca="1" si="231"/>
        <v/>
      </c>
      <c r="S118" s="89" t="str">
        <f t="shared" ca="1" si="231"/>
        <v/>
      </c>
      <c r="T118" s="89" t="str">
        <f t="shared" ca="1" si="231"/>
        <v/>
      </c>
      <c r="U118" s="89" t="str">
        <f t="shared" ca="1" si="231"/>
        <v/>
      </c>
      <c r="V118" s="98"/>
    </row>
    <row r="119" spans="2:22" x14ac:dyDescent="0.25">
      <c r="B119" s="91">
        <v>16</v>
      </c>
      <c r="C119" s="92">
        <f t="shared" si="133"/>
        <v>43838</v>
      </c>
      <c r="D119" s="93">
        <f ca="1">OFFSET(dispos!$D$7,,90)</f>
        <v>0</v>
      </c>
      <c r="E119" s="93">
        <f ca="1">OFFSET(dispos!$E$7,,90)</f>
        <v>0</v>
      </c>
      <c r="F119" s="93">
        <f ca="1">OFFSET(dispos!$F$7,,90)</f>
        <v>0</v>
      </c>
      <c r="G119" s="93">
        <f ca="1">OFFSET(dispos!$G$7,,90)</f>
        <v>0</v>
      </c>
      <c r="H119" s="93">
        <f ca="1">OFFSET(dispos!$H$7,,90)</f>
        <v>0</v>
      </c>
      <c r="I119" s="93">
        <f ca="1">OFFSET(dispos!$I$7,,90)</f>
        <v>0</v>
      </c>
      <c r="J119" s="90" t="str">
        <f t="shared" ref="J119:O119" ca="1" si="232">IF(D119=0,"",SUMPRODUCT((D104:D153&lt;=D119)-(ISBLANK(D104:D153))))</f>
        <v/>
      </c>
      <c r="K119" s="90" t="str">
        <f t="shared" ca="1" si="232"/>
        <v/>
      </c>
      <c r="L119" s="90" t="str">
        <f t="shared" ca="1" si="232"/>
        <v/>
      </c>
      <c r="M119" s="90" t="str">
        <f t="shared" ca="1" si="232"/>
        <v/>
      </c>
      <c r="N119" s="90" t="str">
        <f t="shared" ca="1" si="232"/>
        <v/>
      </c>
      <c r="O119" s="90" t="str">
        <f t="shared" ca="1" si="232"/>
        <v/>
      </c>
      <c r="P119" s="89" t="str">
        <f t="shared" ref="P119:U119" ca="1" si="233">IF(ISNA(MATCH(MIN(J104:J153)+ROW()-ROW(P104),J104:J153,0)),"",INDEX(D104:D153,MATCH(MIN(J104:J153)+ROW()-ROW(P104),J104:J153,0)))</f>
        <v/>
      </c>
      <c r="Q119" s="89" t="str">
        <f t="shared" ca="1" si="233"/>
        <v/>
      </c>
      <c r="R119" s="89" t="str">
        <f t="shared" ca="1" si="233"/>
        <v/>
      </c>
      <c r="S119" s="89" t="str">
        <f t="shared" ca="1" si="233"/>
        <v/>
      </c>
      <c r="T119" s="89" t="str">
        <f t="shared" ca="1" si="233"/>
        <v/>
      </c>
      <c r="U119" s="89" t="str">
        <f t="shared" ca="1" si="233"/>
        <v/>
      </c>
      <c r="V119" s="98"/>
    </row>
    <row r="120" spans="2:22" x14ac:dyDescent="0.25">
      <c r="B120" s="91">
        <v>17</v>
      </c>
      <c r="C120" s="92">
        <f t="shared" si="133"/>
        <v>43838</v>
      </c>
      <c r="D120" s="93">
        <f ca="1">OFFSET(dispos!$D$7,,96)</f>
        <v>0</v>
      </c>
      <c r="E120" s="93">
        <f ca="1">OFFSET(dispos!$E$7,,96)</f>
        <v>0</v>
      </c>
      <c r="F120" s="93">
        <f ca="1">OFFSET(dispos!$F$7,,96)</f>
        <v>0</v>
      </c>
      <c r="G120" s="93">
        <f ca="1">OFFSET(dispos!$G$7,,96)</f>
        <v>0</v>
      </c>
      <c r="H120" s="93">
        <f ca="1">OFFSET(dispos!$H$7,,96)</f>
        <v>0</v>
      </c>
      <c r="I120" s="93">
        <f ca="1">OFFSET(dispos!$I$7,,96)</f>
        <v>0</v>
      </c>
      <c r="J120" s="90" t="str">
        <f t="shared" ref="J120:O120" ca="1" si="234">IF(D120=0,"",SUMPRODUCT((D104:D153&lt;=D120)-(ISBLANK(D104:D153))))</f>
        <v/>
      </c>
      <c r="K120" s="90" t="str">
        <f t="shared" ca="1" si="234"/>
        <v/>
      </c>
      <c r="L120" s="90" t="str">
        <f t="shared" ca="1" si="234"/>
        <v/>
      </c>
      <c r="M120" s="90" t="str">
        <f t="shared" ca="1" si="234"/>
        <v/>
      </c>
      <c r="N120" s="90" t="str">
        <f t="shared" ca="1" si="234"/>
        <v/>
      </c>
      <c r="O120" s="90" t="str">
        <f t="shared" ca="1" si="234"/>
        <v/>
      </c>
      <c r="P120" s="89" t="str">
        <f t="shared" ref="P120:U120" ca="1" si="235">IF(ISNA(MATCH(MIN(J104:J153)+ROW()-ROW(P104),J104:J153,0)),"",INDEX(D104:D153,MATCH(MIN(J104:J153)+ROW()-ROW(P104),J104:J153,0)))</f>
        <v/>
      </c>
      <c r="Q120" s="89" t="str">
        <f t="shared" ca="1" si="235"/>
        <v/>
      </c>
      <c r="R120" s="89" t="str">
        <f t="shared" ca="1" si="235"/>
        <v/>
      </c>
      <c r="S120" s="89" t="str">
        <f t="shared" ca="1" si="235"/>
        <v/>
      </c>
      <c r="T120" s="89" t="str">
        <f t="shared" ca="1" si="235"/>
        <v/>
      </c>
      <c r="U120" s="89" t="str">
        <f t="shared" ca="1" si="235"/>
        <v/>
      </c>
      <c r="V120" s="98"/>
    </row>
    <row r="121" spans="2:22" x14ac:dyDescent="0.25">
      <c r="B121" s="91">
        <v>18</v>
      </c>
      <c r="C121" s="92">
        <f t="shared" si="133"/>
        <v>43838</v>
      </c>
      <c r="D121" s="93">
        <f ca="1">OFFSET(dispos!$D$7,,102)</f>
        <v>0</v>
      </c>
      <c r="E121" s="93">
        <f ca="1">OFFSET(dispos!$E$7,,102)</f>
        <v>0</v>
      </c>
      <c r="F121" s="93">
        <f ca="1">OFFSET(dispos!$F$7,,102)</f>
        <v>0</v>
      </c>
      <c r="G121" s="93">
        <f ca="1">OFFSET(dispos!$G$7,,102)</f>
        <v>0</v>
      </c>
      <c r="H121" s="93">
        <f ca="1">OFFSET(dispos!$H$7,,102)</f>
        <v>0</v>
      </c>
      <c r="I121" s="93">
        <f ca="1">OFFSET(dispos!$I$7,,102)</f>
        <v>0</v>
      </c>
      <c r="J121" s="90" t="str">
        <f t="shared" ref="J121:O121" ca="1" si="236">IF(D121=0,"",SUMPRODUCT((D104:D153&lt;=D121)-(ISBLANK(D104:D153))))</f>
        <v/>
      </c>
      <c r="K121" s="90" t="str">
        <f t="shared" ca="1" si="236"/>
        <v/>
      </c>
      <c r="L121" s="90" t="str">
        <f t="shared" ca="1" si="236"/>
        <v/>
      </c>
      <c r="M121" s="90" t="str">
        <f t="shared" ca="1" si="236"/>
        <v/>
      </c>
      <c r="N121" s="90" t="str">
        <f t="shared" ca="1" si="236"/>
        <v/>
      </c>
      <c r="O121" s="90" t="str">
        <f t="shared" ca="1" si="236"/>
        <v/>
      </c>
      <c r="P121" s="89" t="str">
        <f t="shared" ref="P121:U121" ca="1" si="237">IF(ISNA(MATCH(MIN(J104:J153)+ROW()-ROW(P104),J104:J153,0)),"",INDEX(D104:D153,MATCH(MIN(J104:J153)+ROW()-ROW(P104),J104:J153,0)))</f>
        <v/>
      </c>
      <c r="Q121" s="89" t="str">
        <f t="shared" ca="1" si="237"/>
        <v/>
      </c>
      <c r="R121" s="89" t="str">
        <f t="shared" ca="1" si="237"/>
        <v/>
      </c>
      <c r="S121" s="89" t="str">
        <f t="shared" ca="1" si="237"/>
        <v/>
      </c>
      <c r="T121" s="89" t="str">
        <f t="shared" ca="1" si="237"/>
        <v/>
      </c>
      <c r="U121" s="89" t="str">
        <f t="shared" ca="1" si="237"/>
        <v/>
      </c>
      <c r="V121" s="98"/>
    </row>
    <row r="122" spans="2:22" x14ac:dyDescent="0.25">
      <c r="B122" s="91">
        <v>19</v>
      </c>
      <c r="C122" s="92">
        <f t="shared" si="133"/>
        <v>43838</v>
      </c>
      <c r="D122" s="93">
        <f ca="1">OFFSET(dispos!$D$7,,108)</f>
        <v>0</v>
      </c>
      <c r="E122" s="93">
        <f ca="1">OFFSET(dispos!$E$7,,108)</f>
        <v>0</v>
      </c>
      <c r="F122" s="93">
        <f ca="1">OFFSET(dispos!$F$7,,108)</f>
        <v>0</v>
      </c>
      <c r="G122" s="93">
        <f ca="1">OFFSET(dispos!$G$7,,108)</f>
        <v>0</v>
      </c>
      <c r="H122" s="93">
        <f ca="1">OFFSET(dispos!$H$7,,108)</f>
        <v>0</v>
      </c>
      <c r="I122" s="93">
        <f ca="1">OFFSET(dispos!$I$7,,108)</f>
        <v>0</v>
      </c>
      <c r="J122" s="90" t="str">
        <f t="shared" ref="J122:O122" ca="1" si="238">IF(D122=0,"",SUMPRODUCT((D104:D153&lt;=D122)-(ISBLANK(D104:D153))))</f>
        <v/>
      </c>
      <c r="K122" s="90" t="str">
        <f t="shared" ca="1" si="238"/>
        <v/>
      </c>
      <c r="L122" s="90" t="str">
        <f t="shared" ca="1" si="238"/>
        <v/>
      </c>
      <c r="M122" s="90" t="str">
        <f t="shared" ca="1" si="238"/>
        <v/>
      </c>
      <c r="N122" s="90" t="str">
        <f t="shared" ca="1" si="238"/>
        <v/>
      </c>
      <c r="O122" s="90" t="str">
        <f t="shared" ca="1" si="238"/>
        <v/>
      </c>
      <c r="P122" s="89" t="str">
        <f t="shared" ref="P122:U122" ca="1" si="239">IF(ISNA(MATCH(MIN(J104:J153)+ROW()-ROW(P104),J104:J153,0)),"",INDEX(D104:D153,MATCH(MIN(J104:J153)+ROW()-ROW(P104),J104:J153,0)))</f>
        <v/>
      </c>
      <c r="Q122" s="89" t="str">
        <f t="shared" ca="1" si="239"/>
        <v/>
      </c>
      <c r="R122" s="89" t="str">
        <f t="shared" ca="1" si="239"/>
        <v/>
      </c>
      <c r="S122" s="89" t="str">
        <f t="shared" ca="1" si="239"/>
        <v/>
      </c>
      <c r="T122" s="89" t="str">
        <f t="shared" ca="1" si="239"/>
        <v/>
      </c>
      <c r="U122" s="89" t="str">
        <f t="shared" ca="1" si="239"/>
        <v/>
      </c>
      <c r="V122" s="98"/>
    </row>
    <row r="123" spans="2:22" x14ac:dyDescent="0.25">
      <c r="B123" s="91">
        <v>20</v>
      </c>
      <c r="C123" s="92">
        <f t="shared" si="133"/>
        <v>43838</v>
      </c>
      <c r="D123" s="93">
        <f ca="1">OFFSET(dispos!$D$7,,114)</f>
        <v>0</v>
      </c>
      <c r="E123" s="93">
        <f ca="1">OFFSET(dispos!$E$7,,114)</f>
        <v>0</v>
      </c>
      <c r="F123" s="93">
        <f ca="1">OFFSET(dispos!$F$7,,114)</f>
        <v>0</v>
      </c>
      <c r="G123" s="93">
        <f ca="1">OFFSET(dispos!$G$7,,114)</f>
        <v>0</v>
      </c>
      <c r="H123" s="93">
        <f ca="1">OFFSET(dispos!$H$7,,114)</f>
        <v>0</v>
      </c>
      <c r="I123" s="93">
        <f ca="1">OFFSET(dispos!$I$7,,114)</f>
        <v>0</v>
      </c>
      <c r="J123" s="90" t="str">
        <f t="shared" ref="J123:O123" ca="1" si="240">IF(D123=0,"",SUMPRODUCT((D104:D153&lt;=D123)-(ISBLANK(D104:D153))))</f>
        <v/>
      </c>
      <c r="K123" s="90" t="str">
        <f t="shared" ca="1" si="240"/>
        <v/>
      </c>
      <c r="L123" s="90" t="str">
        <f t="shared" ca="1" si="240"/>
        <v/>
      </c>
      <c r="M123" s="90" t="str">
        <f t="shared" ca="1" si="240"/>
        <v/>
      </c>
      <c r="N123" s="90" t="str">
        <f t="shared" ca="1" si="240"/>
        <v/>
      </c>
      <c r="O123" s="90" t="str">
        <f t="shared" ca="1" si="240"/>
        <v/>
      </c>
      <c r="P123" s="89" t="str">
        <f t="shared" ref="P123:U123" ca="1" si="241">IF(ISNA(MATCH(MIN(J104:J153)+ROW()-ROW(P104),J104:J153,0)),"",INDEX(D104:D153,MATCH(MIN(J104:J153)+ROW()-ROW(P104),J104:J153,0)))</f>
        <v/>
      </c>
      <c r="Q123" s="89" t="str">
        <f t="shared" ca="1" si="241"/>
        <v/>
      </c>
      <c r="R123" s="89" t="str">
        <f t="shared" ca="1" si="241"/>
        <v/>
      </c>
      <c r="S123" s="89" t="str">
        <f t="shared" ca="1" si="241"/>
        <v/>
      </c>
      <c r="T123" s="89" t="str">
        <f t="shared" ca="1" si="241"/>
        <v/>
      </c>
      <c r="U123" s="89" t="str">
        <f t="shared" ca="1" si="241"/>
        <v/>
      </c>
      <c r="V123" s="98"/>
    </row>
    <row r="124" spans="2:22" x14ac:dyDescent="0.25">
      <c r="B124" s="91">
        <v>21</v>
      </c>
      <c r="C124" s="92">
        <f t="shared" si="133"/>
        <v>43838</v>
      </c>
      <c r="D124" s="93">
        <f ca="1">OFFSET(dispos!$D$7,,120)</f>
        <v>0</v>
      </c>
      <c r="E124" s="93">
        <f ca="1">OFFSET(dispos!$E$7,,120)</f>
        <v>0</v>
      </c>
      <c r="F124" s="93">
        <f ca="1">OFFSET(dispos!$F$7,,120)</f>
        <v>0</v>
      </c>
      <c r="G124" s="93">
        <f ca="1">OFFSET(dispos!$G$7,,120)</f>
        <v>0</v>
      </c>
      <c r="H124" s="93">
        <f ca="1">OFFSET(dispos!$H$7,,120)</f>
        <v>0</v>
      </c>
      <c r="I124" s="93">
        <f ca="1">OFFSET(dispos!$I$7,,120)</f>
        <v>0</v>
      </c>
      <c r="J124" s="90" t="str">
        <f t="shared" ref="J124:O124" ca="1" si="242">IF(D124=0,"",SUMPRODUCT((D104:D153&lt;=D124)-(ISBLANK(D104:D153))))</f>
        <v/>
      </c>
      <c r="K124" s="90" t="str">
        <f t="shared" ca="1" si="242"/>
        <v/>
      </c>
      <c r="L124" s="90" t="str">
        <f t="shared" ca="1" si="242"/>
        <v/>
      </c>
      <c r="M124" s="90" t="str">
        <f t="shared" ca="1" si="242"/>
        <v/>
      </c>
      <c r="N124" s="90" t="str">
        <f t="shared" ca="1" si="242"/>
        <v/>
      </c>
      <c r="O124" s="90" t="str">
        <f t="shared" ca="1" si="242"/>
        <v/>
      </c>
      <c r="P124" s="89" t="str">
        <f t="shared" ref="P124:U124" ca="1" si="243">IF(ISNA(MATCH(MIN(J104:J153)+ROW()-ROW(P104),J104:J153,0)),"",INDEX(D104:D153,MATCH(MIN(J104:J153)+ROW()-ROW(P104),J104:J153,0)))</f>
        <v/>
      </c>
      <c r="Q124" s="89" t="str">
        <f t="shared" ca="1" si="243"/>
        <v/>
      </c>
      <c r="R124" s="89" t="str">
        <f t="shared" ca="1" si="243"/>
        <v/>
      </c>
      <c r="S124" s="89" t="str">
        <f t="shared" ca="1" si="243"/>
        <v/>
      </c>
      <c r="T124" s="89" t="str">
        <f t="shared" ca="1" si="243"/>
        <v/>
      </c>
      <c r="U124" s="89" t="str">
        <f t="shared" ca="1" si="243"/>
        <v/>
      </c>
      <c r="V124" s="98"/>
    </row>
    <row r="125" spans="2:22" x14ac:dyDescent="0.25">
      <c r="B125" s="91">
        <v>22</v>
      </c>
      <c r="C125" s="92">
        <f t="shared" si="133"/>
        <v>43838</v>
      </c>
      <c r="D125" s="93">
        <f ca="1">OFFSET(dispos!$D$7,,126)</f>
        <v>0</v>
      </c>
      <c r="E125" s="93">
        <f ca="1">OFFSET(dispos!$E$7,,126)</f>
        <v>0</v>
      </c>
      <c r="F125" s="93">
        <f ca="1">OFFSET(dispos!$F$7,,126)</f>
        <v>0</v>
      </c>
      <c r="G125" s="93">
        <f ca="1">OFFSET(dispos!$G$7,,126)</f>
        <v>0</v>
      </c>
      <c r="H125" s="93">
        <f ca="1">OFFSET(dispos!$H$7,,126)</f>
        <v>0</v>
      </c>
      <c r="I125" s="93">
        <f ca="1">OFFSET(dispos!$I$7,,126)</f>
        <v>0</v>
      </c>
      <c r="J125" s="90" t="str">
        <f t="shared" ref="J125:O125" ca="1" si="244">IF(D125=0,"",SUMPRODUCT((D104:D153&lt;=D125)-(ISBLANK(D104:D153))))</f>
        <v/>
      </c>
      <c r="K125" s="90" t="str">
        <f t="shared" ca="1" si="244"/>
        <v/>
      </c>
      <c r="L125" s="90" t="str">
        <f t="shared" ca="1" si="244"/>
        <v/>
      </c>
      <c r="M125" s="90" t="str">
        <f t="shared" ca="1" si="244"/>
        <v/>
      </c>
      <c r="N125" s="90" t="str">
        <f t="shared" ca="1" si="244"/>
        <v/>
      </c>
      <c r="O125" s="90" t="str">
        <f t="shared" ca="1" si="244"/>
        <v/>
      </c>
      <c r="P125" s="89" t="str">
        <f t="shared" ref="P125:U125" ca="1" si="245">IF(ISNA(MATCH(MIN(J104:J153)+ROW()-ROW(P104),J104:J153,0)),"",INDEX(D104:D153,MATCH(MIN(J104:J153)+ROW()-ROW(P104),J104:J153,0)))</f>
        <v/>
      </c>
      <c r="Q125" s="89" t="str">
        <f t="shared" ca="1" si="245"/>
        <v/>
      </c>
      <c r="R125" s="89" t="str">
        <f t="shared" ca="1" si="245"/>
        <v/>
      </c>
      <c r="S125" s="89" t="str">
        <f t="shared" ca="1" si="245"/>
        <v/>
      </c>
      <c r="T125" s="89" t="str">
        <f t="shared" ca="1" si="245"/>
        <v/>
      </c>
      <c r="U125" s="89" t="str">
        <f t="shared" ca="1" si="245"/>
        <v/>
      </c>
      <c r="V125" s="98"/>
    </row>
    <row r="126" spans="2:22" x14ac:dyDescent="0.25">
      <c r="B126" s="91">
        <v>23</v>
      </c>
      <c r="C126" s="92">
        <f t="shared" si="133"/>
        <v>43838</v>
      </c>
      <c r="D126" s="93">
        <f ca="1">OFFSET(dispos!$D$7,,132)</f>
        <v>0</v>
      </c>
      <c r="E126" s="93">
        <f ca="1">OFFSET(dispos!$E$7,,132)</f>
        <v>0</v>
      </c>
      <c r="F126" s="93">
        <f ca="1">OFFSET(dispos!$F$7,,132)</f>
        <v>0</v>
      </c>
      <c r="G126" s="93">
        <f ca="1">OFFSET(dispos!$G$7,,132)</f>
        <v>0</v>
      </c>
      <c r="H126" s="93">
        <f ca="1">OFFSET(dispos!$H$7,,132)</f>
        <v>0</v>
      </c>
      <c r="I126" s="93">
        <f ca="1">OFFSET(dispos!$I$7,,132)</f>
        <v>0</v>
      </c>
      <c r="J126" s="90" t="str">
        <f t="shared" ref="J126:O126" ca="1" si="246">IF(D126=0,"",SUMPRODUCT((D104:D153&lt;=D126)-(ISBLANK(D104:D153))))</f>
        <v/>
      </c>
      <c r="K126" s="90" t="str">
        <f t="shared" ca="1" si="246"/>
        <v/>
      </c>
      <c r="L126" s="90" t="str">
        <f t="shared" ca="1" si="246"/>
        <v/>
      </c>
      <c r="M126" s="90" t="str">
        <f t="shared" ca="1" si="246"/>
        <v/>
      </c>
      <c r="N126" s="90" t="str">
        <f t="shared" ca="1" si="246"/>
        <v/>
      </c>
      <c r="O126" s="90" t="str">
        <f t="shared" ca="1" si="246"/>
        <v/>
      </c>
      <c r="P126" s="89" t="str">
        <f t="shared" ref="P126:U126" ca="1" si="247">IF(ISNA(MATCH(MIN(J104:J153)+ROW()-ROW(P104),J104:J153,0)),"",INDEX(D104:D153,MATCH(MIN(J104:J153)+ROW()-ROW(P104),J104:J153,0)))</f>
        <v/>
      </c>
      <c r="Q126" s="89" t="str">
        <f t="shared" ca="1" si="247"/>
        <v/>
      </c>
      <c r="R126" s="89" t="str">
        <f t="shared" ca="1" si="247"/>
        <v/>
      </c>
      <c r="S126" s="89" t="str">
        <f t="shared" ca="1" si="247"/>
        <v/>
      </c>
      <c r="T126" s="89" t="str">
        <f t="shared" ca="1" si="247"/>
        <v/>
      </c>
      <c r="U126" s="89" t="str">
        <f t="shared" ca="1" si="247"/>
        <v/>
      </c>
      <c r="V126" s="98"/>
    </row>
    <row r="127" spans="2:22" x14ac:dyDescent="0.25">
      <c r="B127" s="91">
        <v>24</v>
      </c>
      <c r="C127" s="92">
        <f t="shared" si="133"/>
        <v>43838</v>
      </c>
      <c r="D127" s="93">
        <f ca="1">OFFSET(dispos!$D$7,,138)</f>
        <v>0</v>
      </c>
      <c r="E127" s="93">
        <f ca="1">OFFSET(dispos!$E$7,,138)</f>
        <v>0</v>
      </c>
      <c r="F127" s="93">
        <f ca="1">OFFSET(dispos!$F$7,,138)</f>
        <v>0</v>
      </c>
      <c r="G127" s="93">
        <f ca="1">OFFSET(dispos!$G$7,,138)</f>
        <v>0</v>
      </c>
      <c r="H127" s="93">
        <f ca="1">OFFSET(dispos!$H$7,,138)</f>
        <v>0</v>
      </c>
      <c r="I127" s="93">
        <f ca="1">OFFSET(dispos!$I$7,,138)</f>
        <v>0</v>
      </c>
      <c r="J127" s="90" t="str">
        <f t="shared" ref="J127:O127" ca="1" si="248">IF(D127=0,"",SUMPRODUCT((D104:D153&lt;=D127)-(ISBLANK(D104:D153))))</f>
        <v/>
      </c>
      <c r="K127" s="90" t="str">
        <f t="shared" ca="1" si="248"/>
        <v/>
      </c>
      <c r="L127" s="90" t="str">
        <f t="shared" ca="1" si="248"/>
        <v/>
      </c>
      <c r="M127" s="90" t="str">
        <f t="shared" ca="1" si="248"/>
        <v/>
      </c>
      <c r="N127" s="90" t="str">
        <f t="shared" ca="1" si="248"/>
        <v/>
      </c>
      <c r="O127" s="90" t="str">
        <f t="shared" ca="1" si="248"/>
        <v/>
      </c>
      <c r="P127" s="89" t="str">
        <f t="shared" ref="P127:U127" ca="1" si="249">IF(ISNA(MATCH(MIN(J104:J153)+ROW()-ROW(P104),J104:J153,0)),"",INDEX(D104:D153,MATCH(MIN(J104:J153)+ROW()-ROW(P104),J104:J153,0)))</f>
        <v/>
      </c>
      <c r="Q127" s="89" t="str">
        <f t="shared" ca="1" si="249"/>
        <v/>
      </c>
      <c r="R127" s="89" t="str">
        <f t="shared" ca="1" si="249"/>
        <v/>
      </c>
      <c r="S127" s="89" t="str">
        <f t="shared" ca="1" si="249"/>
        <v/>
      </c>
      <c r="T127" s="89" t="str">
        <f t="shared" ca="1" si="249"/>
        <v/>
      </c>
      <c r="U127" s="89" t="str">
        <f t="shared" ca="1" si="249"/>
        <v/>
      </c>
      <c r="V127" s="98"/>
    </row>
    <row r="128" spans="2:22" x14ac:dyDescent="0.25">
      <c r="B128" s="91">
        <v>25</v>
      </c>
      <c r="C128" s="92">
        <f t="shared" si="133"/>
        <v>43838</v>
      </c>
      <c r="D128" s="93">
        <f ca="1">OFFSET(dispos!$D$7,,144)</f>
        <v>0</v>
      </c>
      <c r="E128" s="93">
        <f ca="1">OFFSET(dispos!$E$7,,144)</f>
        <v>0</v>
      </c>
      <c r="F128" s="93">
        <f ca="1">OFFSET(dispos!$F$7,,144)</f>
        <v>0</v>
      </c>
      <c r="G128" s="93">
        <f ca="1">OFFSET(dispos!$G$7,,144)</f>
        <v>0</v>
      </c>
      <c r="H128" s="93">
        <f ca="1">OFFSET(dispos!$H$7,,144)</f>
        <v>0</v>
      </c>
      <c r="I128" s="93">
        <f ca="1">OFFSET(dispos!$I$7,,144)</f>
        <v>0</v>
      </c>
      <c r="J128" s="90" t="str">
        <f t="shared" ref="J128:O128" ca="1" si="250">IF(D128=0,"",SUMPRODUCT((D104:D153&lt;=D128)-(ISBLANK(D104:D153))))</f>
        <v/>
      </c>
      <c r="K128" s="90" t="str">
        <f t="shared" ca="1" si="250"/>
        <v/>
      </c>
      <c r="L128" s="90" t="str">
        <f t="shared" ca="1" si="250"/>
        <v/>
      </c>
      <c r="M128" s="90" t="str">
        <f t="shared" ca="1" si="250"/>
        <v/>
      </c>
      <c r="N128" s="90" t="str">
        <f t="shared" ca="1" si="250"/>
        <v/>
      </c>
      <c r="O128" s="90" t="str">
        <f t="shared" ca="1" si="250"/>
        <v/>
      </c>
      <c r="P128" s="89" t="str">
        <f t="shared" ref="P128:U128" ca="1" si="251">IF(ISNA(MATCH(MIN(J104:J153)+ROW()-ROW(P104),J104:J153,0)),"",INDEX(D104:D153,MATCH(MIN(J104:J153)+ROW()-ROW(P104),J104:J153,0)))</f>
        <v/>
      </c>
      <c r="Q128" s="89" t="str">
        <f t="shared" ca="1" si="251"/>
        <v/>
      </c>
      <c r="R128" s="89" t="str">
        <f t="shared" ca="1" si="251"/>
        <v/>
      </c>
      <c r="S128" s="89" t="str">
        <f t="shared" ca="1" si="251"/>
        <v/>
      </c>
      <c r="T128" s="89" t="str">
        <f t="shared" ca="1" si="251"/>
        <v/>
      </c>
      <c r="U128" s="89" t="str">
        <f t="shared" ca="1" si="251"/>
        <v/>
      </c>
      <c r="V128" s="98"/>
    </row>
    <row r="129" spans="2:22" x14ac:dyDescent="0.25">
      <c r="B129" s="91">
        <v>26</v>
      </c>
      <c r="C129" s="92">
        <f t="shared" si="133"/>
        <v>43838</v>
      </c>
      <c r="D129" s="93">
        <f ca="1">OFFSET(dispos!$D$7,,150)</f>
        <v>0</v>
      </c>
      <c r="E129" s="93">
        <f ca="1">OFFSET(dispos!$E$7,,150)</f>
        <v>0</v>
      </c>
      <c r="F129" s="93">
        <f ca="1">OFFSET(dispos!$F$7,,150)</f>
        <v>0</v>
      </c>
      <c r="G129" s="93">
        <f ca="1">OFFSET(dispos!$G$7,,150)</f>
        <v>0</v>
      </c>
      <c r="H129" s="93">
        <f ca="1">OFFSET(dispos!$H$7,,150)</f>
        <v>0</v>
      </c>
      <c r="I129" s="93">
        <f ca="1">OFFSET(dispos!$I$7,,150)</f>
        <v>0</v>
      </c>
      <c r="J129" s="90" t="str">
        <f t="shared" ref="J129:O129" ca="1" si="252">IF(D129=0,"",SUMPRODUCT((D104:D153&lt;=D129)-(ISBLANK(D104:D153))))</f>
        <v/>
      </c>
      <c r="K129" s="90" t="str">
        <f t="shared" ca="1" si="252"/>
        <v/>
      </c>
      <c r="L129" s="90" t="str">
        <f t="shared" ca="1" si="252"/>
        <v/>
      </c>
      <c r="M129" s="90" t="str">
        <f t="shared" ca="1" si="252"/>
        <v/>
      </c>
      <c r="N129" s="90" t="str">
        <f t="shared" ca="1" si="252"/>
        <v/>
      </c>
      <c r="O129" s="90" t="str">
        <f t="shared" ca="1" si="252"/>
        <v/>
      </c>
      <c r="P129" s="89" t="str">
        <f t="shared" ref="P129:U129" ca="1" si="253">IF(ISNA(MATCH(MIN(J104:J153)+ROW()-ROW(P104),J104:J153,0)),"",INDEX(D104:D153,MATCH(MIN(J104:J153)+ROW()-ROW(P104),J104:J153,0)))</f>
        <v/>
      </c>
      <c r="Q129" s="89" t="str">
        <f t="shared" ca="1" si="253"/>
        <v/>
      </c>
      <c r="R129" s="89" t="str">
        <f t="shared" ca="1" si="253"/>
        <v/>
      </c>
      <c r="S129" s="89" t="str">
        <f t="shared" ca="1" si="253"/>
        <v/>
      </c>
      <c r="T129" s="89" t="str">
        <f t="shared" ca="1" si="253"/>
        <v/>
      </c>
      <c r="U129" s="89" t="str">
        <f t="shared" ca="1" si="253"/>
        <v/>
      </c>
      <c r="V129" s="98"/>
    </row>
    <row r="130" spans="2:22" x14ac:dyDescent="0.25">
      <c r="B130" s="91">
        <v>27</v>
      </c>
      <c r="C130" s="92">
        <f t="shared" si="133"/>
        <v>43838</v>
      </c>
      <c r="D130" s="93">
        <f ca="1">OFFSET(dispos!$D$7,,156)</f>
        <v>0</v>
      </c>
      <c r="E130" s="93">
        <f ca="1">OFFSET(dispos!$E$7,,156)</f>
        <v>0</v>
      </c>
      <c r="F130" s="93">
        <f ca="1">OFFSET(dispos!$F$7,,156)</f>
        <v>0</v>
      </c>
      <c r="G130" s="93">
        <f ca="1">OFFSET(dispos!$G$7,,156)</f>
        <v>0</v>
      </c>
      <c r="H130" s="93">
        <f ca="1">OFFSET(dispos!$H$7,,156)</f>
        <v>0</v>
      </c>
      <c r="I130" s="93">
        <f ca="1">OFFSET(dispos!$I$7,,156)</f>
        <v>0</v>
      </c>
      <c r="J130" s="90" t="str">
        <f t="shared" ref="J130:O130" ca="1" si="254">IF(D130=0,"",SUMPRODUCT((D104:D153&lt;=D130)-(ISBLANK(D104:D153))))</f>
        <v/>
      </c>
      <c r="K130" s="90" t="str">
        <f t="shared" ca="1" si="254"/>
        <v/>
      </c>
      <c r="L130" s="90" t="str">
        <f t="shared" ca="1" si="254"/>
        <v/>
      </c>
      <c r="M130" s="90" t="str">
        <f t="shared" ca="1" si="254"/>
        <v/>
      </c>
      <c r="N130" s="90" t="str">
        <f t="shared" ca="1" si="254"/>
        <v/>
      </c>
      <c r="O130" s="90" t="str">
        <f t="shared" ca="1" si="254"/>
        <v/>
      </c>
      <c r="P130" s="89" t="str">
        <f t="shared" ref="P130:U130" ca="1" si="255">IF(ISNA(MATCH(MIN(J104:J153)+ROW()-ROW(P104),J104:J153,0)),"",INDEX(D104:D153,MATCH(MIN(J104:J153)+ROW()-ROW(P104),J104:J153,0)))</f>
        <v/>
      </c>
      <c r="Q130" s="89" t="str">
        <f t="shared" ca="1" si="255"/>
        <v/>
      </c>
      <c r="R130" s="89" t="str">
        <f t="shared" ca="1" si="255"/>
        <v/>
      </c>
      <c r="S130" s="89" t="str">
        <f t="shared" ca="1" si="255"/>
        <v/>
      </c>
      <c r="T130" s="89" t="str">
        <f t="shared" ca="1" si="255"/>
        <v/>
      </c>
      <c r="U130" s="89" t="str">
        <f t="shared" ca="1" si="255"/>
        <v/>
      </c>
      <c r="V130" s="98"/>
    </row>
    <row r="131" spans="2:22" x14ac:dyDescent="0.25">
      <c r="B131" s="91">
        <v>28</v>
      </c>
      <c r="C131" s="92">
        <f t="shared" si="133"/>
        <v>43838</v>
      </c>
      <c r="D131" s="93">
        <f ca="1">OFFSET(dispos!$D$7,,162)</f>
        <v>0</v>
      </c>
      <c r="E131" s="93">
        <f ca="1">OFFSET(dispos!$E$7,,162)</f>
        <v>0</v>
      </c>
      <c r="F131" s="93">
        <f ca="1">OFFSET(dispos!$F$7,,162)</f>
        <v>0</v>
      </c>
      <c r="G131" s="93">
        <f ca="1">OFFSET(dispos!$G$7,,162)</f>
        <v>0</v>
      </c>
      <c r="H131" s="93">
        <f ca="1">OFFSET(dispos!$H$7,,162)</f>
        <v>0</v>
      </c>
      <c r="I131" s="93">
        <f ca="1">OFFSET(dispos!$I$7,,162)</f>
        <v>0</v>
      </c>
      <c r="J131" s="90" t="str">
        <f t="shared" ref="J131:O131" ca="1" si="256">IF(D131=0,"",SUMPRODUCT((D104:D153&lt;=D131)-(ISBLANK(D104:D153))))</f>
        <v/>
      </c>
      <c r="K131" s="90" t="str">
        <f t="shared" ca="1" si="256"/>
        <v/>
      </c>
      <c r="L131" s="90" t="str">
        <f t="shared" ca="1" si="256"/>
        <v/>
      </c>
      <c r="M131" s="90" t="str">
        <f t="shared" ca="1" si="256"/>
        <v/>
      </c>
      <c r="N131" s="90" t="str">
        <f t="shared" ca="1" si="256"/>
        <v/>
      </c>
      <c r="O131" s="90" t="str">
        <f t="shared" ca="1" si="256"/>
        <v/>
      </c>
      <c r="P131" s="89" t="str">
        <f t="shared" ref="P131:U131" ca="1" si="257">IF(ISNA(MATCH(MIN(J104:J153)+ROW()-ROW(P104),J104:J153,0)),"",INDEX(D104:D153,MATCH(MIN(J104:J153)+ROW()-ROW(P104),J104:J153,0)))</f>
        <v/>
      </c>
      <c r="Q131" s="89" t="str">
        <f t="shared" ca="1" si="257"/>
        <v/>
      </c>
      <c r="R131" s="89" t="str">
        <f t="shared" ca="1" si="257"/>
        <v/>
      </c>
      <c r="S131" s="89" t="str">
        <f t="shared" ca="1" si="257"/>
        <v/>
      </c>
      <c r="T131" s="89" t="str">
        <f t="shared" ca="1" si="257"/>
        <v/>
      </c>
      <c r="U131" s="89" t="str">
        <f t="shared" ca="1" si="257"/>
        <v/>
      </c>
      <c r="V131" s="98"/>
    </row>
    <row r="132" spans="2:22" x14ac:dyDescent="0.25">
      <c r="B132" s="91">
        <v>29</v>
      </c>
      <c r="C132" s="92">
        <f t="shared" si="133"/>
        <v>43838</v>
      </c>
      <c r="D132" s="93">
        <f ca="1">OFFSET(dispos!$D$7,,168)</f>
        <v>0</v>
      </c>
      <c r="E132" s="93">
        <f ca="1">OFFSET(dispos!$E$7,,168)</f>
        <v>0</v>
      </c>
      <c r="F132" s="93">
        <f ca="1">OFFSET(dispos!$F$7,,168)</f>
        <v>0</v>
      </c>
      <c r="G132" s="93">
        <f ca="1">OFFSET(dispos!$G$7,,168)</f>
        <v>0</v>
      </c>
      <c r="H132" s="93">
        <f ca="1">OFFSET(dispos!$H$7,,168)</f>
        <v>0</v>
      </c>
      <c r="I132" s="93">
        <f ca="1">OFFSET(dispos!$I$7,,168)</f>
        <v>0</v>
      </c>
      <c r="J132" s="90" t="str">
        <f t="shared" ref="J132:O132" ca="1" si="258">IF(D132=0,"",SUMPRODUCT((D104:D153&lt;=D132)-(ISBLANK(D104:D153))))</f>
        <v/>
      </c>
      <c r="K132" s="90" t="str">
        <f t="shared" ca="1" si="258"/>
        <v/>
      </c>
      <c r="L132" s="90" t="str">
        <f t="shared" ca="1" si="258"/>
        <v/>
      </c>
      <c r="M132" s="90" t="str">
        <f t="shared" ca="1" si="258"/>
        <v/>
      </c>
      <c r="N132" s="90" t="str">
        <f t="shared" ca="1" si="258"/>
        <v/>
      </c>
      <c r="O132" s="90" t="str">
        <f t="shared" ca="1" si="258"/>
        <v/>
      </c>
      <c r="P132" s="89" t="str">
        <f t="shared" ref="P132:U132" ca="1" si="259">IF(ISNA(MATCH(MIN(J104:J153)+ROW()-ROW(P104),J104:J153,0)),"",INDEX(D104:D153,MATCH(MIN(J104:J153)+ROW()-ROW(P104),J104:J153,0)))</f>
        <v/>
      </c>
      <c r="Q132" s="89" t="str">
        <f t="shared" ca="1" si="259"/>
        <v/>
      </c>
      <c r="R132" s="89" t="str">
        <f t="shared" ca="1" si="259"/>
        <v/>
      </c>
      <c r="S132" s="89" t="str">
        <f t="shared" ca="1" si="259"/>
        <v/>
      </c>
      <c r="T132" s="89" t="str">
        <f t="shared" ca="1" si="259"/>
        <v/>
      </c>
      <c r="U132" s="89" t="str">
        <f t="shared" ca="1" si="259"/>
        <v/>
      </c>
      <c r="V132" s="98"/>
    </row>
    <row r="133" spans="2:22" x14ac:dyDescent="0.25">
      <c r="B133" s="91">
        <v>30</v>
      </c>
      <c r="C133" s="92">
        <f t="shared" si="133"/>
        <v>43838</v>
      </c>
      <c r="D133" s="93">
        <f ca="1">OFFSET(dispos!$D$7,,174)</f>
        <v>0</v>
      </c>
      <c r="E133" s="93">
        <f ca="1">OFFSET(dispos!$E$7,,174)</f>
        <v>0</v>
      </c>
      <c r="F133" s="93">
        <f ca="1">OFFSET(dispos!$F$7,,174)</f>
        <v>0</v>
      </c>
      <c r="G133" s="93">
        <f ca="1">OFFSET(dispos!$G$7,,174)</f>
        <v>0</v>
      </c>
      <c r="H133" s="93">
        <f ca="1">OFFSET(dispos!$H$7,,174)</f>
        <v>0</v>
      </c>
      <c r="I133" s="93">
        <f ca="1">OFFSET(dispos!$I$7,,174)</f>
        <v>0</v>
      </c>
      <c r="J133" s="90" t="str">
        <f t="shared" ref="J133:O133" ca="1" si="260">IF(D133=0,"",SUMPRODUCT((D104:D153&lt;=D133)-(ISBLANK(D104:D153))))</f>
        <v/>
      </c>
      <c r="K133" s="90" t="str">
        <f t="shared" ca="1" si="260"/>
        <v/>
      </c>
      <c r="L133" s="90" t="str">
        <f t="shared" ca="1" si="260"/>
        <v/>
      </c>
      <c r="M133" s="90" t="str">
        <f t="shared" ca="1" si="260"/>
        <v/>
      </c>
      <c r="N133" s="90" t="str">
        <f t="shared" ca="1" si="260"/>
        <v/>
      </c>
      <c r="O133" s="90" t="str">
        <f t="shared" ca="1" si="260"/>
        <v/>
      </c>
      <c r="P133" s="89" t="str">
        <f t="shared" ref="P133:U133" ca="1" si="261">IF(ISNA(MATCH(MIN(J104:J153)+ROW()-ROW(P104),J104:J153,0)),"",INDEX(D104:D153,MATCH(MIN(J104:J153)+ROW()-ROW(P104),J104:J153,0)))</f>
        <v/>
      </c>
      <c r="Q133" s="89" t="str">
        <f t="shared" ca="1" si="261"/>
        <v/>
      </c>
      <c r="R133" s="89" t="str">
        <f t="shared" ca="1" si="261"/>
        <v/>
      </c>
      <c r="S133" s="89" t="str">
        <f t="shared" ca="1" si="261"/>
        <v/>
      </c>
      <c r="T133" s="89" t="str">
        <f t="shared" ca="1" si="261"/>
        <v/>
      </c>
      <c r="U133" s="89" t="str">
        <f t="shared" ca="1" si="261"/>
        <v/>
      </c>
      <c r="V133" s="98"/>
    </row>
    <row r="134" spans="2:22" x14ac:dyDescent="0.25">
      <c r="B134" s="91">
        <v>31</v>
      </c>
      <c r="C134" s="92">
        <f t="shared" ref="C134:C197" si="262">C133</f>
        <v>43838</v>
      </c>
      <c r="D134" s="93">
        <f ca="1">OFFSET(dispos!$D$7,,180)</f>
        <v>0</v>
      </c>
      <c r="E134" s="93">
        <f ca="1">OFFSET(dispos!$E$7,,180)</f>
        <v>0</v>
      </c>
      <c r="F134" s="93">
        <f ca="1">OFFSET(dispos!$F$7,,180)</f>
        <v>0</v>
      </c>
      <c r="G134" s="93">
        <f ca="1">OFFSET(dispos!$G$7,,180)</f>
        <v>0</v>
      </c>
      <c r="H134" s="93">
        <f ca="1">OFFSET(dispos!$H$7,,180)</f>
        <v>0</v>
      </c>
      <c r="I134" s="93">
        <f ca="1">OFFSET(dispos!$I$7,,180)</f>
        <v>0</v>
      </c>
      <c r="J134" s="90" t="str">
        <f t="shared" ref="J134:O134" ca="1" si="263">IF(D134=0,"",SUMPRODUCT((D104:D153&lt;=D134)-(ISBLANK(D104:D153))))</f>
        <v/>
      </c>
      <c r="K134" s="90" t="str">
        <f t="shared" ca="1" si="263"/>
        <v/>
      </c>
      <c r="L134" s="90" t="str">
        <f t="shared" ca="1" si="263"/>
        <v/>
      </c>
      <c r="M134" s="90" t="str">
        <f t="shared" ca="1" si="263"/>
        <v/>
      </c>
      <c r="N134" s="90" t="str">
        <f t="shared" ca="1" si="263"/>
        <v/>
      </c>
      <c r="O134" s="90" t="str">
        <f t="shared" ca="1" si="263"/>
        <v/>
      </c>
      <c r="P134" s="89" t="str">
        <f t="shared" ref="P134:U134" ca="1" si="264">IF(ISNA(MATCH(MIN(J104:J153)+ROW()-ROW(P104),J104:J153,0)),"",INDEX(D104:D153,MATCH(MIN(J104:J153)+ROW()-ROW(P104),J104:J153,0)))</f>
        <v/>
      </c>
      <c r="Q134" s="89" t="str">
        <f t="shared" ca="1" si="264"/>
        <v/>
      </c>
      <c r="R134" s="89" t="str">
        <f t="shared" ca="1" si="264"/>
        <v/>
      </c>
      <c r="S134" s="89" t="str">
        <f t="shared" ca="1" si="264"/>
        <v/>
      </c>
      <c r="T134" s="89" t="str">
        <f t="shared" ca="1" si="264"/>
        <v/>
      </c>
      <c r="U134" s="89" t="str">
        <f t="shared" ca="1" si="264"/>
        <v/>
      </c>
      <c r="V134" s="98"/>
    </row>
    <row r="135" spans="2:22" x14ac:dyDescent="0.25">
      <c r="B135" s="91">
        <v>32</v>
      </c>
      <c r="C135" s="92">
        <f t="shared" si="262"/>
        <v>43838</v>
      </c>
      <c r="D135" s="93">
        <f ca="1">OFFSET(dispos!$D$7,,186)</f>
        <v>0</v>
      </c>
      <c r="E135" s="93">
        <f ca="1">OFFSET(dispos!$E$7,,186)</f>
        <v>0</v>
      </c>
      <c r="F135" s="93">
        <f ca="1">OFFSET(dispos!$F$7,,186)</f>
        <v>0</v>
      </c>
      <c r="G135" s="93">
        <f ca="1">OFFSET(dispos!$G$7,,186)</f>
        <v>0</v>
      </c>
      <c r="H135" s="93">
        <f ca="1">OFFSET(dispos!$H$7,,186)</f>
        <v>0</v>
      </c>
      <c r="I135" s="93">
        <f ca="1">OFFSET(dispos!$I$7,,186)</f>
        <v>0</v>
      </c>
      <c r="J135" s="90" t="str">
        <f t="shared" ref="J135:O135" ca="1" si="265">IF(D135=0,"",SUMPRODUCT((D104:D153&lt;=D135)-(ISBLANK(D104:D153))))</f>
        <v/>
      </c>
      <c r="K135" s="90" t="str">
        <f t="shared" ca="1" si="265"/>
        <v/>
      </c>
      <c r="L135" s="90" t="str">
        <f t="shared" ca="1" si="265"/>
        <v/>
      </c>
      <c r="M135" s="90" t="str">
        <f t="shared" ca="1" si="265"/>
        <v/>
      </c>
      <c r="N135" s="90" t="str">
        <f t="shared" ca="1" si="265"/>
        <v/>
      </c>
      <c r="O135" s="90" t="str">
        <f t="shared" ca="1" si="265"/>
        <v/>
      </c>
      <c r="P135" s="89" t="str">
        <f t="shared" ref="P135:U135" ca="1" si="266">IF(ISNA(MATCH(MIN(J104:J153)+ROW()-ROW(P104),J104:J153,0)),"",INDEX(D104:D153,MATCH(MIN(J104:J153)+ROW()-ROW(P104),J104:J153,0)))</f>
        <v/>
      </c>
      <c r="Q135" s="89" t="str">
        <f t="shared" ca="1" si="266"/>
        <v/>
      </c>
      <c r="R135" s="89" t="str">
        <f t="shared" ca="1" si="266"/>
        <v/>
      </c>
      <c r="S135" s="89" t="str">
        <f t="shared" ca="1" si="266"/>
        <v/>
      </c>
      <c r="T135" s="89" t="str">
        <f t="shared" ca="1" si="266"/>
        <v/>
      </c>
      <c r="U135" s="89" t="str">
        <f t="shared" ca="1" si="266"/>
        <v/>
      </c>
      <c r="V135" s="98"/>
    </row>
    <row r="136" spans="2:22" x14ac:dyDescent="0.25">
      <c r="B136" s="91">
        <v>33</v>
      </c>
      <c r="C136" s="92">
        <f t="shared" si="262"/>
        <v>43838</v>
      </c>
      <c r="D136" s="93">
        <f ca="1">OFFSET(dispos!$D$7,,192)</f>
        <v>0</v>
      </c>
      <c r="E136" s="93">
        <f ca="1">OFFSET(dispos!$E$7,,192)</f>
        <v>0</v>
      </c>
      <c r="F136" s="93">
        <f ca="1">OFFSET(dispos!$F$7,,192)</f>
        <v>0</v>
      </c>
      <c r="G136" s="93">
        <f ca="1">OFFSET(dispos!$G$7,,192)</f>
        <v>0</v>
      </c>
      <c r="H136" s="93">
        <f ca="1">OFFSET(dispos!$H$7,,192)</f>
        <v>0</v>
      </c>
      <c r="I136" s="93">
        <f ca="1">OFFSET(dispos!$I$7,,192)</f>
        <v>0</v>
      </c>
      <c r="J136" s="90" t="str">
        <f t="shared" ref="J136:O136" ca="1" si="267">IF(D136=0,"",SUMPRODUCT((D104:D153&lt;=D136)-(ISBLANK(D104:D153))))</f>
        <v/>
      </c>
      <c r="K136" s="90" t="str">
        <f t="shared" ca="1" si="267"/>
        <v/>
      </c>
      <c r="L136" s="90" t="str">
        <f t="shared" ca="1" si="267"/>
        <v/>
      </c>
      <c r="M136" s="90" t="str">
        <f t="shared" ca="1" si="267"/>
        <v/>
      </c>
      <c r="N136" s="90" t="str">
        <f t="shared" ca="1" si="267"/>
        <v/>
      </c>
      <c r="O136" s="90" t="str">
        <f t="shared" ca="1" si="267"/>
        <v/>
      </c>
      <c r="P136" s="89" t="str">
        <f t="shared" ref="P136:U136" ca="1" si="268">IF(ISNA(MATCH(MIN(J104:J153)+ROW()-ROW(P104),J104:J153,0)),"",INDEX(D104:D153,MATCH(MIN(J104:J153)+ROW()-ROW(P104),J104:J153,0)))</f>
        <v/>
      </c>
      <c r="Q136" s="89" t="str">
        <f t="shared" ca="1" si="268"/>
        <v/>
      </c>
      <c r="R136" s="89" t="str">
        <f t="shared" ca="1" si="268"/>
        <v/>
      </c>
      <c r="S136" s="89" t="str">
        <f t="shared" ca="1" si="268"/>
        <v/>
      </c>
      <c r="T136" s="89" t="str">
        <f t="shared" ca="1" si="268"/>
        <v/>
      </c>
      <c r="U136" s="89" t="str">
        <f t="shared" ca="1" si="268"/>
        <v/>
      </c>
      <c r="V136" s="98"/>
    </row>
    <row r="137" spans="2:22" x14ac:dyDescent="0.25">
      <c r="B137" s="91">
        <v>34</v>
      </c>
      <c r="C137" s="92">
        <f t="shared" si="262"/>
        <v>43838</v>
      </c>
      <c r="D137" s="93">
        <f ca="1">OFFSET(dispos!$D$7,,198)</f>
        <v>0</v>
      </c>
      <c r="E137" s="93">
        <f ca="1">OFFSET(dispos!$E$7,,198)</f>
        <v>0</v>
      </c>
      <c r="F137" s="93">
        <f ca="1">OFFSET(dispos!$F$7,,198)</f>
        <v>0</v>
      </c>
      <c r="G137" s="93">
        <f ca="1">OFFSET(dispos!$G$7,,198)</f>
        <v>0</v>
      </c>
      <c r="H137" s="93">
        <f ca="1">OFFSET(dispos!$H$7,,198)</f>
        <v>0</v>
      </c>
      <c r="I137" s="93">
        <f ca="1">OFFSET(dispos!$I$7,,198)</f>
        <v>0</v>
      </c>
      <c r="J137" s="90" t="str">
        <f t="shared" ref="J137:O137" ca="1" si="269">IF(D137=0,"",SUMPRODUCT((D104:D153&lt;=D137)-(ISBLANK(D104:D153))))</f>
        <v/>
      </c>
      <c r="K137" s="90" t="str">
        <f t="shared" ca="1" si="269"/>
        <v/>
      </c>
      <c r="L137" s="90" t="str">
        <f t="shared" ca="1" si="269"/>
        <v/>
      </c>
      <c r="M137" s="90" t="str">
        <f t="shared" ca="1" si="269"/>
        <v/>
      </c>
      <c r="N137" s="90" t="str">
        <f t="shared" ca="1" si="269"/>
        <v/>
      </c>
      <c r="O137" s="90" t="str">
        <f t="shared" ca="1" si="269"/>
        <v/>
      </c>
      <c r="P137" s="89" t="str">
        <f t="shared" ref="P137:U137" ca="1" si="270">IF(ISNA(MATCH(MIN(J104:J153)+ROW()-ROW(P104),J104:J153,0)),"",INDEX(D104:D153,MATCH(MIN(J104:J153)+ROW()-ROW(P104),J104:J153,0)))</f>
        <v/>
      </c>
      <c r="Q137" s="89" t="str">
        <f t="shared" ca="1" si="270"/>
        <v/>
      </c>
      <c r="R137" s="89" t="str">
        <f t="shared" ca="1" si="270"/>
        <v/>
      </c>
      <c r="S137" s="89" t="str">
        <f t="shared" ca="1" si="270"/>
        <v/>
      </c>
      <c r="T137" s="89" t="str">
        <f t="shared" ca="1" si="270"/>
        <v/>
      </c>
      <c r="U137" s="89" t="str">
        <f t="shared" ca="1" si="270"/>
        <v/>
      </c>
      <c r="V137" s="98"/>
    </row>
    <row r="138" spans="2:22" x14ac:dyDescent="0.25">
      <c r="B138" s="91">
        <v>35</v>
      </c>
      <c r="C138" s="92">
        <f t="shared" si="262"/>
        <v>43838</v>
      </c>
      <c r="D138" s="93">
        <f ca="1">OFFSET(dispos!$D$7,,204)</f>
        <v>0</v>
      </c>
      <c r="E138" s="93">
        <f ca="1">OFFSET(dispos!$E$7,,204)</f>
        <v>0</v>
      </c>
      <c r="F138" s="93">
        <f ca="1">OFFSET(dispos!$F$7,,204)</f>
        <v>0</v>
      </c>
      <c r="G138" s="93">
        <f ca="1">OFFSET(dispos!$G$7,,204)</f>
        <v>0</v>
      </c>
      <c r="H138" s="93">
        <f ca="1">OFFSET(dispos!$H$7,,204)</f>
        <v>0</v>
      </c>
      <c r="I138" s="93">
        <f ca="1">OFFSET(dispos!$I$7,,204)</f>
        <v>0</v>
      </c>
      <c r="J138" s="90" t="str">
        <f t="shared" ref="J138:O138" ca="1" si="271">IF(D138=0,"",SUMPRODUCT((D104:D153&lt;=D138)-(ISBLANK(D104:D153))))</f>
        <v/>
      </c>
      <c r="K138" s="90" t="str">
        <f t="shared" ca="1" si="271"/>
        <v/>
      </c>
      <c r="L138" s="90" t="str">
        <f t="shared" ca="1" si="271"/>
        <v/>
      </c>
      <c r="M138" s="90" t="str">
        <f t="shared" ca="1" si="271"/>
        <v/>
      </c>
      <c r="N138" s="90" t="str">
        <f t="shared" ca="1" si="271"/>
        <v/>
      </c>
      <c r="O138" s="90" t="str">
        <f t="shared" ca="1" si="271"/>
        <v/>
      </c>
      <c r="P138" s="89" t="str">
        <f t="shared" ref="P138:U138" ca="1" si="272">IF(ISNA(MATCH(MIN(J104:J153)+ROW()-ROW(P104),J104:J153,0)),"",INDEX(D104:D153,MATCH(MIN(J104:J153)+ROW()-ROW(P104),J104:J153,0)))</f>
        <v/>
      </c>
      <c r="Q138" s="89" t="str">
        <f t="shared" ca="1" si="272"/>
        <v/>
      </c>
      <c r="R138" s="89" t="str">
        <f t="shared" ca="1" si="272"/>
        <v/>
      </c>
      <c r="S138" s="89" t="str">
        <f t="shared" ca="1" si="272"/>
        <v/>
      </c>
      <c r="T138" s="89" t="str">
        <f t="shared" ca="1" si="272"/>
        <v/>
      </c>
      <c r="U138" s="89" t="str">
        <f t="shared" ca="1" si="272"/>
        <v/>
      </c>
      <c r="V138" s="98"/>
    </row>
    <row r="139" spans="2:22" x14ac:dyDescent="0.25">
      <c r="B139" s="91">
        <v>36</v>
      </c>
      <c r="C139" s="92">
        <f t="shared" si="262"/>
        <v>43838</v>
      </c>
      <c r="D139" s="93">
        <f ca="1">OFFSET(dispos!$D$7,,210)</f>
        <v>0</v>
      </c>
      <c r="E139" s="93">
        <f ca="1">OFFSET(dispos!$E$7,,210)</f>
        <v>0</v>
      </c>
      <c r="F139" s="93">
        <f ca="1">OFFSET(dispos!$F$7,,210)</f>
        <v>0</v>
      </c>
      <c r="G139" s="93">
        <f ca="1">OFFSET(dispos!$G$7,,210)</f>
        <v>0</v>
      </c>
      <c r="H139" s="93">
        <f ca="1">OFFSET(dispos!$H$7,,210)</f>
        <v>0</v>
      </c>
      <c r="I139" s="93">
        <f ca="1">OFFSET(dispos!$I$7,,210)</f>
        <v>0</v>
      </c>
      <c r="J139" s="90" t="str">
        <f t="shared" ref="J139:O139" ca="1" si="273">IF(D139=0,"",SUMPRODUCT((D104:D153&lt;=D139)-(ISBLANK(D104:D153))))</f>
        <v/>
      </c>
      <c r="K139" s="90" t="str">
        <f t="shared" ca="1" si="273"/>
        <v/>
      </c>
      <c r="L139" s="90" t="str">
        <f t="shared" ca="1" si="273"/>
        <v/>
      </c>
      <c r="M139" s="90" t="str">
        <f t="shared" ca="1" si="273"/>
        <v/>
      </c>
      <c r="N139" s="90" t="str">
        <f t="shared" ca="1" si="273"/>
        <v/>
      </c>
      <c r="O139" s="90" t="str">
        <f t="shared" ca="1" si="273"/>
        <v/>
      </c>
      <c r="P139" s="89" t="str">
        <f t="shared" ref="P139:U139" ca="1" si="274">IF(ISNA(MATCH(MIN(J104:J153)+ROW()-ROW(P104),J104:J153,0)),"",INDEX(D104:D153,MATCH(MIN(J104:J153)+ROW()-ROW(P104),J104:J153,0)))</f>
        <v/>
      </c>
      <c r="Q139" s="89" t="str">
        <f t="shared" ca="1" si="274"/>
        <v/>
      </c>
      <c r="R139" s="89" t="str">
        <f t="shared" ca="1" si="274"/>
        <v/>
      </c>
      <c r="S139" s="89" t="str">
        <f t="shared" ca="1" si="274"/>
        <v/>
      </c>
      <c r="T139" s="89" t="str">
        <f t="shared" ca="1" si="274"/>
        <v/>
      </c>
      <c r="U139" s="89" t="str">
        <f t="shared" ca="1" si="274"/>
        <v/>
      </c>
      <c r="V139" s="98"/>
    </row>
    <row r="140" spans="2:22" x14ac:dyDescent="0.25">
      <c r="B140" s="91">
        <v>37</v>
      </c>
      <c r="C140" s="92">
        <f t="shared" si="262"/>
        <v>43838</v>
      </c>
      <c r="D140" s="93">
        <f ca="1">OFFSET(dispos!$D$7,,216)</f>
        <v>0</v>
      </c>
      <c r="E140" s="93">
        <f ca="1">OFFSET(dispos!$E$7,,216)</f>
        <v>0</v>
      </c>
      <c r="F140" s="93">
        <f ca="1">OFFSET(dispos!$F$7,,216)</f>
        <v>0</v>
      </c>
      <c r="G140" s="93">
        <f ca="1">OFFSET(dispos!$G$7,,216)</f>
        <v>0</v>
      </c>
      <c r="H140" s="93">
        <f ca="1">OFFSET(dispos!$H$7,,216)</f>
        <v>0</v>
      </c>
      <c r="I140" s="93">
        <f ca="1">OFFSET(dispos!$I$7,,216)</f>
        <v>0</v>
      </c>
      <c r="J140" s="90" t="str">
        <f t="shared" ref="J140:O140" ca="1" si="275">IF(D140=0,"",SUMPRODUCT((D104:D153&lt;=D140)-(ISBLANK(D104:D153))))</f>
        <v/>
      </c>
      <c r="K140" s="90" t="str">
        <f t="shared" ca="1" si="275"/>
        <v/>
      </c>
      <c r="L140" s="90" t="str">
        <f t="shared" ca="1" si="275"/>
        <v/>
      </c>
      <c r="M140" s="90" t="str">
        <f t="shared" ca="1" si="275"/>
        <v/>
      </c>
      <c r="N140" s="90" t="str">
        <f t="shared" ca="1" si="275"/>
        <v/>
      </c>
      <c r="O140" s="90" t="str">
        <f t="shared" ca="1" si="275"/>
        <v/>
      </c>
      <c r="P140" s="89" t="str">
        <f t="shared" ref="P140:U140" ca="1" si="276">IF(ISNA(MATCH(MIN(J104:J153)+ROW()-ROW(P104),J104:J153,0)),"",INDEX(D104:D153,MATCH(MIN(J104:J153)+ROW()-ROW(P104),J104:J153,0)))</f>
        <v/>
      </c>
      <c r="Q140" s="89" t="str">
        <f t="shared" ca="1" si="276"/>
        <v/>
      </c>
      <c r="R140" s="89" t="str">
        <f t="shared" ca="1" si="276"/>
        <v/>
      </c>
      <c r="S140" s="89" t="str">
        <f t="shared" ca="1" si="276"/>
        <v/>
      </c>
      <c r="T140" s="89" t="str">
        <f t="shared" ca="1" si="276"/>
        <v/>
      </c>
      <c r="U140" s="89" t="str">
        <f t="shared" ca="1" si="276"/>
        <v/>
      </c>
      <c r="V140" s="98"/>
    </row>
    <row r="141" spans="2:22" x14ac:dyDescent="0.25">
      <c r="B141" s="91">
        <v>38</v>
      </c>
      <c r="C141" s="92">
        <f t="shared" si="262"/>
        <v>43838</v>
      </c>
      <c r="D141" s="93">
        <f ca="1">OFFSET(dispos!$D$7,,222)</f>
        <v>0</v>
      </c>
      <c r="E141" s="93">
        <f ca="1">OFFSET(dispos!$E$7,,222)</f>
        <v>0</v>
      </c>
      <c r="F141" s="93">
        <f ca="1">OFFSET(dispos!$F$7,,222)</f>
        <v>0</v>
      </c>
      <c r="G141" s="93">
        <f ca="1">OFFSET(dispos!$G$7,,222)</f>
        <v>0</v>
      </c>
      <c r="H141" s="93">
        <f ca="1">OFFSET(dispos!$H$7,,222)</f>
        <v>0</v>
      </c>
      <c r="I141" s="93">
        <f ca="1">OFFSET(dispos!$I$7,,222)</f>
        <v>0</v>
      </c>
      <c r="J141" s="90" t="str">
        <f t="shared" ref="J141:O141" ca="1" si="277">IF(D141=0,"",SUMPRODUCT((D104:D153&lt;=D141)-(ISBLANK(D104:D153))))</f>
        <v/>
      </c>
      <c r="K141" s="90" t="str">
        <f t="shared" ca="1" si="277"/>
        <v/>
      </c>
      <c r="L141" s="90" t="str">
        <f t="shared" ca="1" si="277"/>
        <v/>
      </c>
      <c r="M141" s="90" t="str">
        <f t="shared" ca="1" si="277"/>
        <v/>
      </c>
      <c r="N141" s="90" t="str">
        <f t="shared" ca="1" si="277"/>
        <v/>
      </c>
      <c r="O141" s="90" t="str">
        <f t="shared" ca="1" si="277"/>
        <v/>
      </c>
      <c r="P141" s="89" t="str">
        <f t="shared" ref="P141:U141" ca="1" si="278">IF(ISNA(MATCH(MIN(J104:J153)+ROW()-ROW(P104),J104:J153,0)),"",INDEX(D104:D153,MATCH(MIN(J104:J153)+ROW()-ROW(P104),J104:J153,0)))</f>
        <v/>
      </c>
      <c r="Q141" s="89" t="str">
        <f t="shared" ca="1" si="278"/>
        <v/>
      </c>
      <c r="R141" s="89" t="str">
        <f t="shared" ca="1" si="278"/>
        <v/>
      </c>
      <c r="S141" s="89" t="str">
        <f t="shared" ca="1" si="278"/>
        <v/>
      </c>
      <c r="T141" s="89" t="str">
        <f t="shared" ca="1" si="278"/>
        <v/>
      </c>
      <c r="U141" s="89" t="str">
        <f t="shared" ca="1" si="278"/>
        <v/>
      </c>
      <c r="V141" s="98"/>
    </row>
    <row r="142" spans="2:22" x14ac:dyDescent="0.25">
      <c r="B142" s="91">
        <v>39</v>
      </c>
      <c r="C142" s="92">
        <f t="shared" si="262"/>
        <v>43838</v>
      </c>
      <c r="D142" s="93">
        <f ca="1">OFFSET(dispos!$D$7,,228)</f>
        <v>0</v>
      </c>
      <c r="E142" s="93">
        <f ca="1">OFFSET(dispos!$E$7,,228)</f>
        <v>0</v>
      </c>
      <c r="F142" s="93">
        <f ca="1">OFFSET(dispos!$F$7,,228)</f>
        <v>0</v>
      </c>
      <c r="G142" s="93">
        <f ca="1">OFFSET(dispos!$G$7,,228)</f>
        <v>0</v>
      </c>
      <c r="H142" s="93">
        <f ca="1">OFFSET(dispos!$H$7,,228)</f>
        <v>0</v>
      </c>
      <c r="I142" s="93">
        <f ca="1">OFFSET(dispos!$I$7,,228)</f>
        <v>0</v>
      </c>
      <c r="J142" s="90" t="str">
        <f t="shared" ref="J142:O142" ca="1" si="279">IF(D142=0,"",SUMPRODUCT((D104:D153&lt;=D142)-(ISBLANK(D104:D153))))</f>
        <v/>
      </c>
      <c r="K142" s="90" t="str">
        <f t="shared" ca="1" si="279"/>
        <v/>
      </c>
      <c r="L142" s="90" t="str">
        <f t="shared" ca="1" si="279"/>
        <v/>
      </c>
      <c r="M142" s="90" t="str">
        <f t="shared" ca="1" si="279"/>
        <v/>
      </c>
      <c r="N142" s="90" t="str">
        <f t="shared" ca="1" si="279"/>
        <v/>
      </c>
      <c r="O142" s="90" t="str">
        <f t="shared" ca="1" si="279"/>
        <v/>
      </c>
      <c r="P142" s="89" t="str">
        <f t="shared" ref="P142:U142" ca="1" si="280">IF(ISNA(MATCH(MIN(J104:J153)+ROW()-ROW(P104),J104:J153,0)),"",INDEX(D104:D153,MATCH(MIN(J104:J153)+ROW()-ROW(P104),J104:J153,0)))</f>
        <v/>
      </c>
      <c r="Q142" s="89" t="str">
        <f t="shared" ca="1" si="280"/>
        <v/>
      </c>
      <c r="R142" s="89" t="str">
        <f t="shared" ca="1" si="280"/>
        <v/>
      </c>
      <c r="S142" s="89" t="str">
        <f t="shared" ca="1" si="280"/>
        <v/>
      </c>
      <c r="T142" s="89" t="str">
        <f t="shared" ca="1" si="280"/>
        <v/>
      </c>
      <c r="U142" s="89" t="str">
        <f t="shared" ca="1" si="280"/>
        <v/>
      </c>
      <c r="V142" s="98"/>
    </row>
    <row r="143" spans="2:22" x14ac:dyDescent="0.25">
      <c r="B143" s="91">
        <v>40</v>
      </c>
      <c r="C143" s="92">
        <f t="shared" si="262"/>
        <v>43838</v>
      </c>
      <c r="D143" s="93">
        <f ca="1">OFFSET(dispos!$D$7,,234)</f>
        <v>0</v>
      </c>
      <c r="E143" s="93">
        <f ca="1">OFFSET(dispos!$E$7,,234)</f>
        <v>0</v>
      </c>
      <c r="F143" s="93">
        <f ca="1">OFFSET(dispos!$F$7,,234)</f>
        <v>0</v>
      </c>
      <c r="G143" s="93">
        <f ca="1">OFFSET(dispos!$G$7,,234)</f>
        <v>0</v>
      </c>
      <c r="H143" s="93">
        <f ca="1">OFFSET(dispos!$H$7,,234)</f>
        <v>0</v>
      </c>
      <c r="I143" s="93">
        <f ca="1">OFFSET(dispos!$I$7,,234)</f>
        <v>0</v>
      </c>
      <c r="J143" s="90" t="str">
        <f t="shared" ref="J143:O143" ca="1" si="281">IF(D143=0,"",SUMPRODUCT((D104:D153&lt;=D143)-(ISBLANK(D104:D153))))</f>
        <v/>
      </c>
      <c r="K143" s="90" t="str">
        <f t="shared" ca="1" si="281"/>
        <v/>
      </c>
      <c r="L143" s="90" t="str">
        <f t="shared" ca="1" si="281"/>
        <v/>
      </c>
      <c r="M143" s="90" t="str">
        <f t="shared" ca="1" si="281"/>
        <v/>
      </c>
      <c r="N143" s="90" t="str">
        <f t="shared" ca="1" si="281"/>
        <v/>
      </c>
      <c r="O143" s="90" t="str">
        <f t="shared" ca="1" si="281"/>
        <v/>
      </c>
      <c r="P143" s="89" t="str">
        <f t="shared" ref="P143:U143" ca="1" si="282">IF(ISNA(MATCH(MIN(J104:J153)+ROW()-ROW(P104),J104:J153,0)),"",INDEX(D104:D153,MATCH(MIN(J104:J153)+ROW()-ROW(P104),J104:J153,0)))</f>
        <v/>
      </c>
      <c r="Q143" s="89" t="str">
        <f t="shared" ca="1" si="282"/>
        <v/>
      </c>
      <c r="R143" s="89" t="str">
        <f t="shared" ca="1" si="282"/>
        <v/>
      </c>
      <c r="S143" s="89" t="str">
        <f t="shared" ca="1" si="282"/>
        <v/>
      </c>
      <c r="T143" s="89" t="str">
        <f t="shared" ca="1" si="282"/>
        <v/>
      </c>
      <c r="U143" s="89" t="str">
        <f t="shared" ca="1" si="282"/>
        <v/>
      </c>
      <c r="V143" s="98"/>
    </row>
    <row r="144" spans="2:22" x14ac:dyDescent="0.25">
      <c r="B144" s="91">
        <v>41</v>
      </c>
      <c r="C144" s="92">
        <f t="shared" si="262"/>
        <v>43838</v>
      </c>
      <c r="D144" s="93">
        <f ca="1">OFFSET(dispos!$D$7,,240)</f>
        <v>0</v>
      </c>
      <c r="E144" s="93">
        <f ca="1">OFFSET(dispos!$E$7,,240)</f>
        <v>0</v>
      </c>
      <c r="F144" s="93">
        <f ca="1">OFFSET(dispos!$F$7,,240)</f>
        <v>0</v>
      </c>
      <c r="G144" s="93">
        <f ca="1">OFFSET(dispos!$G$7,,240)</f>
        <v>0</v>
      </c>
      <c r="H144" s="93">
        <f ca="1">OFFSET(dispos!$H$7,,240)</f>
        <v>0</v>
      </c>
      <c r="I144" s="93">
        <f ca="1">OFFSET(dispos!$I$7,,240)</f>
        <v>0</v>
      </c>
      <c r="J144" s="90" t="str">
        <f t="shared" ref="J144:O144" ca="1" si="283">IF(D144=0,"",SUMPRODUCT((D104:D153&lt;=D144)-(ISBLANK(D104:D153))))</f>
        <v/>
      </c>
      <c r="K144" s="90" t="str">
        <f t="shared" ca="1" si="283"/>
        <v/>
      </c>
      <c r="L144" s="90" t="str">
        <f t="shared" ca="1" si="283"/>
        <v/>
      </c>
      <c r="M144" s="90" t="str">
        <f t="shared" ca="1" si="283"/>
        <v/>
      </c>
      <c r="N144" s="90" t="str">
        <f t="shared" ca="1" si="283"/>
        <v/>
      </c>
      <c r="O144" s="90" t="str">
        <f t="shared" ca="1" si="283"/>
        <v/>
      </c>
      <c r="P144" s="89" t="str">
        <f t="shared" ref="P144:U144" ca="1" si="284">IF(ISNA(MATCH(MIN(J104:J153)+ROW()-ROW(P104),J104:J153,0)),"",INDEX(D104:D153,MATCH(MIN(J104:J153)+ROW()-ROW(P104),J104:J153,0)))</f>
        <v/>
      </c>
      <c r="Q144" s="89" t="str">
        <f t="shared" ca="1" si="284"/>
        <v/>
      </c>
      <c r="R144" s="89" t="str">
        <f t="shared" ca="1" si="284"/>
        <v/>
      </c>
      <c r="S144" s="89" t="str">
        <f t="shared" ca="1" si="284"/>
        <v/>
      </c>
      <c r="T144" s="89" t="str">
        <f t="shared" ca="1" si="284"/>
        <v/>
      </c>
      <c r="U144" s="89" t="str">
        <f t="shared" ca="1" si="284"/>
        <v/>
      </c>
      <c r="V144" s="98"/>
    </row>
    <row r="145" spans="2:22" x14ac:dyDescent="0.25">
      <c r="B145" s="91">
        <v>42</v>
      </c>
      <c r="C145" s="92">
        <f t="shared" si="262"/>
        <v>43838</v>
      </c>
      <c r="D145" s="93">
        <f ca="1">OFFSET(dispos!$D$7,,246)</f>
        <v>0</v>
      </c>
      <c r="E145" s="93">
        <f ca="1">OFFSET(dispos!$E$7,,246)</f>
        <v>0</v>
      </c>
      <c r="F145" s="93">
        <f ca="1">OFFSET(dispos!$F$7,,246)</f>
        <v>0</v>
      </c>
      <c r="G145" s="93">
        <f ca="1">OFFSET(dispos!$G$7,,246)</f>
        <v>0</v>
      </c>
      <c r="H145" s="93">
        <f ca="1">OFFSET(dispos!$H$7,,246)</f>
        <v>0</v>
      </c>
      <c r="I145" s="93">
        <f ca="1">OFFSET(dispos!$I$7,,246)</f>
        <v>0</v>
      </c>
      <c r="J145" s="90" t="str">
        <f t="shared" ref="J145:O145" ca="1" si="285">IF(D145=0,"",SUMPRODUCT((D104:D153&lt;=D145)-(ISBLANK(D104:D153))))</f>
        <v/>
      </c>
      <c r="K145" s="90" t="str">
        <f t="shared" ca="1" si="285"/>
        <v/>
      </c>
      <c r="L145" s="90" t="str">
        <f t="shared" ca="1" si="285"/>
        <v/>
      </c>
      <c r="M145" s="90" t="str">
        <f t="shared" ca="1" si="285"/>
        <v/>
      </c>
      <c r="N145" s="90" t="str">
        <f t="shared" ca="1" si="285"/>
        <v/>
      </c>
      <c r="O145" s="90" t="str">
        <f t="shared" ca="1" si="285"/>
        <v/>
      </c>
      <c r="P145" s="89" t="str">
        <f t="shared" ref="P145:U145" ca="1" si="286">IF(ISNA(MATCH(MIN(J104:J153)+ROW()-ROW(P104),J104:J153,0)),"",INDEX(D104:D153,MATCH(MIN(J104:J153)+ROW()-ROW(P104),J104:J153,0)))</f>
        <v/>
      </c>
      <c r="Q145" s="89" t="str">
        <f t="shared" ca="1" si="286"/>
        <v/>
      </c>
      <c r="R145" s="89" t="str">
        <f t="shared" ca="1" si="286"/>
        <v/>
      </c>
      <c r="S145" s="89" t="str">
        <f t="shared" ca="1" si="286"/>
        <v/>
      </c>
      <c r="T145" s="89" t="str">
        <f t="shared" ca="1" si="286"/>
        <v/>
      </c>
      <c r="U145" s="89" t="str">
        <f t="shared" ca="1" si="286"/>
        <v/>
      </c>
      <c r="V145" s="98"/>
    </row>
    <row r="146" spans="2:22" x14ac:dyDescent="0.25">
      <c r="B146" s="91">
        <v>43</v>
      </c>
      <c r="C146" s="92">
        <f t="shared" si="262"/>
        <v>43838</v>
      </c>
      <c r="D146" s="93">
        <f ca="1">OFFSET(dispos!$D$7,,252)</f>
        <v>0</v>
      </c>
      <c r="E146" s="93">
        <f ca="1">OFFSET(dispos!$E$7,,252)</f>
        <v>0</v>
      </c>
      <c r="F146" s="93">
        <f ca="1">OFFSET(dispos!$F$7,,252)</f>
        <v>0</v>
      </c>
      <c r="G146" s="93">
        <f ca="1">OFFSET(dispos!$G$7,,252)</f>
        <v>0</v>
      </c>
      <c r="H146" s="93">
        <f ca="1">OFFSET(dispos!$H$7,,252)</f>
        <v>0</v>
      </c>
      <c r="I146" s="93">
        <f ca="1">OFFSET(dispos!$I$7,,252)</f>
        <v>0</v>
      </c>
      <c r="J146" s="90" t="str">
        <f t="shared" ref="J146:O146" ca="1" si="287">IF(D146=0,"",SUMPRODUCT((D104:D153&lt;=D146)-(ISBLANK(D104:D153))))</f>
        <v/>
      </c>
      <c r="K146" s="90" t="str">
        <f t="shared" ca="1" si="287"/>
        <v/>
      </c>
      <c r="L146" s="90" t="str">
        <f t="shared" ca="1" si="287"/>
        <v/>
      </c>
      <c r="M146" s="90" t="str">
        <f t="shared" ca="1" si="287"/>
        <v/>
      </c>
      <c r="N146" s="90" t="str">
        <f t="shared" ca="1" si="287"/>
        <v/>
      </c>
      <c r="O146" s="90" t="str">
        <f t="shared" ca="1" si="287"/>
        <v/>
      </c>
      <c r="P146" s="89" t="str">
        <f t="shared" ref="P146:U146" ca="1" si="288">IF(ISNA(MATCH(MIN(J104:J153)+ROW()-ROW(P104),J104:J153,0)),"",INDEX(D104:D153,MATCH(MIN(J104:J153)+ROW()-ROW(P104),J104:J153,0)))</f>
        <v/>
      </c>
      <c r="Q146" s="89" t="str">
        <f t="shared" ca="1" si="288"/>
        <v/>
      </c>
      <c r="R146" s="89" t="str">
        <f t="shared" ca="1" si="288"/>
        <v/>
      </c>
      <c r="S146" s="89" t="str">
        <f t="shared" ca="1" si="288"/>
        <v/>
      </c>
      <c r="T146" s="89" t="str">
        <f t="shared" ca="1" si="288"/>
        <v/>
      </c>
      <c r="U146" s="89" t="str">
        <f t="shared" ca="1" si="288"/>
        <v/>
      </c>
      <c r="V146" s="98"/>
    </row>
    <row r="147" spans="2:22" x14ac:dyDescent="0.25">
      <c r="B147" s="91">
        <v>44</v>
      </c>
      <c r="C147" s="92">
        <f t="shared" si="262"/>
        <v>43838</v>
      </c>
      <c r="D147" s="93">
        <f ca="1">OFFSET(dispos!$D$7,,258)</f>
        <v>0</v>
      </c>
      <c r="E147" s="93">
        <f ca="1">OFFSET(dispos!$E$7,,258)</f>
        <v>0</v>
      </c>
      <c r="F147" s="93">
        <f ca="1">OFFSET(dispos!$F$7,,258)</f>
        <v>0</v>
      </c>
      <c r="G147" s="93">
        <f ca="1">OFFSET(dispos!$G$7,,258)</f>
        <v>0</v>
      </c>
      <c r="H147" s="93">
        <f ca="1">OFFSET(dispos!$H$7,,258)</f>
        <v>0</v>
      </c>
      <c r="I147" s="93">
        <f ca="1">OFFSET(dispos!$I$7,,258)</f>
        <v>0</v>
      </c>
      <c r="J147" s="90" t="str">
        <f t="shared" ref="J147:O147" ca="1" si="289">IF(D147=0,"",SUMPRODUCT((D104:D153&lt;=D147)-(ISBLANK(D104:D153))))</f>
        <v/>
      </c>
      <c r="K147" s="90" t="str">
        <f t="shared" ca="1" si="289"/>
        <v/>
      </c>
      <c r="L147" s="90" t="str">
        <f t="shared" ca="1" si="289"/>
        <v/>
      </c>
      <c r="M147" s="90" t="str">
        <f t="shared" ca="1" si="289"/>
        <v/>
      </c>
      <c r="N147" s="90" t="str">
        <f t="shared" ca="1" si="289"/>
        <v/>
      </c>
      <c r="O147" s="90" t="str">
        <f t="shared" ca="1" si="289"/>
        <v/>
      </c>
      <c r="P147" s="89" t="str">
        <f t="shared" ref="P147:U147" ca="1" si="290">IF(ISNA(MATCH(MIN(J104:J153)+ROW()-ROW(P104),J104:J153,0)),"",INDEX(D104:D153,MATCH(MIN(J104:J153)+ROW()-ROW(P104),J104:J153,0)))</f>
        <v/>
      </c>
      <c r="Q147" s="89" t="str">
        <f t="shared" ca="1" si="290"/>
        <v/>
      </c>
      <c r="R147" s="89" t="str">
        <f t="shared" ca="1" si="290"/>
        <v/>
      </c>
      <c r="S147" s="89" t="str">
        <f t="shared" ca="1" si="290"/>
        <v/>
      </c>
      <c r="T147" s="89" t="str">
        <f t="shared" ca="1" si="290"/>
        <v/>
      </c>
      <c r="U147" s="89" t="str">
        <f t="shared" ca="1" si="290"/>
        <v/>
      </c>
      <c r="V147" s="98"/>
    </row>
    <row r="148" spans="2:22" x14ac:dyDescent="0.25">
      <c r="B148" s="91">
        <v>45</v>
      </c>
      <c r="C148" s="92">
        <f t="shared" si="262"/>
        <v>43838</v>
      </c>
      <c r="D148" s="93">
        <f ca="1">OFFSET(dispos!$D$7,,264)</f>
        <v>0</v>
      </c>
      <c r="E148" s="93">
        <f ca="1">OFFSET(dispos!$E$7,,264)</f>
        <v>0</v>
      </c>
      <c r="F148" s="93">
        <f ca="1">OFFSET(dispos!$F$7,,264)</f>
        <v>0</v>
      </c>
      <c r="G148" s="93">
        <f ca="1">OFFSET(dispos!$G$7,,264)</f>
        <v>0</v>
      </c>
      <c r="H148" s="93">
        <f ca="1">OFFSET(dispos!$H$7,,264)</f>
        <v>0</v>
      </c>
      <c r="I148" s="93">
        <f ca="1">OFFSET(dispos!$I$7,,264)</f>
        <v>0</v>
      </c>
      <c r="J148" s="90" t="str">
        <f t="shared" ref="J148:O148" ca="1" si="291">IF(D148=0,"",SUMPRODUCT((D104:D153&lt;=D148)-(ISBLANK(D104:D153))))</f>
        <v/>
      </c>
      <c r="K148" s="90" t="str">
        <f t="shared" ca="1" si="291"/>
        <v/>
      </c>
      <c r="L148" s="90" t="str">
        <f t="shared" ca="1" si="291"/>
        <v/>
      </c>
      <c r="M148" s="90" t="str">
        <f t="shared" ca="1" si="291"/>
        <v/>
      </c>
      <c r="N148" s="90" t="str">
        <f t="shared" ca="1" si="291"/>
        <v/>
      </c>
      <c r="O148" s="90" t="str">
        <f t="shared" ca="1" si="291"/>
        <v/>
      </c>
      <c r="P148" s="89" t="str">
        <f t="shared" ref="P148:U148" ca="1" si="292">IF(ISNA(MATCH(MIN(J104:J153)+ROW()-ROW(P104),J104:J153,0)),"",INDEX(D104:D153,MATCH(MIN(J104:J153)+ROW()-ROW(P104),J104:J153,0)))</f>
        <v/>
      </c>
      <c r="Q148" s="89" t="str">
        <f t="shared" ca="1" si="292"/>
        <v/>
      </c>
      <c r="R148" s="89" t="str">
        <f t="shared" ca="1" si="292"/>
        <v/>
      </c>
      <c r="S148" s="89" t="str">
        <f t="shared" ca="1" si="292"/>
        <v/>
      </c>
      <c r="T148" s="89" t="str">
        <f t="shared" ca="1" si="292"/>
        <v/>
      </c>
      <c r="U148" s="89" t="str">
        <f t="shared" ca="1" si="292"/>
        <v/>
      </c>
      <c r="V148" s="98"/>
    </row>
    <row r="149" spans="2:22" x14ac:dyDescent="0.25">
      <c r="B149" s="91">
        <v>46</v>
      </c>
      <c r="C149" s="92">
        <f t="shared" si="262"/>
        <v>43838</v>
      </c>
      <c r="D149" s="93">
        <f ca="1">OFFSET(dispos!$D$7,,270)</f>
        <v>0</v>
      </c>
      <c r="E149" s="93">
        <f ca="1">OFFSET(dispos!$E$7,,270)</f>
        <v>0</v>
      </c>
      <c r="F149" s="93">
        <f ca="1">OFFSET(dispos!$F$7,,270)</f>
        <v>0</v>
      </c>
      <c r="G149" s="93">
        <f ca="1">OFFSET(dispos!$G$7,,270)</f>
        <v>0</v>
      </c>
      <c r="H149" s="93">
        <f ca="1">OFFSET(dispos!$H$7,,270)</f>
        <v>0</v>
      </c>
      <c r="I149" s="93">
        <f ca="1">OFFSET(dispos!$I$7,,270)</f>
        <v>0</v>
      </c>
      <c r="J149" s="90" t="str">
        <f t="shared" ref="J149:O149" ca="1" si="293">IF(D149=0,"",SUMPRODUCT((D104:D153&lt;=D149)-(ISBLANK(D104:D153))))</f>
        <v/>
      </c>
      <c r="K149" s="90" t="str">
        <f t="shared" ca="1" si="293"/>
        <v/>
      </c>
      <c r="L149" s="90" t="str">
        <f t="shared" ca="1" si="293"/>
        <v/>
      </c>
      <c r="M149" s="90" t="str">
        <f t="shared" ca="1" si="293"/>
        <v/>
      </c>
      <c r="N149" s="90" t="str">
        <f t="shared" ca="1" si="293"/>
        <v/>
      </c>
      <c r="O149" s="90" t="str">
        <f t="shared" ca="1" si="293"/>
        <v/>
      </c>
      <c r="P149" s="89" t="str">
        <f t="shared" ref="P149:U149" ca="1" si="294">IF(ISNA(MATCH(MIN(J104:J153)+ROW()-ROW(P104),J104:J153,0)),"",INDEX(D104:D153,MATCH(MIN(J104:J153)+ROW()-ROW(P104),J104:J153,0)))</f>
        <v/>
      </c>
      <c r="Q149" s="89" t="str">
        <f t="shared" ca="1" si="294"/>
        <v/>
      </c>
      <c r="R149" s="89" t="str">
        <f t="shared" ca="1" si="294"/>
        <v/>
      </c>
      <c r="S149" s="89" t="str">
        <f t="shared" ca="1" si="294"/>
        <v/>
      </c>
      <c r="T149" s="89" t="str">
        <f t="shared" ca="1" si="294"/>
        <v/>
      </c>
      <c r="U149" s="89" t="str">
        <f t="shared" ca="1" si="294"/>
        <v/>
      </c>
      <c r="V149" s="98"/>
    </row>
    <row r="150" spans="2:22" x14ac:dyDescent="0.25">
      <c r="B150" s="91">
        <v>47</v>
      </c>
      <c r="C150" s="92">
        <f t="shared" si="262"/>
        <v>43838</v>
      </c>
      <c r="D150" s="93">
        <f ca="1">OFFSET(dispos!$D$7,,276)</f>
        <v>0</v>
      </c>
      <c r="E150" s="93">
        <f ca="1">OFFSET(dispos!$E$7,,276)</f>
        <v>0</v>
      </c>
      <c r="F150" s="93">
        <f ca="1">OFFSET(dispos!$F$7,,276)</f>
        <v>0</v>
      </c>
      <c r="G150" s="93">
        <f ca="1">OFFSET(dispos!$G$7,,276)</f>
        <v>0</v>
      </c>
      <c r="H150" s="93">
        <f ca="1">OFFSET(dispos!$H$7,,276)</f>
        <v>0</v>
      </c>
      <c r="I150" s="93">
        <f ca="1">OFFSET(dispos!$I$7,,276)</f>
        <v>0</v>
      </c>
      <c r="J150" s="90" t="str">
        <f t="shared" ref="J150:O150" ca="1" si="295">IF(D150=0,"",SUMPRODUCT((D104:D153&lt;=D150)-(ISBLANK(D104:D153))))</f>
        <v/>
      </c>
      <c r="K150" s="90" t="str">
        <f t="shared" ca="1" si="295"/>
        <v/>
      </c>
      <c r="L150" s="90" t="str">
        <f t="shared" ca="1" si="295"/>
        <v/>
      </c>
      <c r="M150" s="90" t="str">
        <f t="shared" ca="1" si="295"/>
        <v/>
      </c>
      <c r="N150" s="90" t="str">
        <f t="shared" ca="1" si="295"/>
        <v/>
      </c>
      <c r="O150" s="90" t="str">
        <f t="shared" ca="1" si="295"/>
        <v/>
      </c>
      <c r="P150" s="89" t="str">
        <f t="shared" ref="P150:U150" ca="1" si="296">IF(ISNA(MATCH(MIN(J104:J153)+ROW()-ROW(P104),J104:J153,0)),"",INDEX(D104:D153,MATCH(MIN(J104:J153)+ROW()-ROW(P104),J104:J153,0)))</f>
        <v/>
      </c>
      <c r="Q150" s="89" t="str">
        <f t="shared" ca="1" si="296"/>
        <v/>
      </c>
      <c r="R150" s="89" t="str">
        <f t="shared" ca="1" si="296"/>
        <v/>
      </c>
      <c r="S150" s="89" t="str">
        <f t="shared" ca="1" si="296"/>
        <v/>
      </c>
      <c r="T150" s="89" t="str">
        <f t="shared" ca="1" si="296"/>
        <v/>
      </c>
      <c r="U150" s="89" t="str">
        <f t="shared" ca="1" si="296"/>
        <v/>
      </c>
      <c r="V150" s="98"/>
    </row>
    <row r="151" spans="2:22" x14ac:dyDescent="0.25">
      <c r="B151" s="91">
        <v>48</v>
      </c>
      <c r="C151" s="92">
        <f t="shared" si="262"/>
        <v>43838</v>
      </c>
      <c r="D151" s="93">
        <f ca="1">OFFSET(dispos!$D$7,,282)</f>
        <v>0</v>
      </c>
      <c r="E151" s="93">
        <f ca="1">OFFSET(dispos!$E$7,,282)</f>
        <v>0</v>
      </c>
      <c r="F151" s="93">
        <f ca="1">OFFSET(dispos!$F$7,,282)</f>
        <v>0</v>
      </c>
      <c r="G151" s="93">
        <f ca="1">OFFSET(dispos!$G$7,,282)</f>
        <v>0</v>
      </c>
      <c r="H151" s="93">
        <f ca="1">OFFSET(dispos!$H$7,,282)</f>
        <v>0</v>
      </c>
      <c r="I151" s="93">
        <f ca="1">OFFSET(dispos!$I$7,,282)</f>
        <v>0</v>
      </c>
      <c r="J151" s="90" t="str">
        <f t="shared" ref="J151:O151" ca="1" si="297">IF(D151=0,"",SUMPRODUCT((D104:D153&lt;=D151)-(ISBLANK(D104:D153))))</f>
        <v/>
      </c>
      <c r="K151" s="90" t="str">
        <f t="shared" ca="1" si="297"/>
        <v/>
      </c>
      <c r="L151" s="90" t="str">
        <f t="shared" ca="1" si="297"/>
        <v/>
      </c>
      <c r="M151" s="90" t="str">
        <f t="shared" ca="1" si="297"/>
        <v/>
      </c>
      <c r="N151" s="90" t="str">
        <f t="shared" ca="1" si="297"/>
        <v/>
      </c>
      <c r="O151" s="90" t="str">
        <f t="shared" ca="1" si="297"/>
        <v/>
      </c>
      <c r="P151" s="89" t="str">
        <f t="shared" ref="P151:U151" ca="1" si="298">IF(ISNA(MATCH(MIN(J104:J153)+ROW()-ROW(P104),J104:J153,0)),"",INDEX(D104:D153,MATCH(MIN(J104:J153)+ROW()-ROW(P104),J104:J153,0)))</f>
        <v/>
      </c>
      <c r="Q151" s="89" t="str">
        <f t="shared" ca="1" si="298"/>
        <v/>
      </c>
      <c r="R151" s="89" t="str">
        <f t="shared" ca="1" si="298"/>
        <v/>
      </c>
      <c r="S151" s="89" t="str">
        <f t="shared" ca="1" si="298"/>
        <v/>
      </c>
      <c r="T151" s="89" t="str">
        <f t="shared" ca="1" si="298"/>
        <v/>
      </c>
      <c r="U151" s="89" t="str">
        <f t="shared" ca="1" si="298"/>
        <v/>
      </c>
      <c r="V151" s="98"/>
    </row>
    <row r="152" spans="2:22" x14ac:dyDescent="0.25">
      <c r="B152" s="91">
        <v>49</v>
      </c>
      <c r="C152" s="92">
        <f t="shared" si="262"/>
        <v>43838</v>
      </c>
      <c r="D152" s="93">
        <f ca="1">OFFSET(dispos!$D$7,,288)</f>
        <v>0</v>
      </c>
      <c r="E152" s="93">
        <f ca="1">OFFSET(dispos!$E$7,,288)</f>
        <v>0</v>
      </c>
      <c r="F152" s="93">
        <f ca="1">OFFSET(dispos!$F$7,,288)</f>
        <v>0</v>
      </c>
      <c r="G152" s="93">
        <f ca="1">OFFSET(dispos!$G$7,,288)</f>
        <v>0</v>
      </c>
      <c r="H152" s="93">
        <f ca="1">OFFSET(dispos!$H$7,,288)</f>
        <v>0</v>
      </c>
      <c r="I152" s="93">
        <f ca="1">OFFSET(dispos!$I$7,,288)</f>
        <v>0</v>
      </c>
      <c r="J152" s="90" t="str">
        <f t="shared" ref="J152:O152" ca="1" si="299">IF(D152=0,"",SUMPRODUCT((D104:D153&lt;=D152)-(ISBLANK(D104:D153))))</f>
        <v/>
      </c>
      <c r="K152" s="90" t="str">
        <f t="shared" ca="1" si="299"/>
        <v/>
      </c>
      <c r="L152" s="90" t="str">
        <f t="shared" ca="1" si="299"/>
        <v/>
      </c>
      <c r="M152" s="90" t="str">
        <f t="shared" ca="1" si="299"/>
        <v/>
      </c>
      <c r="N152" s="90" t="str">
        <f t="shared" ca="1" si="299"/>
        <v/>
      </c>
      <c r="O152" s="90" t="str">
        <f t="shared" ca="1" si="299"/>
        <v/>
      </c>
      <c r="P152" s="89" t="str">
        <f t="shared" ref="P152:U152" ca="1" si="300">IF(ISNA(MATCH(MIN(J104:J153)+ROW()-ROW(P104),J104:J153,0)),"",INDEX(D104:D153,MATCH(MIN(J104:J153)+ROW()-ROW(P104),J104:J153,0)))</f>
        <v/>
      </c>
      <c r="Q152" s="89" t="str">
        <f t="shared" ca="1" si="300"/>
        <v/>
      </c>
      <c r="R152" s="89" t="str">
        <f t="shared" ca="1" si="300"/>
        <v/>
      </c>
      <c r="S152" s="89" t="str">
        <f t="shared" ca="1" si="300"/>
        <v/>
      </c>
      <c r="T152" s="89" t="str">
        <f t="shared" ca="1" si="300"/>
        <v/>
      </c>
      <c r="U152" s="89" t="str">
        <f t="shared" ca="1" si="300"/>
        <v/>
      </c>
      <c r="V152" s="98"/>
    </row>
    <row r="153" spans="2:22" x14ac:dyDescent="0.25">
      <c r="B153" s="91">
        <v>50</v>
      </c>
      <c r="C153" s="92">
        <f t="shared" si="262"/>
        <v>43838</v>
      </c>
      <c r="D153" s="93">
        <f ca="1">OFFSET(dispos!$D$7,,294)</f>
        <v>0</v>
      </c>
      <c r="E153" s="93">
        <f ca="1">OFFSET(dispos!$E$7,,294)</f>
        <v>0</v>
      </c>
      <c r="F153" s="93">
        <f ca="1">OFFSET(dispos!$F$7,,294)</f>
        <v>0</v>
      </c>
      <c r="G153" s="93">
        <f ca="1">OFFSET(dispos!$G$7,,294)</f>
        <v>0</v>
      </c>
      <c r="H153" s="93">
        <f ca="1">OFFSET(dispos!$H$7,,294)</f>
        <v>0</v>
      </c>
      <c r="I153" s="93">
        <f ca="1">OFFSET(dispos!$I$7,,294)</f>
        <v>0</v>
      </c>
      <c r="J153" s="90" t="str">
        <f t="shared" ref="J153:O153" ca="1" si="301">IF(D153=0,"",SUMPRODUCT((D104:D153&lt;=D153)-(ISBLANK(D104:D153))))</f>
        <v/>
      </c>
      <c r="K153" s="90" t="str">
        <f t="shared" ca="1" si="301"/>
        <v/>
      </c>
      <c r="L153" s="90" t="str">
        <f t="shared" ca="1" si="301"/>
        <v/>
      </c>
      <c r="M153" s="90" t="str">
        <f t="shared" ca="1" si="301"/>
        <v/>
      </c>
      <c r="N153" s="90" t="str">
        <f t="shared" ca="1" si="301"/>
        <v/>
      </c>
      <c r="O153" s="90" t="str">
        <f t="shared" ca="1" si="301"/>
        <v/>
      </c>
      <c r="P153" s="89" t="str">
        <f t="shared" ref="P153:U153" ca="1" si="302">IF(ISNA(MATCH(MIN(J104:J153)+ROW()-ROW(P104),J104:J153,0)),"",INDEX(D104:D153,MATCH(MIN(J104:J153)+ROW()-ROW(P104),J104:J153,0)))</f>
        <v/>
      </c>
      <c r="Q153" s="89" t="str">
        <f t="shared" ca="1" si="302"/>
        <v/>
      </c>
      <c r="R153" s="89" t="str">
        <f t="shared" ca="1" si="302"/>
        <v/>
      </c>
      <c r="S153" s="89" t="str">
        <f t="shared" ca="1" si="302"/>
        <v/>
      </c>
      <c r="T153" s="89" t="str">
        <f t="shared" ca="1" si="302"/>
        <v/>
      </c>
      <c r="U153" s="89" t="str">
        <f t="shared" ca="1" si="302"/>
        <v/>
      </c>
      <c r="V153" s="98"/>
    </row>
    <row r="154" spans="2:22" x14ac:dyDescent="0.25">
      <c r="B154">
        <v>1</v>
      </c>
      <c r="C154" s="29">
        <f>dispos!$C$8</f>
        <v>43839</v>
      </c>
      <c r="D154" s="88">
        <f ca="1">OFFSET(dispos!$D$8,,)</f>
        <v>0</v>
      </c>
      <c r="E154" s="88">
        <f ca="1">OFFSET(dispos!$E$8,,)</f>
        <v>0</v>
      </c>
      <c r="F154" s="88">
        <f ca="1">OFFSET(dispos!$F$8,,)</f>
        <v>0</v>
      </c>
      <c r="G154" s="88">
        <f ca="1">OFFSET(dispos!$G$8,,)</f>
        <v>0</v>
      </c>
      <c r="H154" s="88">
        <f ca="1">OFFSET(dispos!$H$8,,)</f>
        <v>0</v>
      </c>
      <c r="I154" s="88">
        <f ca="1">OFFSET(dispos!$I$8,,)</f>
        <v>0</v>
      </c>
      <c r="J154" s="94" t="str">
        <f t="shared" ref="J154:O154" ca="1" si="303">IF(D154=0,"",SUMPRODUCT((D154:D203&lt;=D154)-(ISBLANK(D154:D203))))</f>
        <v/>
      </c>
      <c r="K154" s="95" t="str">
        <f t="shared" ca="1" si="303"/>
        <v/>
      </c>
      <c r="L154" s="95" t="str">
        <f t="shared" ca="1" si="303"/>
        <v/>
      </c>
      <c r="M154" s="95" t="str">
        <f t="shared" ca="1" si="303"/>
        <v/>
      </c>
      <c r="N154" s="95" t="str">
        <f t="shared" ca="1" si="303"/>
        <v/>
      </c>
      <c r="O154" s="95" t="str">
        <f t="shared" ca="1" si="303"/>
        <v/>
      </c>
      <c r="P154" s="96" t="str">
        <f t="shared" ref="P154:U154" ca="1" si="304">IF(ISNA(MATCH(MIN(J154:J203)+ROW()-ROW(P154),J154:J203,0)),"",INDEX(D154:D203,MATCH(MIN(J154:J203)+ROW()-ROW(P154),J154:J203,0)))</f>
        <v>ne lili</v>
      </c>
      <c r="Q154" s="96" t="str">
        <f t="shared" ca="1" si="304"/>
        <v/>
      </c>
      <c r="R154" s="96" t="str">
        <f t="shared" ca="1" si="304"/>
        <v/>
      </c>
      <c r="S154" s="96" t="str">
        <f t="shared" ca="1" si="304"/>
        <v/>
      </c>
      <c r="T154" s="96" t="str">
        <f t="shared" ca="1" si="304"/>
        <v/>
      </c>
      <c r="U154" s="96" t="str">
        <f t="shared" ca="1" si="304"/>
        <v/>
      </c>
      <c r="V154" s="98">
        <v>4</v>
      </c>
    </row>
    <row r="155" spans="2:22" x14ac:dyDescent="0.25">
      <c r="B155">
        <v>2</v>
      </c>
      <c r="C155" s="29">
        <f t="shared" si="262"/>
        <v>43839</v>
      </c>
      <c r="D155" s="88" t="str">
        <f ca="1">OFFSET(dispos!$D$8,,6)</f>
        <v>ne lili</v>
      </c>
      <c r="E155" s="88">
        <f ca="1">OFFSET(dispos!$E$8,,6)</f>
        <v>0</v>
      </c>
      <c r="F155" s="88">
        <f ca="1">OFFSET(dispos!$F$8,,6)</f>
        <v>0</v>
      </c>
      <c r="G155" s="88">
        <f ca="1">OFFSET(dispos!$G$8,,6)</f>
        <v>0</v>
      </c>
      <c r="H155" s="88">
        <f ca="1">OFFSET(dispos!$H$8,,6)</f>
        <v>0</v>
      </c>
      <c r="I155" s="88">
        <f ca="1">OFFSET(dispos!$I$8,,6)</f>
        <v>0</v>
      </c>
      <c r="J155" s="90">
        <f t="shared" ref="J155:O155" ca="1" si="305">IF(D155=0,"",SUMPRODUCT((D154:D203&lt;=D155)-(ISBLANK(D154:D203))))</f>
        <v>50</v>
      </c>
      <c r="K155" s="90" t="str">
        <f t="shared" ca="1" si="305"/>
        <v/>
      </c>
      <c r="L155" s="90" t="str">
        <f t="shared" ca="1" si="305"/>
        <v/>
      </c>
      <c r="M155" s="90" t="str">
        <f t="shared" ca="1" si="305"/>
        <v/>
      </c>
      <c r="N155" s="90" t="str">
        <f t="shared" ca="1" si="305"/>
        <v/>
      </c>
      <c r="O155" s="90" t="str">
        <f t="shared" ca="1" si="305"/>
        <v/>
      </c>
      <c r="P155" s="89" t="str">
        <f t="shared" ref="P155:U155" ca="1" si="306">IF(ISNA(MATCH(MIN(J154:J203)+ROW()-ROW(P154),J154:J203,0)),"",INDEX(D154:D203,MATCH(MIN(J154:J203)+ROW()-ROW(P154),J154:J203,0)))</f>
        <v/>
      </c>
      <c r="Q155" s="89" t="str">
        <f t="shared" ca="1" si="306"/>
        <v/>
      </c>
      <c r="R155" s="89" t="str">
        <f t="shared" ca="1" si="306"/>
        <v/>
      </c>
      <c r="S155" s="89" t="str">
        <f t="shared" ca="1" si="306"/>
        <v/>
      </c>
      <c r="T155" s="89" t="str">
        <f t="shared" ca="1" si="306"/>
        <v/>
      </c>
      <c r="U155" s="89" t="str">
        <f t="shared" ca="1" si="306"/>
        <v/>
      </c>
      <c r="V155" s="98"/>
    </row>
    <row r="156" spans="2:22" x14ac:dyDescent="0.25">
      <c r="B156">
        <v>3</v>
      </c>
      <c r="C156" s="29">
        <f t="shared" si="262"/>
        <v>43839</v>
      </c>
      <c r="D156" s="88">
        <f ca="1">OFFSET(dispos!$D$8,,12)</f>
        <v>0</v>
      </c>
      <c r="E156" s="88">
        <f ca="1">OFFSET(dispos!$E$8,,12)</f>
        <v>0</v>
      </c>
      <c r="F156" s="88">
        <f ca="1">OFFSET(dispos!$F$8,,12)</f>
        <v>0</v>
      </c>
      <c r="G156" s="88">
        <f ca="1">OFFSET(dispos!$G$8,,12)</f>
        <v>0</v>
      </c>
      <c r="H156" s="88">
        <f ca="1">OFFSET(dispos!$H$8,,12)</f>
        <v>0</v>
      </c>
      <c r="I156" s="88">
        <f ca="1">OFFSET(dispos!$I$8,,12)</f>
        <v>0</v>
      </c>
      <c r="J156" s="90" t="str">
        <f t="shared" ref="J156:O156" ca="1" si="307">IF(D156=0,"",SUMPRODUCT((D154:D203&lt;=D156)-(ISBLANK(D154:D203))))</f>
        <v/>
      </c>
      <c r="K156" s="90" t="str">
        <f t="shared" ca="1" si="307"/>
        <v/>
      </c>
      <c r="L156" s="90" t="str">
        <f t="shared" ca="1" si="307"/>
        <v/>
      </c>
      <c r="M156" s="90" t="str">
        <f t="shared" ca="1" si="307"/>
        <v/>
      </c>
      <c r="N156" s="90" t="str">
        <f t="shared" ca="1" si="307"/>
        <v/>
      </c>
      <c r="O156" s="90" t="str">
        <f t="shared" ca="1" si="307"/>
        <v/>
      </c>
      <c r="P156" s="89" t="str">
        <f t="shared" ref="P156:U156" ca="1" si="308">IF(ISNA(MATCH(MIN(J154:J203)+ROW()-ROW(P154),J154:J203,0)),"",INDEX(D154:D203,MATCH(MIN(J154:J203)+ROW()-ROW(P154),J154:J203,0)))</f>
        <v/>
      </c>
      <c r="Q156" s="89" t="str">
        <f t="shared" ca="1" si="308"/>
        <v/>
      </c>
      <c r="R156" s="89" t="str">
        <f t="shared" ca="1" si="308"/>
        <v/>
      </c>
      <c r="S156" s="89" t="str">
        <f t="shared" ca="1" si="308"/>
        <v/>
      </c>
      <c r="T156" s="89" t="str">
        <f t="shared" ca="1" si="308"/>
        <v/>
      </c>
      <c r="U156" s="89" t="str">
        <f t="shared" ca="1" si="308"/>
        <v/>
      </c>
      <c r="V156" s="98"/>
    </row>
    <row r="157" spans="2:22" x14ac:dyDescent="0.25">
      <c r="B157">
        <v>4</v>
      </c>
      <c r="C157" s="29">
        <f t="shared" si="262"/>
        <v>43839</v>
      </c>
      <c r="D157" s="88">
        <f ca="1">OFFSET(dispos!$D$8,,18)</f>
        <v>0</v>
      </c>
      <c r="E157" s="88">
        <f ca="1">OFFSET(dispos!$E$8,,18)</f>
        <v>0</v>
      </c>
      <c r="F157" s="88">
        <f ca="1">OFFSET(dispos!$F$8,,18)</f>
        <v>0</v>
      </c>
      <c r="G157" s="88">
        <f ca="1">OFFSET(dispos!$G$8,,18)</f>
        <v>0</v>
      </c>
      <c r="H157" s="88">
        <f ca="1">OFFSET(dispos!$H$8,,18)</f>
        <v>0</v>
      </c>
      <c r="I157" s="88">
        <f ca="1">OFFSET(dispos!$I$8,,18)</f>
        <v>0</v>
      </c>
      <c r="J157" s="90" t="str">
        <f t="shared" ref="J157:O157" ca="1" si="309">IF(D157=0,"",SUMPRODUCT((D154:D203&lt;=D157)-(ISBLANK(D154:D203))))</f>
        <v/>
      </c>
      <c r="K157" s="90" t="str">
        <f t="shared" ca="1" si="309"/>
        <v/>
      </c>
      <c r="L157" s="90" t="str">
        <f t="shared" ca="1" si="309"/>
        <v/>
      </c>
      <c r="M157" s="90" t="str">
        <f t="shared" ca="1" si="309"/>
        <v/>
      </c>
      <c r="N157" s="90" t="str">
        <f t="shared" ca="1" si="309"/>
        <v/>
      </c>
      <c r="O157" s="90" t="str">
        <f t="shared" ca="1" si="309"/>
        <v/>
      </c>
      <c r="P157" s="89" t="str">
        <f t="shared" ref="P157:U157" ca="1" si="310">IF(ISNA(MATCH(MIN(J154:J203)+ROW()-ROW(P154),J154:J203,0)),"",INDEX(D154:D203,MATCH(MIN(J154:J203)+ROW()-ROW(P154),J154:J203,0)))</f>
        <v/>
      </c>
      <c r="Q157" s="89" t="str">
        <f t="shared" ca="1" si="310"/>
        <v/>
      </c>
      <c r="R157" s="89" t="str">
        <f t="shared" ca="1" si="310"/>
        <v/>
      </c>
      <c r="S157" s="89" t="str">
        <f t="shared" ca="1" si="310"/>
        <v/>
      </c>
      <c r="T157" s="89" t="str">
        <f t="shared" ca="1" si="310"/>
        <v/>
      </c>
      <c r="U157" s="89" t="str">
        <f t="shared" ca="1" si="310"/>
        <v/>
      </c>
      <c r="V157" s="98"/>
    </row>
    <row r="158" spans="2:22" x14ac:dyDescent="0.25">
      <c r="B158">
        <v>5</v>
      </c>
      <c r="C158" s="29">
        <f t="shared" si="262"/>
        <v>43839</v>
      </c>
      <c r="D158" s="88">
        <f ca="1">OFFSET(dispos!$D$8,,24)</f>
        <v>0</v>
      </c>
      <c r="E158" s="88">
        <f ca="1">OFFSET(dispos!$E$8,,24)</f>
        <v>0</v>
      </c>
      <c r="F158" s="88">
        <f ca="1">OFFSET(dispos!$F$8,,24)</f>
        <v>0</v>
      </c>
      <c r="G158" s="88">
        <f ca="1">OFFSET(dispos!$G$8,,24)</f>
        <v>0</v>
      </c>
      <c r="H158" s="88">
        <f ca="1">OFFSET(dispos!$H$8,,24)</f>
        <v>0</v>
      </c>
      <c r="I158" s="88">
        <f ca="1">OFFSET(dispos!$I$8,,24)</f>
        <v>0</v>
      </c>
      <c r="J158" s="90" t="str">
        <f t="shared" ref="J158:O158" ca="1" si="311">IF(D158=0,"",SUMPRODUCT((D154:D203&lt;=D158)-(ISBLANK(D154:D203))))</f>
        <v/>
      </c>
      <c r="K158" s="90" t="str">
        <f t="shared" ca="1" si="311"/>
        <v/>
      </c>
      <c r="L158" s="90" t="str">
        <f t="shared" ca="1" si="311"/>
        <v/>
      </c>
      <c r="M158" s="90" t="str">
        <f t="shared" ca="1" si="311"/>
        <v/>
      </c>
      <c r="N158" s="90" t="str">
        <f t="shared" ca="1" si="311"/>
        <v/>
      </c>
      <c r="O158" s="90" t="str">
        <f t="shared" ca="1" si="311"/>
        <v/>
      </c>
      <c r="P158" s="89" t="str">
        <f t="shared" ref="P158:U158" ca="1" si="312">IF(ISNA(MATCH(MIN(J154:J203)+ROW()-ROW(P154),J154:J203,0)),"",INDEX(D154:D203,MATCH(MIN(J154:J203)+ROW()-ROW(P154),J154:J203,0)))</f>
        <v/>
      </c>
      <c r="Q158" s="89" t="str">
        <f t="shared" ca="1" si="312"/>
        <v/>
      </c>
      <c r="R158" s="89" t="str">
        <f t="shared" ca="1" si="312"/>
        <v/>
      </c>
      <c r="S158" s="89" t="str">
        <f t="shared" ca="1" si="312"/>
        <v/>
      </c>
      <c r="T158" s="89" t="str">
        <f t="shared" ca="1" si="312"/>
        <v/>
      </c>
      <c r="U158" s="89" t="str">
        <f t="shared" ca="1" si="312"/>
        <v/>
      </c>
      <c r="V158" s="98"/>
    </row>
    <row r="159" spans="2:22" x14ac:dyDescent="0.25">
      <c r="B159">
        <v>6</v>
      </c>
      <c r="C159" s="29">
        <f t="shared" si="262"/>
        <v>43839</v>
      </c>
      <c r="D159" s="88">
        <f ca="1">OFFSET(dispos!$D$8,,30)</f>
        <v>0</v>
      </c>
      <c r="E159" s="88">
        <f ca="1">OFFSET(dispos!$E$8,,30)</f>
        <v>0</v>
      </c>
      <c r="F159" s="88">
        <f ca="1">OFFSET(dispos!$F$8,,30)</f>
        <v>0</v>
      </c>
      <c r="G159" s="88">
        <f ca="1">OFFSET(dispos!$G$8,,30)</f>
        <v>0</v>
      </c>
      <c r="H159" s="88">
        <f ca="1">OFFSET(dispos!$H$8,,30)</f>
        <v>0</v>
      </c>
      <c r="I159" s="88">
        <f ca="1">OFFSET(dispos!$I$8,,30)</f>
        <v>0</v>
      </c>
      <c r="J159" s="90" t="str">
        <f t="shared" ref="J159:O159" ca="1" si="313">IF(D159=0,"",SUMPRODUCT((D154:D203&lt;=D159)-(ISBLANK(D154:D203))))</f>
        <v/>
      </c>
      <c r="K159" s="90" t="str">
        <f t="shared" ca="1" si="313"/>
        <v/>
      </c>
      <c r="L159" s="90" t="str">
        <f t="shared" ca="1" si="313"/>
        <v/>
      </c>
      <c r="M159" s="90" t="str">
        <f t="shared" ca="1" si="313"/>
        <v/>
      </c>
      <c r="N159" s="90" t="str">
        <f t="shared" ca="1" si="313"/>
        <v/>
      </c>
      <c r="O159" s="90" t="str">
        <f t="shared" ca="1" si="313"/>
        <v/>
      </c>
      <c r="P159" s="89" t="str">
        <f t="shared" ref="P159:U159" ca="1" si="314">IF(ISNA(MATCH(MIN(J154:J203)+ROW()-ROW(P154),J154:J203,0)),"",INDEX(D154:D203,MATCH(MIN(J154:J203)+ROW()-ROW(P154),J154:J203,0)))</f>
        <v/>
      </c>
      <c r="Q159" s="89" t="str">
        <f t="shared" ca="1" si="314"/>
        <v/>
      </c>
      <c r="R159" s="89" t="str">
        <f t="shared" ca="1" si="314"/>
        <v/>
      </c>
      <c r="S159" s="89" t="str">
        <f t="shared" ca="1" si="314"/>
        <v/>
      </c>
      <c r="T159" s="89" t="str">
        <f t="shared" ca="1" si="314"/>
        <v/>
      </c>
      <c r="U159" s="89" t="str">
        <f t="shared" ca="1" si="314"/>
        <v/>
      </c>
      <c r="V159" s="98"/>
    </row>
    <row r="160" spans="2:22" x14ac:dyDescent="0.25">
      <c r="B160">
        <v>7</v>
      </c>
      <c r="C160" s="29">
        <f t="shared" si="262"/>
        <v>43839</v>
      </c>
      <c r="D160" s="88">
        <f ca="1">OFFSET(dispos!$D$8,,36)</f>
        <v>0</v>
      </c>
      <c r="E160" s="88">
        <f ca="1">OFFSET(dispos!$E$8,,36)</f>
        <v>0</v>
      </c>
      <c r="F160" s="88">
        <f ca="1">OFFSET(dispos!$F$8,,36)</f>
        <v>0</v>
      </c>
      <c r="G160" s="88">
        <f ca="1">OFFSET(dispos!$G$8,,36)</f>
        <v>0</v>
      </c>
      <c r="H160" s="88">
        <f ca="1">OFFSET(dispos!$H$8,,36)</f>
        <v>0</v>
      </c>
      <c r="I160" s="88">
        <f ca="1">OFFSET(dispos!$I$8,,36)</f>
        <v>0</v>
      </c>
      <c r="J160" s="90" t="str">
        <f t="shared" ref="J160:O160" ca="1" si="315">IF(D160=0,"",SUMPRODUCT((D154:D203&lt;=D160)-(ISBLANK(D154:D203))))</f>
        <v/>
      </c>
      <c r="K160" s="90" t="str">
        <f t="shared" ca="1" si="315"/>
        <v/>
      </c>
      <c r="L160" s="90" t="str">
        <f t="shared" ca="1" si="315"/>
        <v/>
      </c>
      <c r="M160" s="90" t="str">
        <f t="shared" ca="1" si="315"/>
        <v/>
      </c>
      <c r="N160" s="90" t="str">
        <f t="shared" ca="1" si="315"/>
        <v/>
      </c>
      <c r="O160" s="90" t="str">
        <f t="shared" ca="1" si="315"/>
        <v/>
      </c>
      <c r="P160" s="89" t="str">
        <f t="shared" ref="P160:U160" ca="1" si="316">IF(ISNA(MATCH(MIN(J154:J203)+ROW()-ROW(P154),J154:J203,0)),"",INDEX(D154:D203,MATCH(MIN(J154:J203)+ROW()-ROW(P154),J154:J203,0)))</f>
        <v/>
      </c>
      <c r="Q160" s="89" t="str">
        <f t="shared" ca="1" si="316"/>
        <v/>
      </c>
      <c r="R160" s="89" t="str">
        <f t="shared" ca="1" si="316"/>
        <v/>
      </c>
      <c r="S160" s="89" t="str">
        <f t="shared" ca="1" si="316"/>
        <v/>
      </c>
      <c r="T160" s="89" t="str">
        <f t="shared" ca="1" si="316"/>
        <v/>
      </c>
      <c r="U160" s="89" t="str">
        <f t="shared" ca="1" si="316"/>
        <v/>
      </c>
      <c r="V160" s="98"/>
    </row>
    <row r="161" spans="2:22" x14ac:dyDescent="0.25">
      <c r="B161">
        <v>8</v>
      </c>
      <c r="C161" s="29">
        <f t="shared" si="262"/>
        <v>43839</v>
      </c>
      <c r="D161" s="88">
        <f ca="1">OFFSET(dispos!$D$8,,42)</f>
        <v>0</v>
      </c>
      <c r="E161" s="88">
        <f ca="1">OFFSET(dispos!$E$8,,42)</f>
        <v>0</v>
      </c>
      <c r="F161" s="88">
        <f ca="1">OFFSET(dispos!$F$8,,42)</f>
        <v>0</v>
      </c>
      <c r="G161" s="88">
        <f ca="1">OFFSET(dispos!$G$8,,42)</f>
        <v>0</v>
      </c>
      <c r="H161" s="88">
        <f ca="1">OFFSET(dispos!$H$8,,42)</f>
        <v>0</v>
      </c>
      <c r="I161" s="88">
        <f ca="1">OFFSET(dispos!$I$8,,42)</f>
        <v>0</v>
      </c>
      <c r="J161" s="90" t="str">
        <f t="shared" ref="J161:O161" ca="1" si="317">IF(D161=0,"",SUMPRODUCT((D154:D203&lt;=D161)-(ISBLANK(D154:D203))))</f>
        <v/>
      </c>
      <c r="K161" s="90" t="str">
        <f t="shared" ca="1" si="317"/>
        <v/>
      </c>
      <c r="L161" s="90" t="str">
        <f t="shared" ca="1" si="317"/>
        <v/>
      </c>
      <c r="M161" s="90" t="str">
        <f t="shared" ca="1" si="317"/>
        <v/>
      </c>
      <c r="N161" s="90" t="str">
        <f t="shared" ca="1" si="317"/>
        <v/>
      </c>
      <c r="O161" s="90" t="str">
        <f t="shared" ca="1" si="317"/>
        <v/>
      </c>
      <c r="P161" s="89" t="str">
        <f t="shared" ref="P161:U161" ca="1" si="318">IF(ISNA(MATCH(MIN(J154:J203)+ROW()-ROW(P154),J154:J203,0)),"",INDEX(D154:D203,MATCH(MIN(J154:J203)+ROW()-ROW(P154),J154:J203,0)))</f>
        <v/>
      </c>
      <c r="Q161" s="89" t="str">
        <f t="shared" ca="1" si="318"/>
        <v/>
      </c>
      <c r="R161" s="89" t="str">
        <f t="shared" ca="1" si="318"/>
        <v/>
      </c>
      <c r="S161" s="89" t="str">
        <f t="shared" ca="1" si="318"/>
        <v/>
      </c>
      <c r="T161" s="89" t="str">
        <f t="shared" ca="1" si="318"/>
        <v/>
      </c>
      <c r="U161" s="89" t="str">
        <f t="shared" ca="1" si="318"/>
        <v/>
      </c>
      <c r="V161" s="98"/>
    </row>
    <row r="162" spans="2:22" x14ac:dyDescent="0.25">
      <c r="B162">
        <v>9</v>
      </c>
      <c r="C162" s="29">
        <f t="shared" si="262"/>
        <v>43839</v>
      </c>
      <c r="D162" s="88">
        <f ca="1">OFFSET(dispos!$D$8,,48)</f>
        <v>0</v>
      </c>
      <c r="E162" s="88">
        <f ca="1">OFFSET(dispos!$E$8,,48)</f>
        <v>0</v>
      </c>
      <c r="F162" s="88">
        <f ca="1">OFFSET(dispos!$F$8,,48)</f>
        <v>0</v>
      </c>
      <c r="G162" s="88">
        <f ca="1">OFFSET(dispos!$G$8,,48)</f>
        <v>0</v>
      </c>
      <c r="H162" s="88">
        <f ca="1">OFFSET(dispos!$H$8,,48)</f>
        <v>0</v>
      </c>
      <c r="I162" s="88">
        <f ca="1">OFFSET(dispos!$I$8,,48)</f>
        <v>0</v>
      </c>
      <c r="J162" s="90" t="str">
        <f t="shared" ref="J162:O162" ca="1" si="319">IF(D162=0,"",SUMPRODUCT((D154:D203&lt;=D162)-(ISBLANK(D154:D203))))</f>
        <v/>
      </c>
      <c r="K162" s="90" t="str">
        <f t="shared" ca="1" si="319"/>
        <v/>
      </c>
      <c r="L162" s="90" t="str">
        <f t="shared" ca="1" si="319"/>
        <v/>
      </c>
      <c r="M162" s="90" t="str">
        <f t="shared" ca="1" si="319"/>
        <v/>
      </c>
      <c r="N162" s="90" t="str">
        <f t="shared" ca="1" si="319"/>
        <v/>
      </c>
      <c r="O162" s="90" t="str">
        <f t="shared" ca="1" si="319"/>
        <v/>
      </c>
      <c r="P162" s="89" t="str">
        <f t="shared" ref="P162:U162" ca="1" si="320">IF(ISNA(MATCH(MIN(J154:J203)+ROW()-ROW(P154),J154:J203,0)),"",INDEX(D154:D203,MATCH(MIN(J154:J203)+ROW()-ROW(P154),J154:J203,0)))</f>
        <v/>
      </c>
      <c r="Q162" s="89" t="str">
        <f t="shared" ca="1" si="320"/>
        <v/>
      </c>
      <c r="R162" s="89" t="str">
        <f t="shared" ca="1" si="320"/>
        <v/>
      </c>
      <c r="S162" s="89" t="str">
        <f t="shared" ca="1" si="320"/>
        <v/>
      </c>
      <c r="T162" s="89" t="str">
        <f t="shared" ca="1" si="320"/>
        <v/>
      </c>
      <c r="U162" s="89" t="str">
        <f t="shared" ca="1" si="320"/>
        <v/>
      </c>
      <c r="V162" s="98"/>
    </row>
    <row r="163" spans="2:22" x14ac:dyDescent="0.25">
      <c r="B163">
        <v>10</v>
      </c>
      <c r="C163" s="29">
        <f t="shared" si="262"/>
        <v>43839</v>
      </c>
      <c r="D163" s="88">
        <f ca="1">OFFSET(dispos!$D$8,,54)</f>
        <v>0</v>
      </c>
      <c r="E163" s="88">
        <f ca="1">OFFSET(dispos!$E$8,,54)</f>
        <v>0</v>
      </c>
      <c r="F163" s="88">
        <f ca="1">OFFSET(dispos!$F$8,,54)</f>
        <v>0</v>
      </c>
      <c r="G163" s="88">
        <f ca="1">OFFSET(dispos!$G$8,,54)</f>
        <v>0</v>
      </c>
      <c r="H163" s="88">
        <f ca="1">OFFSET(dispos!$H$8,,54)</f>
        <v>0</v>
      </c>
      <c r="I163" s="88">
        <f ca="1">OFFSET(dispos!$I$8,,54)</f>
        <v>0</v>
      </c>
      <c r="J163" s="90" t="str">
        <f t="shared" ref="J163:O163" ca="1" si="321">IF(D163=0,"",SUMPRODUCT((D154:D203&lt;=D163)-(ISBLANK(D154:D203))))</f>
        <v/>
      </c>
      <c r="K163" s="90" t="str">
        <f t="shared" ca="1" si="321"/>
        <v/>
      </c>
      <c r="L163" s="90" t="str">
        <f t="shared" ca="1" si="321"/>
        <v/>
      </c>
      <c r="M163" s="90" t="str">
        <f t="shared" ca="1" si="321"/>
        <v/>
      </c>
      <c r="N163" s="90" t="str">
        <f t="shared" ca="1" si="321"/>
        <v/>
      </c>
      <c r="O163" s="90" t="str">
        <f t="shared" ca="1" si="321"/>
        <v/>
      </c>
      <c r="P163" s="89" t="str">
        <f t="shared" ref="P163:U163" ca="1" si="322">IF(ISNA(MATCH(MIN(J154:J203)+ROW()-ROW(P154),J154:J203,0)),"",INDEX(D154:D203,MATCH(MIN(J154:J203)+ROW()-ROW(P154),J154:J203,0)))</f>
        <v/>
      </c>
      <c r="Q163" s="89" t="str">
        <f t="shared" ca="1" si="322"/>
        <v/>
      </c>
      <c r="R163" s="89" t="str">
        <f t="shared" ca="1" si="322"/>
        <v/>
      </c>
      <c r="S163" s="89" t="str">
        <f t="shared" ca="1" si="322"/>
        <v/>
      </c>
      <c r="T163" s="89" t="str">
        <f t="shared" ca="1" si="322"/>
        <v/>
      </c>
      <c r="U163" s="89" t="str">
        <f t="shared" ca="1" si="322"/>
        <v/>
      </c>
      <c r="V163" s="98"/>
    </row>
    <row r="164" spans="2:22" x14ac:dyDescent="0.25">
      <c r="B164">
        <v>11</v>
      </c>
      <c r="C164" s="29">
        <f t="shared" si="262"/>
        <v>43839</v>
      </c>
      <c r="D164" s="88">
        <f ca="1">OFFSET(dispos!$D$8,,60)</f>
        <v>0</v>
      </c>
      <c r="E164" s="88">
        <f ca="1">OFFSET(dispos!$E$8,,60)</f>
        <v>0</v>
      </c>
      <c r="F164" s="88">
        <f ca="1">OFFSET(dispos!$F$8,,60)</f>
        <v>0</v>
      </c>
      <c r="G164" s="88">
        <f ca="1">OFFSET(dispos!$G$8,,60)</f>
        <v>0</v>
      </c>
      <c r="H164" s="88">
        <f ca="1">OFFSET(dispos!$H$8,,60)</f>
        <v>0</v>
      </c>
      <c r="I164" s="88">
        <f ca="1">OFFSET(dispos!$I$8,,60)</f>
        <v>0</v>
      </c>
      <c r="J164" s="90" t="str">
        <f t="shared" ref="J164:O164" ca="1" si="323">IF(D164=0,"",SUMPRODUCT((D154:D203&lt;=D164)-(ISBLANK(D154:D203))))</f>
        <v/>
      </c>
      <c r="K164" s="90" t="str">
        <f t="shared" ca="1" si="323"/>
        <v/>
      </c>
      <c r="L164" s="90" t="str">
        <f t="shared" ca="1" si="323"/>
        <v/>
      </c>
      <c r="M164" s="90" t="str">
        <f t="shared" ca="1" si="323"/>
        <v/>
      </c>
      <c r="N164" s="90" t="str">
        <f t="shared" ca="1" si="323"/>
        <v/>
      </c>
      <c r="O164" s="90" t="str">
        <f t="shared" ca="1" si="323"/>
        <v/>
      </c>
      <c r="P164" s="89" t="str">
        <f t="shared" ref="P164:U164" ca="1" si="324">IF(ISNA(MATCH(MIN(J154:J203)+ROW()-ROW(P154),J154:J203,0)),"",INDEX(D154:D203,MATCH(MIN(J154:J203)+ROW()-ROW(P154),J154:J203,0)))</f>
        <v/>
      </c>
      <c r="Q164" s="89" t="str">
        <f t="shared" ca="1" si="324"/>
        <v/>
      </c>
      <c r="R164" s="89" t="str">
        <f t="shared" ca="1" si="324"/>
        <v/>
      </c>
      <c r="S164" s="89" t="str">
        <f t="shared" ca="1" si="324"/>
        <v/>
      </c>
      <c r="T164" s="89" t="str">
        <f t="shared" ca="1" si="324"/>
        <v/>
      </c>
      <c r="U164" s="89" t="str">
        <f t="shared" ca="1" si="324"/>
        <v/>
      </c>
      <c r="V164" s="98"/>
    </row>
    <row r="165" spans="2:22" x14ac:dyDescent="0.25">
      <c r="B165">
        <v>12</v>
      </c>
      <c r="C165" s="29">
        <f t="shared" si="262"/>
        <v>43839</v>
      </c>
      <c r="D165" s="88">
        <f ca="1">OFFSET(dispos!$D$8,,66)</f>
        <v>0</v>
      </c>
      <c r="E165" s="88">
        <f ca="1">OFFSET(dispos!$E$8,,66)</f>
        <v>0</v>
      </c>
      <c r="F165" s="88">
        <f ca="1">OFFSET(dispos!$F$8,,66)</f>
        <v>0</v>
      </c>
      <c r="G165" s="88">
        <f ca="1">OFFSET(dispos!$G$8,,66)</f>
        <v>0</v>
      </c>
      <c r="H165" s="88">
        <f ca="1">OFFSET(dispos!$H$8,,66)</f>
        <v>0</v>
      </c>
      <c r="I165" s="88">
        <f ca="1">OFFSET(dispos!$I$8,,66)</f>
        <v>0</v>
      </c>
      <c r="J165" s="90" t="str">
        <f t="shared" ref="J165:O165" ca="1" si="325">IF(D165=0,"",SUMPRODUCT((D154:D203&lt;=D165)-(ISBLANK(D154:D203))))</f>
        <v/>
      </c>
      <c r="K165" s="90" t="str">
        <f t="shared" ca="1" si="325"/>
        <v/>
      </c>
      <c r="L165" s="90" t="str">
        <f t="shared" ca="1" si="325"/>
        <v/>
      </c>
      <c r="M165" s="90" t="str">
        <f t="shared" ca="1" si="325"/>
        <v/>
      </c>
      <c r="N165" s="90" t="str">
        <f t="shared" ca="1" si="325"/>
        <v/>
      </c>
      <c r="O165" s="90" t="str">
        <f t="shared" ca="1" si="325"/>
        <v/>
      </c>
      <c r="P165" s="89" t="str">
        <f t="shared" ref="P165:U165" ca="1" si="326">IF(ISNA(MATCH(MIN(J154:J203)+ROW()-ROW(P154),J154:J203,0)),"",INDEX(D154:D203,MATCH(MIN(J154:J203)+ROW()-ROW(P154),J154:J203,0)))</f>
        <v/>
      </c>
      <c r="Q165" s="89" t="str">
        <f t="shared" ca="1" si="326"/>
        <v/>
      </c>
      <c r="R165" s="89" t="str">
        <f t="shared" ca="1" si="326"/>
        <v/>
      </c>
      <c r="S165" s="89" t="str">
        <f t="shared" ca="1" si="326"/>
        <v/>
      </c>
      <c r="T165" s="89" t="str">
        <f t="shared" ca="1" si="326"/>
        <v/>
      </c>
      <c r="U165" s="89" t="str">
        <f t="shared" ca="1" si="326"/>
        <v/>
      </c>
      <c r="V165" s="98"/>
    </row>
    <row r="166" spans="2:22" x14ac:dyDescent="0.25">
      <c r="B166">
        <v>13</v>
      </c>
      <c r="C166" s="29">
        <f t="shared" si="262"/>
        <v>43839</v>
      </c>
      <c r="D166" s="88">
        <f ca="1">OFFSET(dispos!$D$8,,72)</f>
        <v>0</v>
      </c>
      <c r="E166" s="88">
        <f ca="1">OFFSET(dispos!$E$8,,72)</f>
        <v>0</v>
      </c>
      <c r="F166" s="88">
        <f ca="1">OFFSET(dispos!$F$8,,72)</f>
        <v>0</v>
      </c>
      <c r="G166" s="88">
        <f ca="1">OFFSET(dispos!$G$8,,72)</f>
        <v>0</v>
      </c>
      <c r="H166" s="88">
        <f ca="1">OFFSET(dispos!$H$8,,72)</f>
        <v>0</v>
      </c>
      <c r="I166" s="88">
        <f ca="1">OFFSET(dispos!$I$8,,72)</f>
        <v>0</v>
      </c>
      <c r="J166" s="90" t="str">
        <f t="shared" ref="J166:O166" ca="1" si="327">IF(D166=0,"",SUMPRODUCT((D154:D203&lt;=D166)-(ISBLANK(D154:D203))))</f>
        <v/>
      </c>
      <c r="K166" s="90" t="str">
        <f t="shared" ca="1" si="327"/>
        <v/>
      </c>
      <c r="L166" s="90" t="str">
        <f t="shared" ca="1" si="327"/>
        <v/>
      </c>
      <c r="M166" s="90" t="str">
        <f t="shared" ca="1" si="327"/>
        <v/>
      </c>
      <c r="N166" s="90" t="str">
        <f t="shared" ca="1" si="327"/>
        <v/>
      </c>
      <c r="O166" s="90" t="str">
        <f t="shared" ca="1" si="327"/>
        <v/>
      </c>
      <c r="P166" s="89" t="str">
        <f t="shared" ref="P166:U166" ca="1" si="328">IF(ISNA(MATCH(MIN(J154:J203)+ROW()-ROW(P154),J154:J203,0)),"",INDEX(D154:D203,MATCH(MIN(J154:J203)+ROW()-ROW(P154),J154:J203,0)))</f>
        <v/>
      </c>
      <c r="Q166" s="89" t="str">
        <f t="shared" ca="1" si="328"/>
        <v/>
      </c>
      <c r="R166" s="89" t="str">
        <f t="shared" ca="1" si="328"/>
        <v/>
      </c>
      <c r="S166" s="89" t="str">
        <f t="shared" ca="1" si="328"/>
        <v/>
      </c>
      <c r="T166" s="89" t="str">
        <f t="shared" ca="1" si="328"/>
        <v/>
      </c>
      <c r="U166" s="89" t="str">
        <f t="shared" ca="1" si="328"/>
        <v/>
      </c>
      <c r="V166" s="98"/>
    </row>
    <row r="167" spans="2:22" x14ac:dyDescent="0.25">
      <c r="B167">
        <v>14</v>
      </c>
      <c r="C167" s="29">
        <f t="shared" si="262"/>
        <v>43839</v>
      </c>
      <c r="D167" s="88">
        <f ca="1">OFFSET(dispos!$D$8,,78)</f>
        <v>0</v>
      </c>
      <c r="E167" s="88">
        <f ca="1">OFFSET(dispos!$E$8,,78)</f>
        <v>0</v>
      </c>
      <c r="F167" s="88">
        <f ca="1">OFFSET(dispos!$F$8,,78)</f>
        <v>0</v>
      </c>
      <c r="G167" s="88">
        <f ca="1">OFFSET(dispos!$G$8,,78)</f>
        <v>0</v>
      </c>
      <c r="H167" s="88">
        <f ca="1">OFFSET(dispos!$H$8,,78)</f>
        <v>0</v>
      </c>
      <c r="I167" s="88">
        <f ca="1">OFFSET(dispos!$I$8,,78)</f>
        <v>0</v>
      </c>
      <c r="J167" s="90" t="str">
        <f t="shared" ref="J167:O167" ca="1" si="329">IF(D167=0,"",SUMPRODUCT((D154:D203&lt;=D167)-(ISBLANK(D154:D203))))</f>
        <v/>
      </c>
      <c r="K167" s="90" t="str">
        <f t="shared" ca="1" si="329"/>
        <v/>
      </c>
      <c r="L167" s="90" t="str">
        <f t="shared" ca="1" si="329"/>
        <v/>
      </c>
      <c r="M167" s="90" t="str">
        <f t="shared" ca="1" si="329"/>
        <v/>
      </c>
      <c r="N167" s="90" t="str">
        <f t="shared" ca="1" si="329"/>
        <v/>
      </c>
      <c r="O167" s="90" t="str">
        <f t="shared" ca="1" si="329"/>
        <v/>
      </c>
      <c r="P167" s="89" t="str">
        <f t="shared" ref="P167:U167" ca="1" si="330">IF(ISNA(MATCH(MIN(J154:J203)+ROW()-ROW(P154),J154:J203,0)),"",INDEX(D154:D203,MATCH(MIN(J154:J203)+ROW()-ROW(P154),J154:J203,0)))</f>
        <v/>
      </c>
      <c r="Q167" s="89" t="str">
        <f t="shared" ca="1" si="330"/>
        <v/>
      </c>
      <c r="R167" s="89" t="str">
        <f t="shared" ca="1" si="330"/>
        <v/>
      </c>
      <c r="S167" s="89" t="str">
        <f t="shared" ca="1" si="330"/>
        <v/>
      </c>
      <c r="T167" s="89" t="str">
        <f t="shared" ca="1" si="330"/>
        <v/>
      </c>
      <c r="U167" s="89" t="str">
        <f t="shared" ca="1" si="330"/>
        <v/>
      </c>
      <c r="V167" s="98"/>
    </row>
    <row r="168" spans="2:22" x14ac:dyDescent="0.25">
      <c r="B168">
        <v>15</v>
      </c>
      <c r="C168" s="29">
        <f t="shared" si="262"/>
        <v>43839</v>
      </c>
      <c r="D168" s="88">
        <f ca="1">OFFSET(dispos!$D$8,,84)</f>
        <v>0</v>
      </c>
      <c r="E168" s="88">
        <f ca="1">OFFSET(dispos!$E$8,,84)</f>
        <v>0</v>
      </c>
      <c r="F168" s="88">
        <f ca="1">OFFSET(dispos!$F$8,,84)</f>
        <v>0</v>
      </c>
      <c r="G168" s="88">
        <f ca="1">OFFSET(dispos!$G$8,,84)</f>
        <v>0</v>
      </c>
      <c r="H168" s="88">
        <f ca="1">OFFSET(dispos!$H$8,,84)</f>
        <v>0</v>
      </c>
      <c r="I168" s="88">
        <f ca="1">OFFSET(dispos!$I$8,,84)</f>
        <v>0</v>
      </c>
      <c r="J168" s="90" t="str">
        <f t="shared" ref="J168:O168" ca="1" si="331">IF(D168=0,"",SUMPRODUCT((D154:D203&lt;=D168)-(ISBLANK(D154:D203))))</f>
        <v/>
      </c>
      <c r="K168" s="90" t="str">
        <f t="shared" ca="1" si="331"/>
        <v/>
      </c>
      <c r="L168" s="90" t="str">
        <f t="shared" ca="1" si="331"/>
        <v/>
      </c>
      <c r="M168" s="90" t="str">
        <f t="shared" ca="1" si="331"/>
        <v/>
      </c>
      <c r="N168" s="90" t="str">
        <f t="shared" ca="1" si="331"/>
        <v/>
      </c>
      <c r="O168" s="90" t="str">
        <f t="shared" ca="1" si="331"/>
        <v/>
      </c>
      <c r="P168" s="89" t="str">
        <f t="shared" ref="P168:U168" ca="1" si="332">IF(ISNA(MATCH(MIN(J154:J203)+ROW()-ROW(P154),J154:J203,0)),"",INDEX(D154:D203,MATCH(MIN(J154:J203)+ROW()-ROW(P154),J154:J203,0)))</f>
        <v/>
      </c>
      <c r="Q168" s="89" t="str">
        <f t="shared" ca="1" si="332"/>
        <v/>
      </c>
      <c r="R168" s="89" t="str">
        <f t="shared" ca="1" si="332"/>
        <v/>
      </c>
      <c r="S168" s="89" t="str">
        <f t="shared" ca="1" si="332"/>
        <v/>
      </c>
      <c r="T168" s="89" t="str">
        <f t="shared" ca="1" si="332"/>
        <v/>
      </c>
      <c r="U168" s="89" t="str">
        <f t="shared" ca="1" si="332"/>
        <v/>
      </c>
      <c r="V168" s="98"/>
    </row>
    <row r="169" spans="2:22" x14ac:dyDescent="0.25">
      <c r="B169">
        <v>16</v>
      </c>
      <c r="C169" s="29">
        <f t="shared" si="262"/>
        <v>43839</v>
      </c>
      <c r="D169" s="88">
        <f ca="1">OFFSET(dispos!$D$8,,90)</f>
        <v>0</v>
      </c>
      <c r="E169" s="88">
        <f ca="1">OFFSET(dispos!$E$8,,90)</f>
        <v>0</v>
      </c>
      <c r="F169" s="88">
        <f ca="1">OFFSET(dispos!$F$8,,90)</f>
        <v>0</v>
      </c>
      <c r="G169" s="88">
        <f ca="1">OFFSET(dispos!$G$8,,90)</f>
        <v>0</v>
      </c>
      <c r="H169" s="88">
        <f ca="1">OFFSET(dispos!$H$8,,90)</f>
        <v>0</v>
      </c>
      <c r="I169" s="88">
        <f ca="1">OFFSET(dispos!$I$8,,90)</f>
        <v>0</v>
      </c>
      <c r="J169" s="90" t="str">
        <f t="shared" ref="J169:O169" ca="1" si="333">IF(D169=0,"",SUMPRODUCT((D154:D203&lt;=D169)-(ISBLANK(D154:D203))))</f>
        <v/>
      </c>
      <c r="K169" s="90" t="str">
        <f t="shared" ca="1" si="333"/>
        <v/>
      </c>
      <c r="L169" s="90" t="str">
        <f t="shared" ca="1" si="333"/>
        <v/>
      </c>
      <c r="M169" s="90" t="str">
        <f t="shared" ca="1" si="333"/>
        <v/>
      </c>
      <c r="N169" s="90" t="str">
        <f t="shared" ca="1" si="333"/>
        <v/>
      </c>
      <c r="O169" s="90" t="str">
        <f t="shared" ca="1" si="333"/>
        <v/>
      </c>
      <c r="P169" s="89" t="str">
        <f t="shared" ref="P169:U169" ca="1" si="334">IF(ISNA(MATCH(MIN(J154:J203)+ROW()-ROW(P154),J154:J203,0)),"",INDEX(D154:D203,MATCH(MIN(J154:J203)+ROW()-ROW(P154),J154:J203,0)))</f>
        <v/>
      </c>
      <c r="Q169" s="89" t="str">
        <f t="shared" ca="1" si="334"/>
        <v/>
      </c>
      <c r="R169" s="89" t="str">
        <f t="shared" ca="1" si="334"/>
        <v/>
      </c>
      <c r="S169" s="89" t="str">
        <f t="shared" ca="1" si="334"/>
        <v/>
      </c>
      <c r="T169" s="89" t="str">
        <f t="shared" ca="1" si="334"/>
        <v/>
      </c>
      <c r="U169" s="89" t="str">
        <f t="shared" ca="1" si="334"/>
        <v/>
      </c>
      <c r="V169" s="98"/>
    </row>
    <row r="170" spans="2:22" x14ac:dyDescent="0.25">
      <c r="B170">
        <v>17</v>
      </c>
      <c r="C170" s="29">
        <f t="shared" si="262"/>
        <v>43839</v>
      </c>
      <c r="D170" s="88">
        <f ca="1">OFFSET(dispos!$D$8,,96)</f>
        <v>0</v>
      </c>
      <c r="E170" s="88">
        <f ca="1">OFFSET(dispos!$E$8,,96)</f>
        <v>0</v>
      </c>
      <c r="F170" s="88">
        <f ca="1">OFFSET(dispos!$F$8,,96)</f>
        <v>0</v>
      </c>
      <c r="G170" s="88">
        <f ca="1">OFFSET(dispos!$G$8,,96)</f>
        <v>0</v>
      </c>
      <c r="H170" s="88">
        <f ca="1">OFFSET(dispos!$H$8,,96)</f>
        <v>0</v>
      </c>
      <c r="I170" s="88">
        <f ca="1">OFFSET(dispos!$I$8,,96)</f>
        <v>0</v>
      </c>
      <c r="J170" s="90" t="str">
        <f t="shared" ref="J170:O170" ca="1" si="335">IF(D170=0,"",SUMPRODUCT((D154:D203&lt;=D170)-(ISBLANK(D154:D203))))</f>
        <v/>
      </c>
      <c r="K170" s="90" t="str">
        <f t="shared" ca="1" si="335"/>
        <v/>
      </c>
      <c r="L170" s="90" t="str">
        <f t="shared" ca="1" si="335"/>
        <v/>
      </c>
      <c r="M170" s="90" t="str">
        <f t="shared" ca="1" si="335"/>
        <v/>
      </c>
      <c r="N170" s="90" t="str">
        <f t="shared" ca="1" si="335"/>
        <v/>
      </c>
      <c r="O170" s="90" t="str">
        <f t="shared" ca="1" si="335"/>
        <v/>
      </c>
      <c r="P170" s="89" t="str">
        <f t="shared" ref="P170:U170" ca="1" si="336">IF(ISNA(MATCH(MIN(J154:J203)+ROW()-ROW(P154),J154:J203,0)),"",INDEX(D154:D203,MATCH(MIN(J154:J203)+ROW()-ROW(P154),J154:J203,0)))</f>
        <v/>
      </c>
      <c r="Q170" s="89" t="str">
        <f t="shared" ca="1" si="336"/>
        <v/>
      </c>
      <c r="R170" s="89" t="str">
        <f t="shared" ca="1" si="336"/>
        <v/>
      </c>
      <c r="S170" s="89" t="str">
        <f t="shared" ca="1" si="336"/>
        <v/>
      </c>
      <c r="T170" s="89" t="str">
        <f t="shared" ca="1" si="336"/>
        <v/>
      </c>
      <c r="U170" s="89" t="str">
        <f t="shared" ca="1" si="336"/>
        <v/>
      </c>
      <c r="V170" s="98"/>
    </row>
    <row r="171" spans="2:22" x14ac:dyDescent="0.25">
      <c r="B171">
        <v>18</v>
      </c>
      <c r="C171" s="29">
        <f t="shared" si="262"/>
        <v>43839</v>
      </c>
      <c r="D171" s="88">
        <f ca="1">OFFSET(dispos!$D$8,,102)</f>
        <v>0</v>
      </c>
      <c r="E171" s="88">
        <f ca="1">OFFSET(dispos!$E$8,,102)</f>
        <v>0</v>
      </c>
      <c r="F171" s="88">
        <f ca="1">OFFSET(dispos!$F$8,,102)</f>
        <v>0</v>
      </c>
      <c r="G171" s="88">
        <f ca="1">OFFSET(dispos!$G$8,,102)</f>
        <v>0</v>
      </c>
      <c r="H171" s="88">
        <f ca="1">OFFSET(dispos!$H$8,,102)</f>
        <v>0</v>
      </c>
      <c r="I171" s="88">
        <f ca="1">OFFSET(dispos!$I$8,,102)</f>
        <v>0</v>
      </c>
      <c r="J171" s="90" t="str">
        <f t="shared" ref="J171:O171" ca="1" si="337">IF(D171=0,"",SUMPRODUCT((D154:D203&lt;=D171)-(ISBLANK(D154:D203))))</f>
        <v/>
      </c>
      <c r="K171" s="90" t="str">
        <f t="shared" ca="1" si="337"/>
        <v/>
      </c>
      <c r="L171" s="90" t="str">
        <f t="shared" ca="1" si="337"/>
        <v/>
      </c>
      <c r="M171" s="90" t="str">
        <f t="shared" ca="1" si="337"/>
        <v/>
      </c>
      <c r="N171" s="90" t="str">
        <f t="shared" ca="1" si="337"/>
        <v/>
      </c>
      <c r="O171" s="90" t="str">
        <f t="shared" ca="1" si="337"/>
        <v/>
      </c>
      <c r="P171" s="89" t="str">
        <f t="shared" ref="P171:U171" ca="1" si="338">IF(ISNA(MATCH(MIN(J154:J203)+ROW()-ROW(P154),J154:J203,0)),"",INDEX(D154:D203,MATCH(MIN(J154:J203)+ROW()-ROW(P154),J154:J203,0)))</f>
        <v/>
      </c>
      <c r="Q171" s="89" t="str">
        <f t="shared" ca="1" si="338"/>
        <v/>
      </c>
      <c r="R171" s="89" t="str">
        <f t="shared" ca="1" si="338"/>
        <v/>
      </c>
      <c r="S171" s="89" t="str">
        <f t="shared" ca="1" si="338"/>
        <v/>
      </c>
      <c r="T171" s="89" t="str">
        <f t="shared" ca="1" si="338"/>
        <v/>
      </c>
      <c r="U171" s="89" t="str">
        <f t="shared" ca="1" si="338"/>
        <v/>
      </c>
      <c r="V171" s="98"/>
    </row>
    <row r="172" spans="2:22" x14ac:dyDescent="0.25">
      <c r="B172">
        <v>19</v>
      </c>
      <c r="C172" s="29">
        <f t="shared" si="262"/>
        <v>43839</v>
      </c>
      <c r="D172" s="88">
        <f ca="1">OFFSET(dispos!$D$8,,108)</f>
        <v>0</v>
      </c>
      <c r="E172" s="88">
        <f ca="1">OFFSET(dispos!$E$8,,108)</f>
        <v>0</v>
      </c>
      <c r="F172" s="88">
        <f ca="1">OFFSET(dispos!$F$8,,108)</f>
        <v>0</v>
      </c>
      <c r="G172" s="88">
        <f ca="1">OFFSET(dispos!$G$8,,108)</f>
        <v>0</v>
      </c>
      <c r="H172" s="88">
        <f ca="1">OFFSET(dispos!$H$8,,108)</f>
        <v>0</v>
      </c>
      <c r="I172" s="88">
        <f ca="1">OFFSET(dispos!$I$8,,108)</f>
        <v>0</v>
      </c>
      <c r="J172" s="90" t="str">
        <f t="shared" ref="J172:O172" ca="1" si="339">IF(D172=0,"",SUMPRODUCT((D154:D203&lt;=D172)-(ISBLANK(D154:D203))))</f>
        <v/>
      </c>
      <c r="K172" s="90" t="str">
        <f t="shared" ca="1" si="339"/>
        <v/>
      </c>
      <c r="L172" s="90" t="str">
        <f t="shared" ca="1" si="339"/>
        <v/>
      </c>
      <c r="M172" s="90" t="str">
        <f t="shared" ca="1" si="339"/>
        <v/>
      </c>
      <c r="N172" s="90" t="str">
        <f t="shared" ca="1" si="339"/>
        <v/>
      </c>
      <c r="O172" s="90" t="str">
        <f t="shared" ca="1" si="339"/>
        <v/>
      </c>
      <c r="P172" s="89" t="str">
        <f t="shared" ref="P172:U172" ca="1" si="340">IF(ISNA(MATCH(MIN(J154:J203)+ROW()-ROW(P154),J154:J203,0)),"",INDEX(D154:D203,MATCH(MIN(J154:J203)+ROW()-ROW(P154),J154:J203,0)))</f>
        <v/>
      </c>
      <c r="Q172" s="89" t="str">
        <f t="shared" ca="1" si="340"/>
        <v/>
      </c>
      <c r="R172" s="89" t="str">
        <f t="shared" ca="1" si="340"/>
        <v/>
      </c>
      <c r="S172" s="89" t="str">
        <f t="shared" ca="1" si="340"/>
        <v/>
      </c>
      <c r="T172" s="89" t="str">
        <f t="shared" ca="1" si="340"/>
        <v/>
      </c>
      <c r="U172" s="89" t="str">
        <f t="shared" ca="1" si="340"/>
        <v/>
      </c>
      <c r="V172" s="98"/>
    </row>
    <row r="173" spans="2:22" x14ac:dyDescent="0.25">
      <c r="B173">
        <v>20</v>
      </c>
      <c r="C173" s="29">
        <f t="shared" si="262"/>
        <v>43839</v>
      </c>
      <c r="D173" s="88">
        <f ca="1">OFFSET(dispos!$D$8,,114)</f>
        <v>0</v>
      </c>
      <c r="E173" s="88">
        <f ca="1">OFFSET(dispos!$E$8,,114)</f>
        <v>0</v>
      </c>
      <c r="F173" s="88">
        <f ca="1">OFFSET(dispos!$F$8,,114)</f>
        <v>0</v>
      </c>
      <c r="G173" s="88">
        <f ca="1">OFFSET(dispos!$G$8,,114)</f>
        <v>0</v>
      </c>
      <c r="H173" s="88">
        <f ca="1">OFFSET(dispos!$H$8,,114)</f>
        <v>0</v>
      </c>
      <c r="I173" s="88">
        <f ca="1">OFFSET(dispos!$I$8,,114)</f>
        <v>0</v>
      </c>
      <c r="J173" s="90" t="str">
        <f t="shared" ref="J173:O173" ca="1" si="341">IF(D173=0,"",SUMPRODUCT((D154:D203&lt;=D173)-(ISBLANK(D154:D203))))</f>
        <v/>
      </c>
      <c r="K173" s="90" t="str">
        <f t="shared" ca="1" si="341"/>
        <v/>
      </c>
      <c r="L173" s="90" t="str">
        <f t="shared" ca="1" si="341"/>
        <v/>
      </c>
      <c r="M173" s="90" t="str">
        <f t="shared" ca="1" si="341"/>
        <v/>
      </c>
      <c r="N173" s="90" t="str">
        <f t="shared" ca="1" si="341"/>
        <v/>
      </c>
      <c r="O173" s="90" t="str">
        <f t="shared" ca="1" si="341"/>
        <v/>
      </c>
      <c r="P173" s="89" t="str">
        <f t="shared" ref="P173:U173" ca="1" si="342">IF(ISNA(MATCH(MIN(J154:J203)+ROW()-ROW(P154),J154:J203,0)),"",INDEX(D154:D203,MATCH(MIN(J154:J203)+ROW()-ROW(P154),J154:J203,0)))</f>
        <v/>
      </c>
      <c r="Q173" s="89" t="str">
        <f t="shared" ca="1" si="342"/>
        <v/>
      </c>
      <c r="R173" s="89" t="str">
        <f t="shared" ca="1" si="342"/>
        <v/>
      </c>
      <c r="S173" s="89" t="str">
        <f t="shared" ca="1" si="342"/>
        <v/>
      </c>
      <c r="T173" s="89" t="str">
        <f t="shared" ca="1" si="342"/>
        <v/>
      </c>
      <c r="U173" s="89" t="str">
        <f t="shared" ca="1" si="342"/>
        <v/>
      </c>
      <c r="V173" s="98"/>
    </row>
    <row r="174" spans="2:22" x14ac:dyDescent="0.25">
      <c r="B174">
        <v>21</v>
      </c>
      <c r="C174" s="29">
        <f t="shared" si="262"/>
        <v>43839</v>
      </c>
      <c r="D174" s="88">
        <f ca="1">OFFSET(dispos!$D$8,,120)</f>
        <v>0</v>
      </c>
      <c r="E174" s="88">
        <f ca="1">OFFSET(dispos!$E$8,,120)</f>
        <v>0</v>
      </c>
      <c r="F174" s="88">
        <f ca="1">OFFSET(dispos!$F$8,,120)</f>
        <v>0</v>
      </c>
      <c r="G174" s="88">
        <f ca="1">OFFSET(dispos!$G$8,,120)</f>
        <v>0</v>
      </c>
      <c r="H174" s="88">
        <f ca="1">OFFSET(dispos!$H$8,,120)</f>
        <v>0</v>
      </c>
      <c r="I174" s="88">
        <f ca="1">OFFSET(dispos!$I$8,,120)</f>
        <v>0</v>
      </c>
      <c r="J174" s="90" t="str">
        <f t="shared" ref="J174:O174" ca="1" si="343">IF(D174=0,"",SUMPRODUCT((D154:D203&lt;=D174)-(ISBLANK(D154:D203))))</f>
        <v/>
      </c>
      <c r="K174" s="90" t="str">
        <f t="shared" ca="1" si="343"/>
        <v/>
      </c>
      <c r="L174" s="90" t="str">
        <f t="shared" ca="1" si="343"/>
        <v/>
      </c>
      <c r="M174" s="90" t="str">
        <f t="shared" ca="1" si="343"/>
        <v/>
      </c>
      <c r="N174" s="90" t="str">
        <f t="shared" ca="1" si="343"/>
        <v/>
      </c>
      <c r="O174" s="90" t="str">
        <f t="shared" ca="1" si="343"/>
        <v/>
      </c>
      <c r="P174" s="89" t="str">
        <f t="shared" ref="P174:U174" ca="1" si="344">IF(ISNA(MATCH(MIN(J154:J203)+ROW()-ROW(P154),J154:J203,0)),"",INDEX(D154:D203,MATCH(MIN(J154:J203)+ROW()-ROW(P154),J154:J203,0)))</f>
        <v/>
      </c>
      <c r="Q174" s="89" t="str">
        <f t="shared" ca="1" si="344"/>
        <v/>
      </c>
      <c r="R174" s="89" t="str">
        <f t="shared" ca="1" si="344"/>
        <v/>
      </c>
      <c r="S174" s="89" t="str">
        <f t="shared" ca="1" si="344"/>
        <v/>
      </c>
      <c r="T174" s="89" t="str">
        <f t="shared" ca="1" si="344"/>
        <v/>
      </c>
      <c r="U174" s="89" t="str">
        <f t="shared" ca="1" si="344"/>
        <v/>
      </c>
      <c r="V174" s="98"/>
    </row>
    <row r="175" spans="2:22" x14ac:dyDescent="0.25">
      <c r="B175">
        <v>22</v>
      </c>
      <c r="C175" s="29">
        <f t="shared" si="262"/>
        <v>43839</v>
      </c>
      <c r="D175" s="88">
        <f ca="1">OFFSET(dispos!$D$8,,126)</f>
        <v>0</v>
      </c>
      <c r="E175" s="88">
        <f ca="1">OFFSET(dispos!$E$8,,126)</f>
        <v>0</v>
      </c>
      <c r="F175" s="88">
        <f ca="1">OFFSET(dispos!$F$8,,126)</f>
        <v>0</v>
      </c>
      <c r="G175" s="88">
        <f ca="1">OFFSET(dispos!$G$8,,126)</f>
        <v>0</v>
      </c>
      <c r="H175" s="88">
        <f ca="1">OFFSET(dispos!$H$8,,126)</f>
        <v>0</v>
      </c>
      <c r="I175" s="88">
        <f ca="1">OFFSET(dispos!$I$8,,126)</f>
        <v>0</v>
      </c>
      <c r="J175" s="90" t="str">
        <f t="shared" ref="J175:O175" ca="1" si="345">IF(D175=0,"",SUMPRODUCT((D154:D203&lt;=D175)-(ISBLANK(D154:D203))))</f>
        <v/>
      </c>
      <c r="K175" s="90" t="str">
        <f t="shared" ca="1" si="345"/>
        <v/>
      </c>
      <c r="L175" s="90" t="str">
        <f t="shared" ca="1" si="345"/>
        <v/>
      </c>
      <c r="M175" s="90" t="str">
        <f t="shared" ca="1" si="345"/>
        <v/>
      </c>
      <c r="N175" s="90" t="str">
        <f t="shared" ca="1" si="345"/>
        <v/>
      </c>
      <c r="O175" s="90" t="str">
        <f t="shared" ca="1" si="345"/>
        <v/>
      </c>
      <c r="P175" s="89" t="str">
        <f t="shared" ref="P175:U175" ca="1" si="346">IF(ISNA(MATCH(MIN(J154:J203)+ROW()-ROW(P154),J154:J203,0)),"",INDEX(D154:D203,MATCH(MIN(J154:J203)+ROW()-ROW(P154),J154:J203,0)))</f>
        <v/>
      </c>
      <c r="Q175" s="89" t="str">
        <f t="shared" ca="1" si="346"/>
        <v/>
      </c>
      <c r="R175" s="89" t="str">
        <f t="shared" ca="1" si="346"/>
        <v/>
      </c>
      <c r="S175" s="89" t="str">
        <f t="shared" ca="1" si="346"/>
        <v/>
      </c>
      <c r="T175" s="89" t="str">
        <f t="shared" ca="1" si="346"/>
        <v/>
      </c>
      <c r="U175" s="89" t="str">
        <f t="shared" ca="1" si="346"/>
        <v/>
      </c>
      <c r="V175" s="98"/>
    </row>
    <row r="176" spans="2:22" x14ac:dyDescent="0.25">
      <c r="B176">
        <v>23</v>
      </c>
      <c r="C176" s="29">
        <f t="shared" si="262"/>
        <v>43839</v>
      </c>
      <c r="D176" s="88">
        <f ca="1">OFFSET(dispos!$D$8,,132)</f>
        <v>0</v>
      </c>
      <c r="E176" s="88">
        <f ca="1">OFFSET(dispos!$E$8,,132)</f>
        <v>0</v>
      </c>
      <c r="F176" s="88">
        <f ca="1">OFFSET(dispos!$F$8,,132)</f>
        <v>0</v>
      </c>
      <c r="G176" s="88">
        <f ca="1">OFFSET(dispos!$G$8,,132)</f>
        <v>0</v>
      </c>
      <c r="H176" s="88">
        <f ca="1">OFFSET(dispos!$H$8,,132)</f>
        <v>0</v>
      </c>
      <c r="I176" s="88">
        <f ca="1">OFFSET(dispos!$I$8,,132)</f>
        <v>0</v>
      </c>
      <c r="J176" s="90" t="str">
        <f t="shared" ref="J176:O176" ca="1" si="347">IF(D176=0,"",SUMPRODUCT((D154:D203&lt;=D176)-(ISBLANK(D154:D203))))</f>
        <v/>
      </c>
      <c r="K176" s="90" t="str">
        <f t="shared" ca="1" si="347"/>
        <v/>
      </c>
      <c r="L176" s="90" t="str">
        <f t="shared" ca="1" si="347"/>
        <v/>
      </c>
      <c r="M176" s="90" t="str">
        <f t="shared" ca="1" si="347"/>
        <v/>
      </c>
      <c r="N176" s="90" t="str">
        <f t="shared" ca="1" si="347"/>
        <v/>
      </c>
      <c r="O176" s="90" t="str">
        <f t="shared" ca="1" si="347"/>
        <v/>
      </c>
      <c r="P176" s="89" t="str">
        <f t="shared" ref="P176:U176" ca="1" si="348">IF(ISNA(MATCH(MIN(J154:J203)+ROW()-ROW(P154),J154:J203,0)),"",INDEX(D154:D203,MATCH(MIN(J154:J203)+ROW()-ROW(P154),J154:J203,0)))</f>
        <v/>
      </c>
      <c r="Q176" s="89" t="str">
        <f t="shared" ca="1" si="348"/>
        <v/>
      </c>
      <c r="R176" s="89" t="str">
        <f t="shared" ca="1" si="348"/>
        <v/>
      </c>
      <c r="S176" s="89" t="str">
        <f t="shared" ca="1" si="348"/>
        <v/>
      </c>
      <c r="T176" s="89" t="str">
        <f t="shared" ca="1" si="348"/>
        <v/>
      </c>
      <c r="U176" s="89" t="str">
        <f t="shared" ca="1" si="348"/>
        <v/>
      </c>
      <c r="V176" s="98"/>
    </row>
    <row r="177" spans="2:22" x14ac:dyDescent="0.25">
      <c r="B177">
        <v>24</v>
      </c>
      <c r="C177" s="29">
        <f t="shared" si="262"/>
        <v>43839</v>
      </c>
      <c r="D177" s="88">
        <f ca="1">OFFSET(dispos!$D$8,,138)</f>
        <v>0</v>
      </c>
      <c r="E177" s="88">
        <f ca="1">OFFSET(dispos!$E$8,,138)</f>
        <v>0</v>
      </c>
      <c r="F177" s="88">
        <f ca="1">OFFSET(dispos!$F$8,,138)</f>
        <v>0</v>
      </c>
      <c r="G177" s="88">
        <f ca="1">OFFSET(dispos!$G$8,,138)</f>
        <v>0</v>
      </c>
      <c r="H177" s="88">
        <f ca="1">OFFSET(dispos!$H$8,,138)</f>
        <v>0</v>
      </c>
      <c r="I177" s="88">
        <f ca="1">OFFSET(dispos!$I$8,,138)</f>
        <v>0</v>
      </c>
      <c r="J177" s="90" t="str">
        <f t="shared" ref="J177:O177" ca="1" si="349">IF(D177=0,"",SUMPRODUCT((D154:D203&lt;=D177)-(ISBLANK(D154:D203))))</f>
        <v/>
      </c>
      <c r="K177" s="90" t="str">
        <f t="shared" ca="1" si="349"/>
        <v/>
      </c>
      <c r="L177" s="90" t="str">
        <f t="shared" ca="1" si="349"/>
        <v/>
      </c>
      <c r="M177" s="90" t="str">
        <f t="shared" ca="1" si="349"/>
        <v/>
      </c>
      <c r="N177" s="90" t="str">
        <f t="shared" ca="1" si="349"/>
        <v/>
      </c>
      <c r="O177" s="90" t="str">
        <f t="shared" ca="1" si="349"/>
        <v/>
      </c>
      <c r="P177" s="89" t="str">
        <f t="shared" ref="P177:U177" ca="1" si="350">IF(ISNA(MATCH(MIN(J154:J203)+ROW()-ROW(P154),J154:J203,0)),"",INDEX(D154:D203,MATCH(MIN(J154:J203)+ROW()-ROW(P154),J154:J203,0)))</f>
        <v/>
      </c>
      <c r="Q177" s="89" t="str">
        <f t="shared" ca="1" si="350"/>
        <v/>
      </c>
      <c r="R177" s="89" t="str">
        <f t="shared" ca="1" si="350"/>
        <v/>
      </c>
      <c r="S177" s="89" t="str">
        <f t="shared" ca="1" si="350"/>
        <v/>
      </c>
      <c r="T177" s="89" t="str">
        <f t="shared" ca="1" si="350"/>
        <v/>
      </c>
      <c r="U177" s="89" t="str">
        <f t="shared" ca="1" si="350"/>
        <v/>
      </c>
      <c r="V177" s="98"/>
    </row>
    <row r="178" spans="2:22" x14ac:dyDescent="0.25">
      <c r="B178">
        <v>25</v>
      </c>
      <c r="C178" s="29">
        <f t="shared" si="262"/>
        <v>43839</v>
      </c>
      <c r="D178" s="88">
        <f ca="1">OFFSET(dispos!$D$8,,144)</f>
        <v>0</v>
      </c>
      <c r="E178" s="88">
        <f ca="1">OFFSET(dispos!$E$8,,144)</f>
        <v>0</v>
      </c>
      <c r="F178" s="88">
        <f ca="1">OFFSET(dispos!$F$8,,144)</f>
        <v>0</v>
      </c>
      <c r="G178" s="88">
        <f ca="1">OFFSET(dispos!$G$8,,144)</f>
        <v>0</v>
      </c>
      <c r="H178" s="88">
        <f ca="1">OFFSET(dispos!$H$8,,144)</f>
        <v>0</v>
      </c>
      <c r="I178" s="88">
        <f ca="1">OFFSET(dispos!$I$8,,144)</f>
        <v>0</v>
      </c>
      <c r="J178" s="90" t="str">
        <f t="shared" ref="J178:O178" ca="1" si="351">IF(D178=0,"",SUMPRODUCT((D154:D203&lt;=D178)-(ISBLANK(D154:D203))))</f>
        <v/>
      </c>
      <c r="K178" s="90" t="str">
        <f t="shared" ca="1" si="351"/>
        <v/>
      </c>
      <c r="L178" s="90" t="str">
        <f t="shared" ca="1" si="351"/>
        <v/>
      </c>
      <c r="M178" s="90" t="str">
        <f t="shared" ca="1" si="351"/>
        <v/>
      </c>
      <c r="N178" s="90" t="str">
        <f t="shared" ca="1" si="351"/>
        <v/>
      </c>
      <c r="O178" s="90" t="str">
        <f t="shared" ca="1" si="351"/>
        <v/>
      </c>
      <c r="P178" s="89" t="str">
        <f t="shared" ref="P178:U178" ca="1" si="352">IF(ISNA(MATCH(MIN(J154:J203)+ROW()-ROW(P154),J154:J203,0)),"",INDEX(D154:D203,MATCH(MIN(J154:J203)+ROW()-ROW(P154),J154:J203,0)))</f>
        <v/>
      </c>
      <c r="Q178" s="89" t="str">
        <f t="shared" ca="1" si="352"/>
        <v/>
      </c>
      <c r="R178" s="89" t="str">
        <f t="shared" ca="1" si="352"/>
        <v/>
      </c>
      <c r="S178" s="89" t="str">
        <f t="shared" ca="1" si="352"/>
        <v/>
      </c>
      <c r="T178" s="89" t="str">
        <f t="shared" ca="1" si="352"/>
        <v/>
      </c>
      <c r="U178" s="89" t="str">
        <f t="shared" ca="1" si="352"/>
        <v/>
      </c>
      <c r="V178" s="98"/>
    </row>
    <row r="179" spans="2:22" x14ac:dyDescent="0.25">
      <c r="B179">
        <v>26</v>
      </c>
      <c r="C179" s="29">
        <f t="shared" si="262"/>
        <v>43839</v>
      </c>
      <c r="D179" s="88">
        <f ca="1">OFFSET(dispos!$D$8,,150)</f>
        <v>0</v>
      </c>
      <c r="E179" s="88">
        <f ca="1">OFFSET(dispos!$E$8,,150)</f>
        <v>0</v>
      </c>
      <c r="F179" s="88">
        <f ca="1">OFFSET(dispos!$F$8,,150)</f>
        <v>0</v>
      </c>
      <c r="G179" s="88">
        <f ca="1">OFFSET(dispos!$G$8,,150)</f>
        <v>0</v>
      </c>
      <c r="H179" s="88">
        <f ca="1">OFFSET(dispos!$H$8,,150)</f>
        <v>0</v>
      </c>
      <c r="I179" s="88">
        <f ca="1">OFFSET(dispos!$I$8,,150)</f>
        <v>0</v>
      </c>
      <c r="J179" s="90" t="str">
        <f t="shared" ref="J179:O179" ca="1" si="353">IF(D179=0,"",SUMPRODUCT((D154:D203&lt;=D179)-(ISBLANK(D154:D203))))</f>
        <v/>
      </c>
      <c r="K179" s="90" t="str">
        <f t="shared" ca="1" si="353"/>
        <v/>
      </c>
      <c r="L179" s="90" t="str">
        <f t="shared" ca="1" si="353"/>
        <v/>
      </c>
      <c r="M179" s="90" t="str">
        <f t="shared" ca="1" si="353"/>
        <v/>
      </c>
      <c r="N179" s="90" t="str">
        <f t="shared" ca="1" si="353"/>
        <v/>
      </c>
      <c r="O179" s="90" t="str">
        <f t="shared" ca="1" si="353"/>
        <v/>
      </c>
      <c r="P179" s="89" t="str">
        <f t="shared" ref="P179:U179" ca="1" si="354">IF(ISNA(MATCH(MIN(J154:J203)+ROW()-ROW(P154),J154:J203,0)),"",INDEX(D154:D203,MATCH(MIN(J154:J203)+ROW()-ROW(P154),J154:J203,0)))</f>
        <v/>
      </c>
      <c r="Q179" s="89" t="str">
        <f t="shared" ca="1" si="354"/>
        <v/>
      </c>
      <c r="R179" s="89" t="str">
        <f t="shared" ca="1" si="354"/>
        <v/>
      </c>
      <c r="S179" s="89" t="str">
        <f t="shared" ca="1" si="354"/>
        <v/>
      </c>
      <c r="T179" s="89" t="str">
        <f t="shared" ca="1" si="354"/>
        <v/>
      </c>
      <c r="U179" s="89" t="str">
        <f t="shared" ca="1" si="354"/>
        <v/>
      </c>
      <c r="V179" s="98"/>
    </row>
    <row r="180" spans="2:22" x14ac:dyDescent="0.25">
      <c r="B180">
        <v>27</v>
      </c>
      <c r="C180" s="29">
        <f t="shared" si="262"/>
        <v>43839</v>
      </c>
      <c r="D180" s="88">
        <f ca="1">OFFSET(dispos!$D$8,,156)</f>
        <v>0</v>
      </c>
      <c r="E180" s="88">
        <f ca="1">OFFSET(dispos!$E$8,,156)</f>
        <v>0</v>
      </c>
      <c r="F180" s="88">
        <f ca="1">OFFSET(dispos!$F$8,,156)</f>
        <v>0</v>
      </c>
      <c r="G180" s="88">
        <f ca="1">OFFSET(dispos!$G$8,,156)</f>
        <v>0</v>
      </c>
      <c r="H180" s="88">
        <f ca="1">OFFSET(dispos!$H$8,,156)</f>
        <v>0</v>
      </c>
      <c r="I180" s="88">
        <f ca="1">OFFSET(dispos!$I$8,,156)</f>
        <v>0</v>
      </c>
      <c r="J180" s="90" t="str">
        <f t="shared" ref="J180:O180" ca="1" si="355">IF(D180=0,"",SUMPRODUCT((D154:D203&lt;=D180)-(ISBLANK(D154:D203))))</f>
        <v/>
      </c>
      <c r="K180" s="90" t="str">
        <f t="shared" ca="1" si="355"/>
        <v/>
      </c>
      <c r="L180" s="90" t="str">
        <f t="shared" ca="1" si="355"/>
        <v/>
      </c>
      <c r="M180" s="90" t="str">
        <f t="shared" ca="1" si="355"/>
        <v/>
      </c>
      <c r="N180" s="90" t="str">
        <f t="shared" ca="1" si="355"/>
        <v/>
      </c>
      <c r="O180" s="90" t="str">
        <f t="shared" ca="1" si="355"/>
        <v/>
      </c>
      <c r="P180" s="89" t="str">
        <f t="shared" ref="P180:U180" ca="1" si="356">IF(ISNA(MATCH(MIN(J154:J203)+ROW()-ROW(P154),J154:J203,0)),"",INDEX(D154:D203,MATCH(MIN(J154:J203)+ROW()-ROW(P154),J154:J203,0)))</f>
        <v/>
      </c>
      <c r="Q180" s="89" t="str">
        <f t="shared" ca="1" si="356"/>
        <v/>
      </c>
      <c r="R180" s="89" t="str">
        <f t="shared" ca="1" si="356"/>
        <v/>
      </c>
      <c r="S180" s="89" t="str">
        <f t="shared" ca="1" si="356"/>
        <v/>
      </c>
      <c r="T180" s="89" t="str">
        <f t="shared" ca="1" si="356"/>
        <v/>
      </c>
      <c r="U180" s="89" t="str">
        <f t="shared" ca="1" si="356"/>
        <v/>
      </c>
      <c r="V180" s="98"/>
    </row>
    <row r="181" spans="2:22" x14ac:dyDescent="0.25">
      <c r="B181">
        <v>28</v>
      </c>
      <c r="C181" s="29">
        <f t="shared" si="262"/>
        <v>43839</v>
      </c>
      <c r="D181" s="88">
        <f ca="1">OFFSET(dispos!$D$8,,162)</f>
        <v>0</v>
      </c>
      <c r="E181" s="88">
        <f ca="1">OFFSET(dispos!$E$8,,162)</f>
        <v>0</v>
      </c>
      <c r="F181" s="88">
        <f ca="1">OFFSET(dispos!$F$8,,162)</f>
        <v>0</v>
      </c>
      <c r="G181" s="88">
        <f ca="1">OFFSET(dispos!$G$8,,162)</f>
        <v>0</v>
      </c>
      <c r="H181" s="88">
        <f ca="1">OFFSET(dispos!$H$8,,162)</f>
        <v>0</v>
      </c>
      <c r="I181" s="88">
        <f ca="1">OFFSET(dispos!$I$8,,162)</f>
        <v>0</v>
      </c>
      <c r="J181" s="90" t="str">
        <f t="shared" ref="J181:O181" ca="1" si="357">IF(D181=0,"",SUMPRODUCT((D154:D203&lt;=D181)-(ISBLANK(D154:D203))))</f>
        <v/>
      </c>
      <c r="K181" s="90" t="str">
        <f t="shared" ca="1" si="357"/>
        <v/>
      </c>
      <c r="L181" s="90" t="str">
        <f t="shared" ca="1" si="357"/>
        <v/>
      </c>
      <c r="M181" s="90" t="str">
        <f t="shared" ca="1" si="357"/>
        <v/>
      </c>
      <c r="N181" s="90" t="str">
        <f t="shared" ca="1" si="357"/>
        <v/>
      </c>
      <c r="O181" s="90" t="str">
        <f t="shared" ca="1" si="357"/>
        <v/>
      </c>
      <c r="P181" s="89" t="str">
        <f t="shared" ref="P181:U181" ca="1" si="358">IF(ISNA(MATCH(MIN(J154:J203)+ROW()-ROW(P154),J154:J203,0)),"",INDEX(D154:D203,MATCH(MIN(J154:J203)+ROW()-ROW(P154),J154:J203,0)))</f>
        <v/>
      </c>
      <c r="Q181" s="89" t="str">
        <f t="shared" ca="1" si="358"/>
        <v/>
      </c>
      <c r="R181" s="89" t="str">
        <f t="shared" ca="1" si="358"/>
        <v/>
      </c>
      <c r="S181" s="89" t="str">
        <f t="shared" ca="1" si="358"/>
        <v/>
      </c>
      <c r="T181" s="89" t="str">
        <f t="shared" ca="1" si="358"/>
        <v/>
      </c>
      <c r="U181" s="89" t="str">
        <f t="shared" ca="1" si="358"/>
        <v/>
      </c>
      <c r="V181" s="98"/>
    </row>
    <row r="182" spans="2:22" x14ac:dyDescent="0.25">
      <c r="B182">
        <v>29</v>
      </c>
      <c r="C182" s="29">
        <f t="shared" si="262"/>
        <v>43839</v>
      </c>
      <c r="D182" s="88">
        <f ca="1">OFFSET(dispos!$D$8,,168)</f>
        <v>0</v>
      </c>
      <c r="E182" s="88">
        <f ca="1">OFFSET(dispos!$E$8,,168)</f>
        <v>0</v>
      </c>
      <c r="F182" s="88">
        <f ca="1">OFFSET(dispos!$F$8,,168)</f>
        <v>0</v>
      </c>
      <c r="G182" s="88">
        <f ca="1">OFFSET(dispos!$G$8,,168)</f>
        <v>0</v>
      </c>
      <c r="H182" s="88">
        <f ca="1">OFFSET(dispos!$H$8,,168)</f>
        <v>0</v>
      </c>
      <c r="I182" s="88">
        <f ca="1">OFFSET(dispos!$I$8,,168)</f>
        <v>0</v>
      </c>
      <c r="J182" s="90" t="str">
        <f t="shared" ref="J182:O182" ca="1" si="359">IF(D182=0,"",SUMPRODUCT((D154:D203&lt;=D182)-(ISBLANK(D154:D203))))</f>
        <v/>
      </c>
      <c r="K182" s="90" t="str">
        <f t="shared" ca="1" si="359"/>
        <v/>
      </c>
      <c r="L182" s="90" t="str">
        <f t="shared" ca="1" si="359"/>
        <v/>
      </c>
      <c r="M182" s="90" t="str">
        <f t="shared" ca="1" si="359"/>
        <v/>
      </c>
      <c r="N182" s="90" t="str">
        <f t="shared" ca="1" si="359"/>
        <v/>
      </c>
      <c r="O182" s="90" t="str">
        <f t="shared" ca="1" si="359"/>
        <v/>
      </c>
      <c r="P182" s="89" t="str">
        <f t="shared" ref="P182:U182" ca="1" si="360">IF(ISNA(MATCH(MIN(J154:J203)+ROW()-ROW(P154),J154:J203,0)),"",INDEX(D154:D203,MATCH(MIN(J154:J203)+ROW()-ROW(P154),J154:J203,0)))</f>
        <v/>
      </c>
      <c r="Q182" s="89" t="str">
        <f t="shared" ca="1" si="360"/>
        <v/>
      </c>
      <c r="R182" s="89" t="str">
        <f t="shared" ca="1" si="360"/>
        <v/>
      </c>
      <c r="S182" s="89" t="str">
        <f t="shared" ca="1" si="360"/>
        <v/>
      </c>
      <c r="T182" s="89" t="str">
        <f t="shared" ca="1" si="360"/>
        <v/>
      </c>
      <c r="U182" s="89" t="str">
        <f t="shared" ca="1" si="360"/>
        <v/>
      </c>
      <c r="V182" s="98"/>
    </row>
    <row r="183" spans="2:22" x14ac:dyDescent="0.25">
      <c r="B183">
        <v>30</v>
      </c>
      <c r="C183" s="29">
        <f t="shared" si="262"/>
        <v>43839</v>
      </c>
      <c r="D183" s="88">
        <f ca="1">OFFSET(dispos!$D$8,,174)</f>
        <v>0</v>
      </c>
      <c r="E183" s="88">
        <f ca="1">OFFSET(dispos!$E$8,,174)</f>
        <v>0</v>
      </c>
      <c r="F183" s="88">
        <f ca="1">OFFSET(dispos!$F$8,,174)</f>
        <v>0</v>
      </c>
      <c r="G183" s="88">
        <f ca="1">OFFSET(dispos!$G$8,,174)</f>
        <v>0</v>
      </c>
      <c r="H183" s="88">
        <f ca="1">OFFSET(dispos!$H$8,,174)</f>
        <v>0</v>
      </c>
      <c r="I183" s="88">
        <f ca="1">OFFSET(dispos!$I$8,,174)</f>
        <v>0</v>
      </c>
      <c r="J183" s="90" t="str">
        <f t="shared" ref="J183:O183" ca="1" si="361">IF(D183=0,"",SUMPRODUCT((D154:D203&lt;=D183)-(ISBLANK(D154:D203))))</f>
        <v/>
      </c>
      <c r="K183" s="90" t="str">
        <f t="shared" ca="1" si="361"/>
        <v/>
      </c>
      <c r="L183" s="90" t="str">
        <f t="shared" ca="1" si="361"/>
        <v/>
      </c>
      <c r="M183" s="90" t="str">
        <f t="shared" ca="1" si="361"/>
        <v/>
      </c>
      <c r="N183" s="90" t="str">
        <f t="shared" ca="1" si="361"/>
        <v/>
      </c>
      <c r="O183" s="90" t="str">
        <f t="shared" ca="1" si="361"/>
        <v/>
      </c>
      <c r="P183" s="89" t="str">
        <f t="shared" ref="P183:U183" ca="1" si="362">IF(ISNA(MATCH(MIN(J154:J203)+ROW()-ROW(P154),J154:J203,0)),"",INDEX(D154:D203,MATCH(MIN(J154:J203)+ROW()-ROW(P154),J154:J203,0)))</f>
        <v/>
      </c>
      <c r="Q183" s="89" t="str">
        <f t="shared" ca="1" si="362"/>
        <v/>
      </c>
      <c r="R183" s="89" t="str">
        <f t="shared" ca="1" si="362"/>
        <v/>
      </c>
      <c r="S183" s="89" t="str">
        <f t="shared" ca="1" si="362"/>
        <v/>
      </c>
      <c r="T183" s="89" t="str">
        <f t="shared" ca="1" si="362"/>
        <v/>
      </c>
      <c r="U183" s="89" t="str">
        <f t="shared" ca="1" si="362"/>
        <v/>
      </c>
      <c r="V183" s="98"/>
    </row>
    <row r="184" spans="2:22" x14ac:dyDescent="0.25">
      <c r="B184">
        <v>31</v>
      </c>
      <c r="C184" s="29">
        <f t="shared" si="262"/>
        <v>43839</v>
      </c>
      <c r="D184" s="88">
        <f ca="1">OFFSET(dispos!$D$8,,180)</f>
        <v>0</v>
      </c>
      <c r="E184" s="88">
        <f ca="1">OFFSET(dispos!$E$8,,180)</f>
        <v>0</v>
      </c>
      <c r="F184" s="88">
        <f ca="1">OFFSET(dispos!$F$8,,180)</f>
        <v>0</v>
      </c>
      <c r="G184" s="88">
        <f ca="1">OFFSET(dispos!$G$8,,180)</f>
        <v>0</v>
      </c>
      <c r="H184" s="88">
        <f ca="1">OFFSET(dispos!$H$8,,180)</f>
        <v>0</v>
      </c>
      <c r="I184" s="88">
        <f ca="1">OFFSET(dispos!$I$8,,180)</f>
        <v>0</v>
      </c>
      <c r="J184" s="90" t="str">
        <f t="shared" ref="J184:O184" ca="1" si="363">IF(D184=0,"",SUMPRODUCT((D154:D203&lt;=D184)-(ISBLANK(D154:D203))))</f>
        <v/>
      </c>
      <c r="K184" s="90" t="str">
        <f t="shared" ca="1" si="363"/>
        <v/>
      </c>
      <c r="L184" s="90" t="str">
        <f t="shared" ca="1" si="363"/>
        <v/>
      </c>
      <c r="M184" s="90" t="str">
        <f t="shared" ca="1" si="363"/>
        <v/>
      </c>
      <c r="N184" s="90" t="str">
        <f t="shared" ca="1" si="363"/>
        <v/>
      </c>
      <c r="O184" s="90" t="str">
        <f t="shared" ca="1" si="363"/>
        <v/>
      </c>
      <c r="P184" s="89" t="str">
        <f t="shared" ref="P184:U184" ca="1" si="364">IF(ISNA(MATCH(MIN(J154:J203)+ROW()-ROW(P154),J154:J203,0)),"",INDEX(D154:D203,MATCH(MIN(J154:J203)+ROW()-ROW(P154),J154:J203,0)))</f>
        <v/>
      </c>
      <c r="Q184" s="89" t="str">
        <f t="shared" ca="1" si="364"/>
        <v/>
      </c>
      <c r="R184" s="89" t="str">
        <f t="shared" ca="1" si="364"/>
        <v/>
      </c>
      <c r="S184" s="89" t="str">
        <f t="shared" ca="1" si="364"/>
        <v/>
      </c>
      <c r="T184" s="89" t="str">
        <f t="shared" ca="1" si="364"/>
        <v/>
      </c>
      <c r="U184" s="89" t="str">
        <f t="shared" ca="1" si="364"/>
        <v/>
      </c>
      <c r="V184" s="98"/>
    </row>
    <row r="185" spans="2:22" x14ac:dyDescent="0.25">
      <c r="B185">
        <v>32</v>
      </c>
      <c r="C185" s="29">
        <f t="shared" si="262"/>
        <v>43839</v>
      </c>
      <c r="D185" s="88">
        <f ca="1">OFFSET(dispos!$D$8,,186)</f>
        <v>0</v>
      </c>
      <c r="E185" s="88">
        <f ca="1">OFFSET(dispos!$E$8,,186)</f>
        <v>0</v>
      </c>
      <c r="F185" s="88">
        <f ca="1">OFFSET(dispos!$F$8,,186)</f>
        <v>0</v>
      </c>
      <c r="G185" s="88">
        <f ca="1">OFFSET(dispos!$G$8,,186)</f>
        <v>0</v>
      </c>
      <c r="H185" s="88">
        <f ca="1">OFFSET(dispos!$H$8,,186)</f>
        <v>0</v>
      </c>
      <c r="I185" s="88">
        <f ca="1">OFFSET(dispos!$I$8,,186)</f>
        <v>0</v>
      </c>
      <c r="J185" s="90" t="str">
        <f t="shared" ref="J185:O185" ca="1" si="365">IF(D185=0,"",SUMPRODUCT((D154:D203&lt;=D185)-(ISBLANK(D154:D203))))</f>
        <v/>
      </c>
      <c r="K185" s="90" t="str">
        <f t="shared" ca="1" si="365"/>
        <v/>
      </c>
      <c r="L185" s="90" t="str">
        <f t="shared" ca="1" si="365"/>
        <v/>
      </c>
      <c r="M185" s="90" t="str">
        <f t="shared" ca="1" si="365"/>
        <v/>
      </c>
      <c r="N185" s="90" t="str">
        <f t="shared" ca="1" si="365"/>
        <v/>
      </c>
      <c r="O185" s="90" t="str">
        <f t="shared" ca="1" si="365"/>
        <v/>
      </c>
      <c r="P185" s="89" t="str">
        <f t="shared" ref="P185:U185" ca="1" si="366">IF(ISNA(MATCH(MIN(J154:J203)+ROW()-ROW(P154),J154:J203,0)),"",INDEX(D154:D203,MATCH(MIN(J154:J203)+ROW()-ROW(P154),J154:J203,0)))</f>
        <v/>
      </c>
      <c r="Q185" s="89" t="str">
        <f t="shared" ca="1" si="366"/>
        <v/>
      </c>
      <c r="R185" s="89" t="str">
        <f t="shared" ca="1" si="366"/>
        <v/>
      </c>
      <c r="S185" s="89" t="str">
        <f t="shared" ca="1" si="366"/>
        <v/>
      </c>
      <c r="T185" s="89" t="str">
        <f t="shared" ca="1" si="366"/>
        <v/>
      </c>
      <c r="U185" s="89" t="str">
        <f t="shared" ca="1" si="366"/>
        <v/>
      </c>
      <c r="V185" s="98"/>
    </row>
    <row r="186" spans="2:22" x14ac:dyDescent="0.25">
      <c r="B186">
        <v>33</v>
      </c>
      <c r="C186" s="29">
        <f t="shared" si="262"/>
        <v>43839</v>
      </c>
      <c r="D186" s="88">
        <f ca="1">OFFSET(dispos!$D$8,,192)</f>
        <v>0</v>
      </c>
      <c r="E186" s="88">
        <f ca="1">OFFSET(dispos!$E$8,,192)</f>
        <v>0</v>
      </c>
      <c r="F186" s="88">
        <f ca="1">OFFSET(dispos!$F$8,,192)</f>
        <v>0</v>
      </c>
      <c r="G186" s="88">
        <f ca="1">OFFSET(dispos!$G$8,,192)</f>
        <v>0</v>
      </c>
      <c r="H186" s="88">
        <f ca="1">OFFSET(dispos!$H$8,,192)</f>
        <v>0</v>
      </c>
      <c r="I186" s="88">
        <f ca="1">OFFSET(dispos!$I$8,,192)</f>
        <v>0</v>
      </c>
      <c r="J186" s="90" t="str">
        <f t="shared" ref="J186:O186" ca="1" si="367">IF(D186=0,"",SUMPRODUCT((D154:D203&lt;=D186)-(ISBLANK(D154:D203))))</f>
        <v/>
      </c>
      <c r="K186" s="90" t="str">
        <f t="shared" ca="1" si="367"/>
        <v/>
      </c>
      <c r="L186" s="90" t="str">
        <f t="shared" ca="1" si="367"/>
        <v/>
      </c>
      <c r="M186" s="90" t="str">
        <f t="shared" ca="1" si="367"/>
        <v/>
      </c>
      <c r="N186" s="90" t="str">
        <f t="shared" ca="1" si="367"/>
        <v/>
      </c>
      <c r="O186" s="90" t="str">
        <f t="shared" ca="1" si="367"/>
        <v/>
      </c>
      <c r="P186" s="89" t="str">
        <f t="shared" ref="P186:U186" ca="1" si="368">IF(ISNA(MATCH(MIN(J154:J203)+ROW()-ROW(P154),J154:J203,0)),"",INDEX(D154:D203,MATCH(MIN(J154:J203)+ROW()-ROW(P154),J154:J203,0)))</f>
        <v/>
      </c>
      <c r="Q186" s="89" t="str">
        <f t="shared" ca="1" si="368"/>
        <v/>
      </c>
      <c r="R186" s="89" t="str">
        <f t="shared" ca="1" si="368"/>
        <v/>
      </c>
      <c r="S186" s="89" t="str">
        <f t="shared" ca="1" si="368"/>
        <v/>
      </c>
      <c r="T186" s="89" t="str">
        <f t="shared" ca="1" si="368"/>
        <v/>
      </c>
      <c r="U186" s="89" t="str">
        <f t="shared" ca="1" si="368"/>
        <v/>
      </c>
      <c r="V186" s="98"/>
    </row>
    <row r="187" spans="2:22" x14ac:dyDescent="0.25">
      <c r="B187">
        <v>34</v>
      </c>
      <c r="C187" s="29">
        <f t="shared" si="262"/>
        <v>43839</v>
      </c>
      <c r="D187" s="88">
        <f ca="1">OFFSET(dispos!$D$8,,198)</f>
        <v>0</v>
      </c>
      <c r="E187" s="88">
        <f ca="1">OFFSET(dispos!$E$8,,198)</f>
        <v>0</v>
      </c>
      <c r="F187" s="88">
        <f ca="1">OFFSET(dispos!$F$8,,198)</f>
        <v>0</v>
      </c>
      <c r="G187" s="88">
        <f ca="1">OFFSET(dispos!$G$8,,198)</f>
        <v>0</v>
      </c>
      <c r="H187" s="88">
        <f ca="1">OFFSET(dispos!$H$8,,198)</f>
        <v>0</v>
      </c>
      <c r="I187" s="88">
        <f ca="1">OFFSET(dispos!$I$8,,198)</f>
        <v>0</v>
      </c>
      <c r="J187" s="90" t="str">
        <f t="shared" ref="J187:O187" ca="1" si="369">IF(D187=0,"",SUMPRODUCT((D154:D203&lt;=D187)-(ISBLANK(D154:D203))))</f>
        <v/>
      </c>
      <c r="K187" s="90" t="str">
        <f t="shared" ca="1" si="369"/>
        <v/>
      </c>
      <c r="L187" s="90" t="str">
        <f t="shared" ca="1" si="369"/>
        <v/>
      </c>
      <c r="M187" s="90" t="str">
        <f t="shared" ca="1" si="369"/>
        <v/>
      </c>
      <c r="N187" s="90" t="str">
        <f t="shared" ca="1" si="369"/>
        <v/>
      </c>
      <c r="O187" s="90" t="str">
        <f t="shared" ca="1" si="369"/>
        <v/>
      </c>
      <c r="P187" s="89" t="str">
        <f t="shared" ref="P187:U187" ca="1" si="370">IF(ISNA(MATCH(MIN(J154:J203)+ROW()-ROW(P154),J154:J203,0)),"",INDEX(D154:D203,MATCH(MIN(J154:J203)+ROW()-ROW(P154),J154:J203,0)))</f>
        <v/>
      </c>
      <c r="Q187" s="89" t="str">
        <f t="shared" ca="1" si="370"/>
        <v/>
      </c>
      <c r="R187" s="89" t="str">
        <f t="shared" ca="1" si="370"/>
        <v/>
      </c>
      <c r="S187" s="89" t="str">
        <f t="shared" ca="1" si="370"/>
        <v/>
      </c>
      <c r="T187" s="89" t="str">
        <f t="shared" ca="1" si="370"/>
        <v/>
      </c>
      <c r="U187" s="89" t="str">
        <f t="shared" ca="1" si="370"/>
        <v/>
      </c>
      <c r="V187" s="98"/>
    </row>
    <row r="188" spans="2:22" x14ac:dyDescent="0.25">
      <c r="B188">
        <v>35</v>
      </c>
      <c r="C188" s="29">
        <f t="shared" si="262"/>
        <v>43839</v>
      </c>
      <c r="D188" s="88">
        <f ca="1">OFFSET(dispos!$D$8,,204)</f>
        <v>0</v>
      </c>
      <c r="E188" s="88">
        <f ca="1">OFFSET(dispos!$E$8,,204)</f>
        <v>0</v>
      </c>
      <c r="F188" s="88">
        <f ca="1">OFFSET(dispos!$F$8,,204)</f>
        <v>0</v>
      </c>
      <c r="G188" s="88">
        <f ca="1">OFFSET(dispos!$G$8,,204)</f>
        <v>0</v>
      </c>
      <c r="H188" s="88">
        <f ca="1">OFFSET(dispos!$H$8,,204)</f>
        <v>0</v>
      </c>
      <c r="I188" s="88">
        <f ca="1">OFFSET(dispos!$I$8,,204)</f>
        <v>0</v>
      </c>
      <c r="J188" s="90" t="str">
        <f t="shared" ref="J188:O188" ca="1" si="371">IF(D188=0,"",SUMPRODUCT((D154:D203&lt;=D188)-(ISBLANK(D154:D203))))</f>
        <v/>
      </c>
      <c r="K188" s="90" t="str">
        <f t="shared" ca="1" si="371"/>
        <v/>
      </c>
      <c r="L188" s="90" t="str">
        <f t="shared" ca="1" si="371"/>
        <v/>
      </c>
      <c r="M188" s="90" t="str">
        <f t="shared" ca="1" si="371"/>
        <v/>
      </c>
      <c r="N188" s="90" t="str">
        <f t="shared" ca="1" si="371"/>
        <v/>
      </c>
      <c r="O188" s="90" t="str">
        <f t="shared" ca="1" si="371"/>
        <v/>
      </c>
      <c r="P188" s="89" t="str">
        <f t="shared" ref="P188:U188" ca="1" si="372">IF(ISNA(MATCH(MIN(J154:J203)+ROW()-ROW(P154),J154:J203,0)),"",INDEX(D154:D203,MATCH(MIN(J154:J203)+ROW()-ROW(P154),J154:J203,0)))</f>
        <v/>
      </c>
      <c r="Q188" s="89" t="str">
        <f t="shared" ca="1" si="372"/>
        <v/>
      </c>
      <c r="R188" s="89" t="str">
        <f t="shared" ca="1" si="372"/>
        <v/>
      </c>
      <c r="S188" s="89" t="str">
        <f t="shared" ca="1" si="372"/>
        <v/>
      </c>
      <c r="T188" s="89" t="str">
        <f t="shared" ca="1" si="372"/>
        <v/>
      </c>
      <c r="U188" s="89" t="str">
        <f t="shared" ca="1" si="372"/>
        <v/>
      </c>
      <c r="V188" s="98"/>
    </row>
    <row r="189" spans="2:22" x14ac:dyDescent="0.25">
      <c r="B189">
        <v>36</v>
      </c>
      <c r="C189" s="29">
        <f t="shared" si="262"/>
        <v>43839</v>
      </c>
      <c r="D189" s="88">
        <f ca="1">OFFSET(dispos!$D$8,,210)</f>
        <v>0</v>
      </c>
      <c r="E189" s="88">
        <f ca="1">OFFSET(dispos!$E$8,,210)</f>
        <v>0</v>
      </c>
      <c r="F189" s="88">
        <f ca="1">OFFSET(dispos!$F$8,,210)</f>
        <v>0</v>
      </c>
      <c r="G189" s="88">
        <f ca="1">OFFSET(dispos!$G$8,,210)</f>
        <v>0</v>
      </c>
      <c r="H189" s="88">
        <f ca="1">OFFSET(dispos!$H$8,,210)</f>
        <v>0</v>
      </c>
      <c r="I189" s="88">
        <f ca="1">OFFSET(dispos!$I$8,,210)</f>
        <v>0</v>
      </c>
      <c r="J189" s="90" t="str">
        <f t="shared" ref="J189:O189" ca="1" si="373">IF(D189=0,"",SUMPRODUCT((D154:D203&lt;=D189)-(ISBLANK(D154:D203))))</f>
        <v/>
      </c>
      <c r="K189" s="90" t="str">
        <f t="shared" ca="1" si="373"/>
        <v/>
      </c>
      <c r="L189" s="90" t="str">
        <f t="shared" ca="1" si="373"/>
        <v/>
      </c>
      <c r="M189" s="90" t="str">
        <f t="shared" ca="1" si="373"/>
        <v/>
      </c>
      <c r="N189" s="90" t="str">
        <f t="shared" ca="1" si="373"/>
        <v/>
      </c>
      <c r="O189" s="90" t="str">
        <f t="shared" ca="1" si="373"/>
        <v/>
      </c>
      <c r="P189" s="89" t="str">
        <f t="shared" ref="P189:U189" ca="1" si="374">IF(ISNA(MATCH(MIN(J154:J203)+ROW()-ROW(P154),J154:J203,0)),"",INDEX(D154:D203,MATCH(MIN(J154:J203)+ROW()-ROW(P154),J154:J203,0)))</f>
        <v/>
      </c>
      <c r="Q189" s="89" t="str">
        <f t="shared" ca="1" si="374"/>
        <v/>
      </c>
      <c r="R189" s="89" t="str">
        <f t="shared" ca="1" si="374"/>
        <v/>
      </c>
      <c r="S189" s="89" t="str">
        <f t="shared" ca="1" si="374"/>
        <v/>
      </c>
      <c r="T189" s="89" t="str">
        <f t="shared" ca="1" si="374"/>
        <v/>
      </c>
      <c r="U189" s="89" t="str">
        <f t="shared" ca="1" si="374"/>
        <v/>
      </c>
      <c r="V189" s="98"/>
    </row>
    <row r="190" spans="2:22" x14ac:dyDescent="0.25">
      <c r="B190">
        <v>37</v>
      </c>
      <c r="C190" s="29">
        <f t="shared" si="262"/>
        <v>43839</v>
      </c>
      <c r="D190" s="88">
        <f ca="1">OFFSET(dispos!$D$8,,216)</f>
        <v>0</v>
      </c>
      <c r="E190" s="88">
        <f ca="1">OFFSET(dispos!$E$8,,216)</f>
        <v>0</v>
      </c>
      <c r="F190" s="88">
        <f ca="1">OFFSET(dispos!$F$8,,216)</f>
        <v>0</v>
      </c>
      <c r="G190" s="88">
        <f ca="1">OFFSET(dispos!$G$8,,216)</f>
        <v>0</v>
      </c>
      <c r="H190" s="88">
        <f ca="1">OFFSET(dispos!$H$8,,216)</f>
        <v>0</v>
      </c>
      <c r="I190" s="88">
        <f ca="1">OFFSET(dispos!$I$8,,216)</f>
        <v>0</v>
      </c>
      <c r="J190" s="90" t="str">
        <f t="shared" ref="J190:O190" ca="1" si="375">IF(D190=0,"",SUMPRODUCT((D154:D203&lt;=D190)-(ISBLANK(D154:D203))))</f>
        <v/>
      </c>
      <c r="K190" s="90" t="str">
        <f t="shared" ca="1" si="375"/>
        <v/>
      </c>
      <c r="L190" s="90" t="str">
        <f t="shared" ca="1" si="375"/>
        <v/>
      </c>
      <c r="M190" s="90" t="str">
        <f t="shared" ca="1" si="375"/>
        <v/>
      </c>
      <c r="N190" s="90" t="str">
        <f t="shared" ca="1" si="375"/>
        <v/>
      </c>
      <c r="O190" s="90" t="str">
        <f t="shared" ca="1" si="375"/>
        <v/>
      </c>
      <c r="P190" s="89" t="str">
        <f t="shared" ref="P190:U190" ca="1" si="376">IF(ISNA(MATCH(MIN(J154:J203)+ROW()-ROW(P154),J154:J203,0)),"",INDEX(D154:D203,MATCH(MIN(J154:J203)+ROW()-ROW(P154),J154:J203,0)))</f>
        <v/>
      </c>
      <c r="Q190" s="89" t="str">
        <f t="shared" ca="1" si="376"/>
        <v/>
      </c>
      <c r="R190" s="89" t="str">
        <f t="shared" ca="1" si="376"/>
        <v/>
      </c>
      <c r="S190" s="89" t="str">
        <f t="shared" ca="1" si="376"/>
        <v/>
      </c>
      <c r="T190" s="89" t="str">
        <f t="shared" ca="1" si="376"/>
        <v/>
      </c>
      <c r="U190" s="89" t="str">
        <f t="shared" ca="1" si="376"/>
        <v/>
      </c>
      <c r="V190" s="98"/>
    </row>
    <row r="191" spans="2:22" x14ac:dyDescent="0.25">
      <c r="B191">
        <v>38</v>
      </c>
      <c r="C191" s="29">
        <f t="shared" si="262"/>
        <v>43839</v>
      </c>
      <c r="D191" s="88">
        <f ca="1">OFFSET(dispos!$D$8,,222)</f>
        <v>0</v>
      </c>
      <c r="E191" s="88">
        <f ca="1">OFFSET(dispos!$E$8,,222)</f>
        <v>0</v>
      </c>
      <c r="F191" s="88">
        <f ca="1">OFFSET(dispos!$F$8,,222)</f>
        <v>0</v>
      </c>
      <c r="G191" s="88">
        <f ca="1">OFFSET(dispos!$G$8,,222)</f>
        <v>0</v>
      </c>
      <c r="H191" s="88">
        <f ca="1">OFFSET(dispos!$H$8,,222)</f>
        <v>0</v>
      </c>
      <c r="I191" s="88">
        <f ca="1">OFFSET(dispos!$I$8,,222)</f>
        <v>0</v>
      </c>
      <c r="J191" s="90" t="str">
        <f t="shared" ref="J191:O191" ca="1" si="377">IF(D191=0,"",SUMPRODUCT((D154:D203&lt;=D191)-(ISBLANK(D154:D203))))</f>
        <v/>
      </c>
      <c r="K191" s="90" t="str">
        <f t="shared" ca="1" si="377"/>
        <v/>
      </c>
      <c r="L191" s="90" t="str">
        <f t="shared" ca="1" si="377"/>
        <v/>
      </c>
      <c r="M191" s="90" t="str">
        <f t="shared" ca="1" si="377"/>
        <v/>
      </c>
      <c r="N191" s="90" t="str">
        <f t="shared" ca="1" si="377"/>
        <v/>
      </c>
      <c r="O191" s="90" t="str">
        <f t="shared" ca="1" si="377"/>
        <v/>
      </c>
      <c r="P191" s="89" t="str">
        <f t="shared" ref="P191:U191" ca="1" si="378">IF(ISNA(MATCH(MIN(J154:J203)+ROW()-ROW(P154),J154:J203,0)),"",INDEX(D154:D203,MATCH(MIN(J154:J203)+ROW()-ROW(P154),J154:J203,0)))</f>
        <v/>
      </c>
      <c r="Q191" s="89" t="str">
        <f t="shared" ca="1" si="378"/>
        <v/>
      </c>
      <c r="R191" s="89" t="str">
        <f t="shared" ca="1" si="378"/>
        <v/>
      </c>
      <c r="S191" s="89" t="str">
        <f t="shared" ca="1" si="378"/>
        <v/>
      </c>
      <c r="T191" s="89" t="str">
        <f t="shared" ca="1" si="378"/>
        <v/>
      </c>
      <c r="U191" s="89" t="str">
        <f t="shared" ca="1" si="378"/>
        <v/>
      </c>
      <c r="V191" s="98"/>
    </row>
    <row r="192" spans="2:22" x14ac:dyDescent="0.25">
      <c r="B192">
        <v>39</v>
      </c>
      <c r="C192" s="29">
        <f t="shared" si="262"/>
        <v>43839</v>
      </c>
      <c r="D192" s="88">
        <f ca="1">OFFSET(dispos!$D$8,,228)</f>
        <v>0</v>
      </c>
      <c r="E192" s="88">
        <f ca="1">OFFSET(dispos!$E$8,,228)</f>
        <v>0</v>
      </c>
      <c r="F192" s="88">
        <f ca="1">OFFSET(dispos!$F$8,,228)</f>
        <v>0</v>
      </c>
      <c r="G192" s="88">
        <f ca="1">OFFSET(dispos!$G$8,,228)</f>
        <v>0</v>
      </c>
      <c r="H192" s="88">
        <f ca="1">OFFSET(dispos!$H$8,,228)</f>
        <v>0</v>
      </c>
      <c r="I192" s="88">
        <f ca="1">OFFSET(dispos!$I$8,,228)</f>
        <v>0</v>
      </c>
      <c r="J192" s="90" t="str">
        <f t="shared" ref="J192:O192" ca="1" si="379">IF(D192=0,"",SUMPRODUCT((D154:D203&lt;=D192)-(ISBLANK(D154:D203))))</f>
        <v/>
      </c>
      <c r="K192" s="90" t="str">
        <f t="shared" ca="1" si="379"/>
        <v/>
      </c>
      <c r="L192" s="90" t="str">
        <f t="shared" ca="1" si="379"/>
        <v/>
      </c>
      <c r="M192" s="90" t="str">
        <f t="shared" ca="1" si="379"/>
        <v/>
      </c>
      <c r="N192" s="90" t="str">
        <f t="shared" ca="1" si="379"/>
        <v/>
      </c>
      <c r="O192" s="90" t="str">
        <f t="shared" ca="1" si="379"/>
        <v/>
      </c>
      <c r="P192" s="89" t="str">
        <f t="shared" ref="P192:U192" ca="1" si="380">IF(ISNA(MATCH(MIN(J154:J203)+ROW()-ROW(P154),J154:J203,0)),"",INDEX(D154:D203,MATCH(MIN(J154:J203)+ROW()-ROW(P154),J154:J203,0)))</f>
        <v/>
      </c>
      <c r="Q192" s="89" t="str">
        <f t="shared" ca="1" si="380"/>
        <v/>
      </c>
      <c r="R192" s="89" t="str">
        <f t="shared" ca="1" si="380"/>
        <v/>
      </c>
      <c r="S192" s="89" t="str">
        <f t="shared" ca="1" si="380"/>
        <v/>
      </c>
      <c r="T192" s="89" t="str">
        <f t="shared" ca="1" si="380"/>
        <v/>
      </c>
      <c r="U192" s="89" t="str">
        <f t="shared" ca="1" si="380"/>
        <v/>
      </c>
      <c r="V192" s="98"/>
    </row>
    <row r="193" spans="2:22" x14ac:dyDescent="0.25">
      <c r="B193">
        <v>40</v>
      </c>
      <c r="C193" s="29">
        <f t="shared" si="262"/>
        <v>43839</v>
      </c>
      <c r="D193" s="88">
        <f ca="1">OFFSET(dispos!$D$8,,234)</f>
        <v>0</v>
      </c>
      <c r="E193" s="88">
        <f ca="1">OFFSET(dispos!$E$8,,234)</f>
        <v>0</v>
      </c>
      <c r="F193" s="88">
        <f ca="1">OFFSET(dispos!$F$8,,234)</f>
        <v>0</v>
      </c>
      <c r="G193" s="88">
        <f ca="1">OFFSET(dispos!$G$8,,234)</f>
        <v>0</v>
      </c>
      <c r="H193" s="88">
        <f ca="1">OFFSET(dispos!$H$8,,234)</f>
        <v>0</v>
      </c>
      <c r="I193" s="88">
        <f ca="1">OFFSET(dispos!$I$8,,234)</f>
        <v>0</v>
      </c>
      <c r="J193" s="90" t="str">
        <f t="shared" ref="J193:O193" ca="1" si="381">IF(D193=0,"",SUMPRODUCT((D154:D203&lt;=D193)-(ISBLANK(D154:D203))))</f>
        <v/>
      </c>
      <c r="K193" s="90" t="str">
        <f t="shared" ca="1" si="381"/>
        <v/>
      </c>
      <c r="L193" s="90" t="str">
        <f t="shared" ca="1" si="381"/>
        <v/>
      </c>
      <c r="M193" s="90" t="str">
        <f t="shared" ca="1" si="381"/>
        <v/>
      </c>
      <c r="N193" s="90" t="str">
        <f t="shared" ca="1" si="381"/>
        <v/>
      </c>
      <c r="O193" s="90" t="str">
        <f t="shared" ca="1" si="381"/>
        <v/>
      </c>
      <c r="P193" s="89" t="str">
        <f t="shared" ref="P193:U193" ca="1" si="382">IF(ISNA(MATCH(MIN(J154:J203)+ROW()-ROW(P154),J154:J203,0)),"",INDEX(D154:D203,MATCH(MIN(J154:J203)+ROW()-ROW(P154),J154:J203,0)))</f>
        <v/>
      </c>
      <c r="Q193" s="89" t="str">
        <f t="shared" ca="1" si="382"/>
        <v/>
      </c>
      <c r="R193" s="89" t="str">
        <f t="shared" ca="1" si="382"/>
        <v/>
      </c>
      <c r="S193" s="89" t="str">
        <f t="shared" ca="1" si="382"/>
        <v/>
      </c>
      <c r="T193" s="89" t="str">
        <f t="shared" ca="1" si="382"/>
        <v/>
      </c>
      <c r="U193" s="89" t="str">
        <f t="shared" ca="1" si="382"/>
        <v/>
      </c>
      <c r="V193" s="98"/>
    </row>
    <row r="194" spans="2:22" x14ac:dyDescent="0.25">
      <c r="B194">
        <v>41</v>
      </c>
      <c r="C194" s="29">
        <f t="shared" si="262"/>
        <v>43839</v>
      </c>
      <c r="D194" s="88">
        <f ca="1">OFFSET(dispos!$D$8,,240)</f>
        <v>0</v>
      </c>
      <c r="E194" s="88">
        <f ca="1">OFFSET(dispos!$E$8,,240)</f>
        <v>0</v>
      </c>
      <c r="F194" s="88">
        <f ca="1">OFFSET(dispos!$F$8,,240)</f>
        <v>0</v>
      </c>
      <c r="G194" s="88">
        <f ca="1">OFFSET(dispos!$G$8,,240)</f>
        <v>0</v>
      </c>
      <c r="H194" s="88">
        <f ca="1">OFFSET(dispos!$H$8,,240)</f>
        <v>0</v>
      </c>
      <c r="I194" s="88">
        <f ca="1">OFFSET(dispos!$I$8,,240)</f>
        <v>0</v>
      </c>
      <c r="J194" s="90" t="str">
        <f t="shared" ref="J194:O194" ca="1" si="383">IF(D194=0,"",SUMPRODUCT((D154:D203&lt;=D194)-(ISBLANK(D154:D203))))</f>
        <v/>
      </c>
      <c r="K194" s="90" t="str">
        <f t="shared" ca="1" si="383"/>
        <v/>
      </c>
      <c r="L194" s="90" t="str">
        <f t="shared" ca="1" si="383"/>
        <v/>
      </c>
      <c r="M194" s="90" t="str">
        <f t="shared" ca="1" si="383"/>
        <v/>
      </c>
      <c r="N194" s="90" t="str">
        <f t="shared" ca="1" si="383"/>
        <v/>
      </c>
      <c r="O194" s="90" t="str">
        <f t="shared" ca="1" si="383"/>
        <v/>
      </c>
      <c r="P194" s="89" t="str">
        <f t="shared" ref="P194:U194" ca="1" si="384">IF(ISNA(MATCH(MIN(J154:J203)+ROW()-ROW(P154),J154:J203,0)),"",INDEX(D154:D203,MATCH(MIN(J154:J203)+ROW()-ROW(P154),J154:J203,0)))</f>
        <v/>
      </c>
      <c r="Q194" s="89" t="str">
        <f t="shared" ca="1" si="384"/>
        <v/>
      </c>
      <c r="R194" s="89" t="str">
        <f t="shared" ca="1" si="384"/>
        <v/>
      </c>
      <c r="S194" s="89" t="str">
        <f t="shared" ca="1" si="384"/>
        <v/>
      </c>
      <c r="T194" s="89" t="str">
        <f t="shared" ca="1" si="384"/>
        <v/>
      </c>
      <c r="U194" s="89" t="str">
        <f t="shared" ca="1" si="384"/>
        <v/>
      </c>
      <c r="V194" s="98"/>
    </row>
    <row r="195" spans="2:22" x14ac:dyDescent="0.25">
      <c r="B195">
        <v>42</v>
      </c>
      <c r="C195" s="29">
        <f t="shared" si="262"/>
        <v>43839</v>
      </c>
      <c r="D195" s="88">
        <f ca="1">OFFSET(dispos!$D$8,,246)</f>
        <v>0</v>
      </c>
      <c r="E195" s="88">
        <f ca="1">OFFSET(dispos!$E$8,,246)</f>
        <v>0</v>
      </c>
      <c r="F195" s="88">
        <f ca="1">OFFSET(dispos!$F$8,,246)</f>
        <v>0</v>
      </c>
      <c r="G195" s="88">
        <f ca="1">OFFSET(dispos!$G$8,,246)</f>
        <v>0</v>
      </c>
      <c r="H195" s="88">
        <f ca="1">OFFSET(dispos!$H$8,,246)</f>
        <v>0</v>
      </c>
      <c r="I195" s="88">
        <f ca="1">OFFSET(dispos!$I$8,,246)</f>
        <v>0</v>
      </c>
      <c r="J195" s="90" t="str">
        <f t="shared" ref="J195:O195" ca="1" si="385">IF(D195=0,"",SUMPRODUCT((D154:D203&lt;=D195)-(ISBLANK(D154:D203))))</f>
        <v/>
      </c>
      <c r="K195" s="90" t="str">
        <f t="shared" ca="1" si="385"/>
        <v/>
      </c>
      <c r="L195" s="90" t="str">
        <f t="shared" ca="1" si="385"/>
        <v/>
      </c>
      <c r="M195" s="90" t="str">
        <f t="shared" ca="1" si="385"/>
        <v/>
      </c>
      <c r="N195" s="90" t="str">
        <f t="shared" ca="1" si="385"/>
        <v/>
      </c>
      <c r="O195" s="90" t="str">
        <f t="shared" ca="1" si="385"/>
        <v/>
      </c>
      <c r="P195" s="89" t="str">
        <f t="shared" ref="P195:U195" ca="1" si="386">IF(ISNA(MATCH(MIN(J154:J203)+ROW()-ROW(P154),J154:J203,0)),"",INDEX(D154:D203,MATCH(MIN(J154:J203)+ROW()-ROW(P154),J154:J203,0)))</f>
        <v/>
      </c>
      <c r="Q195" s="89" t="str">
        <f t="shared" ca="1" si="386"/>
        <v/>
      </c>
      <c r="R195" s="89" t="str">
        <f t="shared" ca="1" si="386"/>
        <v/>
      </c>
      <c r="S195" s="89" t="str">
        <f t="shared" ca="1" si="386"/>
        <v/>
      </c>
      <c r="T195" s="89" t="str">
        <f t="shared" ca="1" si="386"/>
        <v/>
      </c>
      <c r="U195" s="89" t="str">
        <f t="shared" ca="1" si="386"/>
        <v/>
      </c>
      <c r="V195" s="98"/>
    </row>
    <row r="196" spans="2:22" x14ac:dyDescent="0.25">
      <c r="B196">
        <v>43</v>
      </c>
      <c r="C196" s="29">
        <f t="shared" si="262"/>
        <v>43839</v>
      </c>
      <c r="D196" s="88">
        <f ca="1">OFFSET(dispos!$D$8,,252)</f>
        <v>0</v>
      </c>
      <c r="E196" s="88">
        <f ca="1">OFFSET(dispos!$E$8,,252)</f>
        <v>0</v>
      </c>
      <c r="F196" s="88">
        <f ca="1">OFFSET(dispos!$F$8,,252)</f>
        <v>0</v>
      </c>
      <c r="G196" s="88">
        <f ca="1">OFFSET(dispos!$G$8,,252)</f>
        <v>0</v>
      </c>
      <c r="H196" s="88">
        <f ca="1">OFFSET(dispos!$H$8,,252)</f>
        <v>0</v>
      </c>
      <c r="I196" s="88">
        <f ca="1">OFFSET(dispos!$I$8,,252)</f>
        <v>0</v>
      </c>
      <c r="J196" s="90" t="str">
        <f t="shared" ref="J196:O196" ca="1" si="387">IF(D196=0,"",SUMPRODUCT((D154:D203&lt;=D196)-(ISBLANK(D154:D203))))</f>
        <v/>
      </c>
      <c r="K196" s="90" t="str">
        <f t="shared" ca="1" si="387"/>
        <v/>
      </c>
      <c r="L196" s="90" t="str">
        <f t="shared" ca="1" si="387"/>
        <v/>
      </c>
      <c r="M196" s="90" t="str">
        <f t="shared" ca="1" si="387"/>
        <v/>
      </c>
      <c r="N196" s="90" t="str">
        <f t="shared" ca="1" si="387"/>
        <v/>
      </c>
      <c r="O196" s="90" t="str">
        <f t="shared" ca="1" si="387"/>
        <v/>
      </c>
      <c r="P196" s="89" t="str">
        <f t="shared" ref="P196:U196" ca="1" si="388">IF(ISNA(MATCH(MIN(J154:J203)+ROW()-ROW(P154),J154:J203,0)),"",INDEX(D154:D203,MATCH(MIN(J154:J203)+ROW()-ROW(P154),J154:J203,0)))</f>
        <v/>
      </c>
      <c r="Q196" s="89" t="str">
        <f t="shared" ca="1" si="388"/>
        <v/>
      </c>
      <c r="R196" s="89" t="str">
        <f t="shared" ca="1" si="388"/>
        <v/>
      </c>
      <c r="S196" s="89" t="str">
        <f t="shared" ca="1" si="388"/>
        <v/>
      </c>
      <c r="T196" s="89" t="str">
        <f t="shared" ca="1" si="388"/>
        <v/>
      </c>
      <c r="U196" s="89" t="str">
        <f t="shared" ca="1" si="388"/>
        <v/>
      </c>
      <c r="V196" s="98"/>
    </row>
    <row r="197" spans="2:22" x14ac:dyDescent="0.25">
      <c r="B197">
        <v>44</v>
      </c>
      <c r="C197" s="29">
        <f t="shared" si="262"/>
        <v>43839</v>
      </c>
      <c r="D197" s="88">
        <f ca="1">OFFSET(dispos!$D$8,,258)</f>
        <v>0</v>
      </c>
      <c r="E197" s="88">
        <f ca="1">OFFSET(dispos!$E$8,,258)</f>
        <v>0</v>
      </c>
      <c r="F197" s="88">
        <f ca="1">OFFSET(dispos!$F$8,,258)</f>
        <v>0</v>
      </c>
      <c r="G197" s="88">
        <f ca="1">OFFSET(dispos!$G$8,,258)</f>
        <v>0</v>
      </c>
      <c r="H197" s="88">
        <f ca="1">OFFSET(dispos!$H$8,,258)</f>
        <v>0</v>
      </c>
      <c r="I197" s="88">
        <f ca="1">OFFSET(dispos!$I$8,,258)</f>
        <v>0</v>
      </c>
      <c r="J197" s="90" t="str">
        <f t="shared" ref="J197:O197" ca="1" si="389">IF(D197=0,"",SUMPRODUCT((D154:D203&lt;=D197)-(ISBLANK(D154:D203))))</f>
        <v/>
      </c>
      <c r="K197" s="90" t="str">
        <f t="shared" ca="1" si="389"/>
        <v/>
      </c>
      <c r="L197" s="90" t="str">
        <f t="shared" ca="1" si="389"/>
        <v/>
      </c>
      <c r="M197" s="90" t="str">
        <f t="shared" ca="1" si="389"/>
        <v/>
      </c>
      <c r="N197" s="90" t="str">
        <f t="shared" ca="1" si="389"/>
        <v/>
      </c>
      <c r="O197" s="90" t="str">
        <f t="shared" ca="1" si="389"/>
        <v/>
      </c>
      <c r="P197" s="89" t="str">
        <f t="shared" ref="P197:U197" ca="1" si="390">IF(ISNA(MATCH(MIN(J154:J203)+ROW()-ROW(P154),J154:J203,0)),"",INDEX(D154:D203,MATCH(MIN(J154:J203)+ROW()-ROW(P154),J154:J203,0)))</f>
        <v/>
      </c>
      <c r="Q197" s="89" t="str">
        <f t="shared" ca="1" si="390"/>
        <v/>
      </c>
      <c r="R197" s="89" t="str">
        <f t="shared" ca="1" si="390"/>
        <v/>
      </c>
      <c r="S197" s="89" t="str">
        <f t="shared" ca="1" si="390"/>
        <v/>
      </c>
      <c r="T197" s="89" t="str">
        <f t="shared" ca="1" si="390"/>
        <v/>
      </c>
      <c r="U197" s="89" t="str">
        <f t="shared" ca="1" si="390"/>
        <v/>
      </c>
      <c r="V197" s="98"/>
    </row>
    <row r="198" spans="2:22" x14ac:dyDescent="0.25">
      <c r="B198">
        <v>45</v>
      </c>
      <c r="C198" s="29">
        <f t="shared" ref="C198:C261" si="391">C197</f>
        <v>43839</v>
      </c>
      <c r="D198" s="88">
        <f ca="1">OFFSET(dispos!$D$8,,264)</f>
        <v>0</v>
      </c>
      <c r="E198" s="88">
        <f ca="1">OFFSET(dispos!$E$8,,264)</f>
        <v>0</v>
      </c>
      <c r="F198" s="88">
        <f ca="1">OFFSET(dispos!$F$8,,264)</f>
        <v>0</v>
      </c>
      <c r="G198" s="88">
        <f ca="1">OFFSET(dispos!$G$8,,264)</f>
        <v>0</v>
      </c>
      <c r="H198" s="88">
        <f ca="1">OFFSET(dispos!$H$8,,264)</f>
        <v>0</v>
      </c>
      <c r="I198" s="88">
        <f ca="1">OFFSET(dispos!$I$8,,264)</f>
        <v>0</v>
      </c>
      <c r="J198" s="90" t="str">
        <f t="shared" ref="J198:O198" ca="1" si="392">IF(D198=0,"",SUMPRODUCT((D154:D203&lt;=D198)-(ISBLANK(D154:D203))))</f>
        <v/>
      </c>
      <c r="K198" s="90" t="str">
        <f t="shared" ca="1" si="392"/>
        <v/>
      </c>
      <c r="L198" s="90" t="str">
        <f t="shared" ca="1" si="392"/>
        <v/>
      </c>
      <c r="M198" s="90" t="str">
        <f t="shared" ca="1" si="392"/>
        <v/>
      </c>
      <c r="N198" s="90" t="str">
        <f t="shared" ca="1" si="392"/>
        <v/>
      </c>
      <c r="O198" s="90" t="str">
        <f t="shared" ca="1" si="392"/>
        <v/>
      </c>
      <c r="P198" s="89" t="str">
        <f t="shared" ref="P198:U198" ca="1" si="393">IF(ISNA(MATCH(MIN(J154:J203)+ROW()-ROW(P154),J154:J203,0)),"",INDEX(D154:D203,MATCH(MIN(J154:J203)+ROW()-ROW(P154),J154:J203,0)))</f>
        <v/>
      </c>
      <c r="Q198" s="89" t="str">
        <f t="shared" ca="1" si="393"/>
        <v/>
      </c>
      <c r="R198" s="89" t="str">
        <f t="shared" ca="1" si="393"/>
        <v/>
      </c>
      <c r="S198" s="89" t="str">
        <f t="shared" ca="1" si="393"/>
        <v/>
      </c>
      <c r="T198" s="89" t="str">
        <f t="shared" ca="1" si="393"/>
        <v/>
      </c>
      <c r="U198" s="89" t="str">
        <f t="shared" ca="1" si="393"/>
        <v/>
      </c>
      <c r="V198" s="98"/>
    </row>
    <row r="199" spans="2:22" x14ac:dyDescent="0.25">
      <c r="B199">
        <v>46</v>
      </c>
      <c r="C199" s="29">
        <f t="shared" si="391"/>
        <v>43839</v>
      </c>
      <c r="D199" s="88">
        <f ca="1">OFFSET(dispos!$D$8,,270)</f>
        <v>0</v>
      </c>
      <c r="E199" s="88">
        <f ca="1">OFFSET(dispos!$E$8,,270)</f>
        <v>0</v>
      </c>
      <c r="F199" s="88">
        <f ca="1">OFFSET(dispos!$F$8,,270)</f>
        <v>0</v>
      </c>
      <c r="G199" s="88">
        <f ca="1">OFFSET(dispos!$G$8,,270)</f>
        <v>0</v>
      </c>
      <c r="H199" s="88">
        <f ca="1">OFFSET(dispos!$H$8,,270)</f>
        <v>0</v>
      </c>
      <c r="I199" s="88">
        <f ca="1">OFFSET(dispos!$I$8,,270)</f>
        <v>0</v>
      </c>
      <c r="J199" s="90" t="str">
        <f t="shared" ref="J199:O199" ca="1" si="394">IF(D199=0,"",SUMPRODUCT((D154:D203&lt;=D199)-(ISBLANK(D154:D203))))</f>
        <v/>
      </c>
      <c r="K199" s="90" t="str">
        <f t="shared" ca="1" si="394"/>
        <v/>
      </c>
      <c r="L199" s="90" t="str">
        <f t="shared" ca="1" si="394"/>
        <v/>
      </c>
      <c r="M199" s="90" t="str">
        <f t="shared" ca="1" si="394"/>
        <v/>
      </c>
      <c r="N199" s="90" t="str">
        <f t="shared" ca="1" si="394"/>
        <v/>
      </c>
      <c r="O199" s="90" t="str">
        <f t="shared" ca="1" si="394"/>
        <v/>
      </c>
      <c r="P199" s="89" t="str">
        <f t="shared" ref="P199:U199" ca="1" si="395">IF(ISNA(MATCH(MIN(J154:J203)+ROW()-ROW(P154),J154:J203,0)),"",INDEX(D154:D203,MATCH(MIN(J154:J203)+ROW()-ROW(P154),J154:J203,0)))</f>
        <v/>
      </c>
      <c r="Q199" s="89" t="str">
        <f t="shared" ca="1" si="395"/>
        <v/>
      </c>
      <c r="R199" s="89" t="str">
        <f t="shared" ca="1" si="395"/>
        <v/>
      </c>
      <c r="S199" s="89" t="str">
        <f t="shared" ca="1" si="395"/>
        <v/>
      </c>
      <c r="T199" s="89" t="str">
        <f t="shared" ca="1" si="395"/>
        <v/>
      </c>
      <c r="U199" s="89" t="str">
        <f t="shared" ca="1" si="395"/>
        <v/>
      </c>
      <c r="V199" s="98"/>
    </row>
    <row r="200" spans="2:22" x14ac:dyDescent="0.25">
      <c r="B200">
        <v>47</v>
      </c>
      <c r="C200" s="29">
        <f t="shared" si="391"/>
        <v>43839</v>
      </c>
      <c r="D200" s="88">
        <f ca="1">OFFSET(dispos!$D$8,,276)</f>
        <v>0</v>
      </c>
      <c r="E200" s="88">
        <f ca="1">OFFSET(dispos!$E$8,,276)</f>
        <v>0</v>
      </c>
      <c r="F200" s="88">
        <f ca="1">OFFSET(dispos!$F$8,,276)</f>
        <v>0</v>
      </c>
      <c r="G200" s="88">
        <f ca="1">OFFSET(dispos!$G$8,,276)</f>
        <v>0</v>
      </c>
      <c r="H200" s="88">
        <f ca="1">OFFSET(dispos!$H$8,,276)</f>
        <v>0</v>
      </c>
      <c r="I200" s="88">
        <f ca="1">OFFSET(dispos!$I$8,,276)</f>
        <v>0</v>
      </c>
      <c r="J200" s="90" t="str">
        <f t="shared" ref="J200:O200" ca="1" si="396">IF(D200=0,"",SUMPRODUCT((D154:D203&lt;=D200)-(ISBLANK(D154:D203))))</f>
        <v/>
      </c>
      <c r="K200" s="90" t="str">
        <f t="shared" ca="1" si="396"/>
        <v/>
      </c>
      <c r="L200" s="90" t="str">
        <f t="shared" ca="1" si="396"/>
        <v/>
      </c>
      <c r="M200" s="90" t="str">
        <f t="shared" ca="1" si="396"/>
        <v/>
      </c>
      <c r="N200" s="90" t="str">
        <f t="shared" ca="1" si="396"/>
        <v/>
      </c>
      <c r="O200" s="90" t="str">
        <f t="shared" ca="1" si="396"/>
        <v/>
      </c>
      <c r="P200" s="89" t="str">
        <f t="shared" ref="P200:U200" ca="1" si="397">IF(ISNA(MATCH(MIN(J154:J203)+ROW()-ROW(P154),J154:J203,0)),"",INDEX(D154:D203,MATCH(MIN(J154:J203)+ROW()-ROW(P154),J154:J203,0)))</f>
        <v/>
      </c>
      <c r="Q200" s="89" t="str">
        <f t="shared" ca="1" si="397"/>
        <v/>
      </c>
      <c r="R200" s="89" t="str">
        <f t="shared" ca="1" si="397"/>
        <v/>
      </c>
      <c r="S200" s="89" t="str">
        <f t="shared" ca="1" si="397"/>
        <v/>
      </c>
      <c r="T200" s="89" t="str">
        <f t="shared" ca="1" si="397"/>
        <v/>
      </c>
      <c r="U200" s="89" t="str">
        <f t="shared" ca="1" si="397"/>
        <v/>
      </c>
      <c r="V200" s="98"/>
    </row>
    <row r="201" spans="2:22" x14ac:dyDescent="0.25">
      <c r="B201">
        <v>48</v>
      </c>
      <c r="C201" s="29">
        <f t="shared" si="391"/>
        <v>43839</v>
      </c>
      <c r="D201" s="88">
        <f ca="1">OFFSET(dispos!$D$8,,282)</f>
        <v>0</v>
      </c>
      <c r="E201" s="88">
        <f ca="1">OFFSET(dispos!$E$8,,282)</f>
        <v>0</v>
      </c>
      <c r="F201" s="88">
        <f ca="1">OFFSET(dispos!$F$8,,282)</f>
        <v>0</v>
      </c>
      <c r="G201" s="88">
        <f ca="1">OFFSET(dispos!$G$8,,282)</f>
        <v>0</v>
      </c>
      <c r="H201" s="88">
        <f ca="1">OFFSET(dispos!$H$8,,282)</f>
        <v>0</v>
      </c>
      <c r="I201" s="88">
        <f ca="1">OFFSET(dispos!$I$8,,282)</f>
        <v>0</v>
      </c>
      <c r="J201" s="90" t="str">
        <f t="shared" ref="J201:O201" ca="1" si="398">IF(D201=0,"",SUMPRODUCT((D154:D203&lt;=D201)-(ISBLANK(D154:D203))))</f>
        <v/>
      </c>
      <c r="K201" s="90" t="str">
        <f t="shared" ca="1" si="398"/>
        <v/>
      </c>
      <c r="L201" s="90" t="str">
        <f t="shared" ca="1" si="398"/>
        <v/>
      </c>
      <c r="M201" s="90" t="str">
        <f t="shared" ca="1" si="398"/>
        <v/>
      </c>
      <c r="N201" s="90" t="str">
        <f t="shared" ca="1" si="398"/>
        <v/>
      </c>
      <c r="O201" s="90" t="str">
        <f t="shared" ca="1" si="398"/>
        <v/>
      </c>
      <c r="P201" s="89" t="str">
        <f t="shared" ref="P201:U201" ca="1" si="399">IF(ISNA(MATCH(MIN(J154:J203)+ROW()-ROW(P154),J154:J203,0)),"",INDEX(D154:D203,MATCH(MIN(J154:J203)+ROW()-ROW(P154),J154:J203,0)))</f>
        <v/>
      </c>
      <c r="Q201" s="89" t="str">
        <f t="shared" ca="1" si="399"/>
        <v/>
      </c>
      <c r="R201" s="89" t="str">
        <f t="shared" ca="1" si="399"/>
        <v/>
      </c>
      <c r="S201" s="89" t="str">
        <f t="shared" ca="1" si="399"/>
        <v/>
      </c>
      <c r="T201" s="89" t="str">
        <f t="shared" ca="1" si="399"/>
        <v/>
      </c>
      <c r="U201" s="89" t="str">
        <f t="shared" ca="1" si="399"/>
        <v/>
      </c>
      <c r="V201" s="98"/>
    </row>
    <row r="202" spans="2:22" x14ac:dyDescent="0.25">
      <c r="B202">
        <v>49</v>
      </c>
      <c r="C202" s="29">
        <f t="shared" si="391"/>
        <v>43839</v>
      </c>
      <c r="D202" s="88">
        <f ca="1">OFFSET(dispos!$D$8,,288)</f>
        <v>0</v>
      </c>
      <c r="E202" s="88">
        <f ca="1">OFFSET(dispos!$E$8,,288)</f>
        <v>0</v>
      </c>
      <c r="F202" s="88">
        <f ca="1">OFFSET(dispos!$F$8,,288)</f>
        <v>0</v>
      </c>
      <c r="G202" s="88">
        <f ca="1">OFFSET(dispos!$G$8,,288)</f>
        <v>0</v>
      </c>
      <c r="H202" s="88">
        <f ca="1">OFFSET(dispos!$H$8,,288)</f>
        <v>0</v>
      </c>
      <c r="I202" s="88">
        <f ca="1">OFFSET(dispos!$I$8,,288)</f>
        <v>0</v>
      </c>
      <c r="J202" s="90" t="str">
        <f t="shared" ref="J202:O202" ca="1" si="400">IF(D202=0,"",SUMPRODUCT((D154:D203&lt;=D202)-(ISBLANK(D154:D203))))</f>
        <v/>
      </c>
      <c r="K202" s="90" t="str">
        <f t="shared" ca="1" si="400"/>
        <v/>
      </c>
      <c r="L202" s="90" t="str">
        <f t="shared" ca="1" si="400"/>
        <v/>
      </c>
      <c r="M202" s="90" t="str">
        <f t="shared" ca="1" si="400"/>
        <v/>
      </c>
      <c r="N202" s="90" t="str">
        <f t="shared" ca="1" si="400"/>
        <v/>
      </c>
      <c r="O202" s="90" t="str">
        <f t="shared" ca="1" si="400"/>
        <v/>
      </c>
      <c r="P202" s="89" t="str">
        <f t="shared" ref="P202:U202" ca="1" si="401">IF(ISNA(MATCH(MIN(J154:J203)+ROW()-ROW(P154),J154:J203,0)),"",INDEX(D154:D203,MATCH(MIN(J154:J203)+ROW()-ROW(P154),J154:J203,0)))</f>
        <v/>
      </c>
      <c r="Q202" s="89" t="str">
        <f t="shared" ca="1" si="401"/>
        <v/>
      </c>
      <c r="R202" s="89" t="str">
        <f t="shared" ca="1" si="401"/>
        <v/>
      </c>
      <c r="S202" s="89" t="str">
        <f t="shared" ca="1" si="401"/>
        <v/>
      </c>
      <c r="T202" s="89" t="str">
        <f t="shared" ca="1" si="401"/>
        <v/>
      </c>
      <c r="U202" s="89" t="str">
        <f t="shared" ca="1" si="401"/>
        <v/>
      </c>
      <c r="V202" s="98"/>
    </row>
    <row r="203" spans="2:22" x14ac:dyDescent="0.25">
      <c r="B203">
        <v>50</v>
      </c>
      <c r="C203" s="29">
        <f t="shared" si="391"/>
        <v>43839</v>
      </c>
      <c r="D203" s="88">
        <f ca="1">OFFSET(dispos!$D$8,,294)</f>
        <v>0</v>
      </c>
      <c r="E203" s="88">
        <f ca="1">OFFSET(dispos!$E$8,,294)</f>
        <v>0</v>
      </c>
      <c r="F203" s="88">
        <f ca="1">OFFSET(dispos!$F$8,,294)</f>
        <v>0</v>
      </c>
      <c r="G203" s="88">
        <f ca="1">OFFSET(dispos!$G$8,,294)</f>
        <v>0</v>
      </c>
      <c r="H203" s="88">
        <f ca="1">OFFSET(dispos!$H$8,,294)</f>
        <v>0</v>
      </c>
      <c r="I203" s="88">
        <f ca="1">OFFSET(dispos!$I$8,,294)</f>
        <v>0</v>
      </c>
      <c r="J203" s="90" t="str">
        <f t="shared" ref="J203:O203" ca="1" si="402">IF(D203=0,"",SUMPRODUCT((D154:D203&lt;=D203)-(ISBLANK(D154:D203))))</f>
        <v/>
      </c>
      <c r="K203" s="90" t="str">
        <f t="shared" ca="1" si="402"/>
        <v/>
      </c>
      <c r="L203" s="90" t="str">
        <f t="shared" ca="1" si="402"/>
        <v/>
      </c>
      <c r="M203" s="90" t="str">
        <f t="shared" ca="1" si="402"/>
        <v/>
      </c>
      <c r="N203" s="90" t="str">
        <f t="shared" ca="1" si="402"/>
        <v/>
      </c>
      <c r="O203" s="90" t="str">
        <f t="shared" ca="1" si="402"/>
        <v/>
      </c>
      <c r="P203" s="89" t="str">
        <f t="shared" ref="P203:U203" ca="1" si="403">IF(ISNA(MATCH(MIN(J154:J203)+ROW()-ROW(P154),J154:J203,0)),"",INDEX(D154:D203,MATCH(MIN(J154:J203)+ROW()-ROW(P154),J154:J203,0)))</f>
        <v/>
      </c>
      <c r="Q203" s="89" t="str">
        <f t="shared" ca="1" si="403"/>
        <v/>
      </c>
      <c r="R203" s="89" t="str">
        <f t="shared" ca="1" si="403"/>
        <v/>
      </c>
      <c r="S203" s="89" t="str">
        <f t="shared" ca="1" si="403"/>
        <v/>
      </c>
      <c r="T203" s="89" t="str">
        <f t="shared" ca="1" si="403"/>
        <v/>
      </c>
      <c r="U203" s="89" t="str">
        <f t="shared" ca="1" si="403"/>
        <v/>
      </c>
      <c r="V203" s="98"/>
    </row>
    <row r="204" spans="2:22" x14ac:dyDescent="0.25">
      <c r="B204" s="91">
        <v>1</v>
      </c>
      <c r="C204" s="92">
        <f>dispos!$C$9</f>
        <v>43840</v>
      </c>
      <c r="D204" s="93">
        <f ca="1">OFFSET(dispos!$D$9,,)</f>
        <v>0</v>
      </c>
      <c r="E204" s="93">
        <f ca="1">OFFSET(dispos!$E$9,,)</f>
        <v>0</v>
      </c>
      <c r="F204" s="93">
        <f ca="1">OFFSET(dispos!$F$9,,)</f>
        <v>0</v>
      </c>
      <c r="G204" s="93">
        <f ca="1">OFFSET(dispos!$G$9,,)</f>
        <v>0</v>
      </c>
      <c r="H204" s="93">
        <f ca="1">OFFSET(dispos!$H$9,,)</f>
        <v>0</v>
      </c>
      <c r="I204" s="93">
        <f ca="1">OFFSET(dispos!$I$9,,)</f>
        <v>0</v>
      </c>
      <c r="J204" s="94" t="str">
        <f t="shared" ref="J204:O204" ca="1" si="404">IF(D204=0,"",SUMPRODUCT((D204:D253&lt;=D204)-(ISBLANK(D204:D253))))</f>
        <v/>
      </c>
      <c r="K204" s="95" t="str">
        <f t="shared" ca="1" si="404"/>
        <v/>
      </c>
      <c r="L204" s="95" t="str">
        <f t="shared" ca="1" si="404"/>
        <v/>
      </c>
      <c r="M204" s="95" t="str">
        <f t="shared" ca="1" si="404"/>
        <v/>
      </c>
      <c r="N204" s="95" t="str">
        <f t="shared" ca="1" si="404"/>
        <v/>
      </c>
      <c r="O204" s="95" t="str">
        <f t="shared" ca="1" si="404"/>
        <v/>
      </c>
      <c r="P204" s="96" t="str">
        <f t="shared" ref="P204:U204" ca="1" si="405">IF(ISNA(MATCH(MIN(J204:J253)+ROW()-ROW(P204),J204:J253,0)),"",INDEX(D204:D253,MATCH(MIN(J204:J253)+ROW()-ROW(P204),J204:J253,0)))</f>
        <v/>
      </c>
      <c r="Q204" s="96" t="str">
        <f t="shared" ca="1" si="405"/>
        <v/>
      </c>
      <c r="R204" s="96" t="str">
        <f t="shared" ca="1" si="405"/>
        <v/>
      </c>
      <c r="S204" s="96" t="str">
        <f t="shared" ca="1" si="405"/>
        <v/>
      </c>
      <c r="T204" s="96" t="str">
        <f t="shared" ca="1" si="405"/>
        <v/>
      </c>
      <c r="U204" s="96" t="str">
        <f t="shared" ca="1" si="405"/>
        <v/>
      </c>
      <c r="V204" s="98">
        <v>5</v>
      </c>
    </row>
    <row r="205" spans="2:22" x14ac:dyDescent="0.25">
      <c r="B205" s="91">
        <v>2</v>
      </c>
      <c r="C205" s="92">
        <f t="shared" si="391"/>
        <v>43840</v>
      </c>
      <c r="D205" s="93">
        <f ca="1">OFFSET(dispos!$D$9,,6)</f>
        <v>0</v>
      </c>
      <c r="E205" s="93">
        <f ca="1">OFFSET(dispos!$E$9,,6)</f>
        <v>0</v>
      </c>
      <c r="F205" s="93">
        <f ca="1">OFFSET(dispos!$F$9,,6)</f>
        <v>0</v>
      </c>
      <c r="G205" s="93">
        <f ca="1">OFFSET(dispos!$G$9,,6)</f>
        <v>0</v>
      </c>
      <c r="H205" s="93">
        <f ca="1">OFFSET(dispos!$H$9,,6)</f>
        <v>0</v>
      </c>
      <c r="I205" s="93">
        <f ca="1">OFFSET(dispos!$I$9,,6)</f>
        <v>0</v>
      </c>
      <c r="J205" s="90" t="str">
        <f t="shared" ref="J205:O205" ca="1" si="406">IF(D205=0,"",SUMPRODUCT((D204:D253&lt;=D205)-(ISBLANK(D204:D253))))</f>
        <v/>
      </c>
      <c r="K205" s="90" t="str">
        <f t="shared" ca="1" si="406"/>
        <v/>
      </c>
      <c r="L205" s="90" t="str">
        <f t="shared" ca="1" si="406"/>
        <v/>
      </c>
      <c r="M205" s="90" t="str">
        <f t="shared" ca="1" si="406"/>
        <v/>
      </c>
      <c r="N205" s="90" t="str">
        <f t="shared" ca="1" si="406"/>
        <v/>
      </c>
      <c r="O205" s="90" t="str">
        <f t="shared" ca="1" si="406"/>
        <v/>
      </c>
      <c r="P205" s="89" t="str">
        <f t="shared" ref="P205:U205" ca="1" si="407">IF(ISNA(MATCH(MIN(J204:J253)+ROW()-ROW(P204),J204:J253,0)),"",INDEX(D204:D253,MATCH(MIN(J204:J253)+ROW()-ROW(P204),J204:J253,0)))</f>
        <v/>
      </c>
      <c r="Q205" s="89" t="str">
        <f t="shared" ca="1" si="407"/>
        <v/>
      </c>
      <c r="R205" s="89" t="str">
        <f t="shared" ca="1" si="407"/>
        <v/>
      </c>
      <c r="S205" s="89" t="str">
        <f t="shared" ca="1" si="407"/>
        <v/>
      </c>
      <c r="T205" s="89" t="str">
        <f t="shared" ca="1" si="407"/>
        <v/>
      </c>
      <c r="U205" s="89" t="str">
        <f t="shared" ca="1" si="407"/>
        <v/>
      </c>
      <c r="V205" s="98"/>
    </row>
    <row r="206" spans="2:22" x14ac:dyDescent="0.25">
      <c r="B206" s="91">
        <v>3</v>
      </c>
      <c r="C206" s="92">
        <f t="shared" si="391"/>
        <v>43840</v>
      </c>
      <c r="D206" s="93">
        <f ca="1">OFFSET(dispos!$D$9,,12)</f>
        <v>0</v>
      </c>
      <c r="E206" s="93">
        <f ca="1">OFFSET(dispos!$E$9,,12)</f>
        <v>0</v>
      </c>
      <c r="F206" s="93">
        <f ca="1">OFFSET(dispos!$F$9,,12)</f>
        <v>0</v>
      </c>
      <c r="G206" s="93">
        <f ca="1">OFFSET(dispos!$G$9,,12)</f>
        <v>0</v>
      </c>
      <c r="H206" s="93">
        <f ca="1">OFFSET(dispos!$H$9,,12)</f>
        <v>0</v>
      </c>
      <c r="I206" s="93">
        <f ca="1">OFFSET(dispos!$I$9,,12)</f>
        <v>0</v>
      </c>
      <c r="J206" s="90" t="str">
        <f t="shared" ref="J206:O206" ca="1" si="408">IF(D206=0,"",SUMPRODUCT((D204:D253&lt;=D206)-(ISBLANK(D204:D253))))</f>
        <v/>
      </c>
      <c r="K206" s="90" t="str">
        <f t="shared" ca="1" si="408"/>
        <v/>
      </c>
      <c r="L206" s="90" t="str">
        <f t="shared" ca="1" si="408"/>
        <v/>
      </c>
      <c r="M206" s="90" t="str">
        <f t="shared" ca="1" si="408"/>
        <v/>
      </c>
      <c r="N206" s="90" t="str">
        <f t="shared" ca="1" si="408"/>
        <v/>
      </c>
      <c r="O206" s="90" t="str">
        <f t="shared" ca="1" si="408"/>
        <v/>
      </c>
      <c r="P206" s="89" t="str">
        <f t="shared" ref="P206:U206" ca="1" si="409">IF(ISNA(MATCH(MIN(J204:J253)+ROW()-ROW(P204),J204:J253,0)),"",INDEX(D204:D253,MATCH(MIN(J204:J253)+ROW()-ROW(P204),J204:J253,0)))</f>
        <v/>
      </c>
      <c r="Q206" s="89" t="str">
        <f t="shared" ca="1" si="409"/>
        <v/>
      </c>
      <c r="R206" s="89" t="str">
        <f t="shared" ca="1" si="409"/>
        <v/>
      </c>
      <c r="S206" s="89" t="str">
        <f t="shared" ca="1" si="409"/>
        <v/>
      </c>
      <c r="T206" s="89" t="str">
        <f t="shared" ca="1" si="409"/>
        <v/>
      </c>
      <c r="U206" s="89" t="str">
        <f t="shared" ca="1" si="409"/>
        <v/>
      </c>
      <c r="V206" s="98"/>
    </row>
    <row r="207" spans="2:22" x14ac:dyDescent="0.25">
      <c r="B207" s="91">
        <v>4</v>
      </c>
      <c r="C207" s="92">
        <f t="shared" si="391"/>
        <v>43840</v>
      </c>
      <c r="D207" s="93">
        <f ca="1">OFFSET(dispos!$D$9,,18)</f>
        <v>0</v>
      </c>
      <c r="E207" s="93">
        <f ca="1">OFFSET(dispos!$E$9,,18)</f>
        <v>0</v>
      </c>
      <c r="F207" s="93">
        <f ca="1">OFFSET(dispos!$F$9,,18)</f>
        <v>0</v>
      </c>
      <c r="G207" s="93">
        <f ca="1">OFFSET(dispos!$G$9,,18)</f>
        <v>0</v>
      </c>
      <c r="H207" s="93">
        <f ca="1">OFFSET(dispos!$H$9,,18)</f>
        <v>0</v>
      </c>
      <c r="I207" s="93">
        <f ca="1">OFFSET(dispos!$I$9,,18)</f>
        <v>0</v>
      </c>
      <c r="J207" s="90" t="str">
        <f t="shared" ref="J207:O207" ca="1" si="410">IF(D207=0,"",SUMPRODUCT((D204:D253&lt;=D207)-(ISBLANK(D204:D253))))</f>
        <v/>
      </c>
      <c r="K207" s="90" t="str">
        <f t="shared" ca="1" si="410"/>
        <v/>
      </c>
      <c r="L207" s="90" t="str">
        <f t="shared" ca="1" si="410"/>
        <v/>
      </c>
      <c r="M207" s="90" t="str">
        <f t="shared" ca="1" si="410"/>
        <v/>
      </c>
      <c r="N207" s="90" t="str">
        <f t="shared" ca="1" si="410"/>
        <v/>
      </c>
      <c r="O207" s="90" t="str">
        <f t="shared" ca="1" si="410"/>
        <v/>
      </c>
      <c r="P207" s="89" t="str">
        <f t="shared" ref="P207:U207" ca="1" si="411">IF(ISNA(MATCH(MIN(J204:J253)+ROW()-ROW(P204),J204:J253,0)),"",INDEX(D204:D253,MATCH(MIN(J204:J253)+ROW()-ROW(P204),J204:J253,0)))</f>
        <v/>
      </c>
      <c r="Q207" s="89" t="str">
        <f t="shared" ca="1" si="411"/>
        <v/>
      </c>
      <c r="R207" s="89" t="str">
        <f t="shared" ca="1" si="411"/>
        <v/>
      </c>
      <c r="S207" s="89" t="str">
        <f t="shared" ca="1" si="411"/>
        <v/>
      </c>
      <c r="T207" s="89" t="str">
        <f t="shared" ca="1" si="411"/>
        <v/>
      </c>
      <c r="U207" s="89" t="str">
        <f t="shared" ca="1" si="411"/>
        <v/>
      </c>
      <c r="V207" s="98"/>
    </row>
    <row r="208" spans="2:22" x14ac:dyDescent="0.25">
      <c r="B208" s="91">
        <v>5</v>
      </c>
      <c r="C208" s="92">
        <f t="shared" si="391"/>
        <v>43840</v>
      </c>
      <c r="D208" s="93">
        <f ca="1">OFFSET(dispos!$D$9,,24)</f>
        <v>0</v>
      </c>
      <c r="E208" s="93">
        <f ca="1">OFFSET(dispos!$E$9,,24)</f>
        <v>0</v>
      </c>
      <c r="F208" s="93">
        <f ca="1">OFFSET(dispos!$F$9,,24)</f>
        <v>0</v>
      </c>
      <c r="G208" s="93">
        <f ca="1">OFFSET(dispos!$G$9,,24)</f>
        <v>0</v>
      </c>
      <c r="H208" s="93">
        <f ca="1">OFFSET(dispos!$H$9,,24)</f>
        <v>0</v>
      </c>
      <c r="I208" s="93">
        <f ca="1">OFFSET(dispos!$I$9,,24)</f>
        <v>0</v>
      </c>
      <c r="J208" s="90" t="str">
        <f t="shared" ref="J208:O208" ca="1" si="412">IF(D208=0,"",SUMPRODUCT((D204:D253&lt;=D208)-(ISBLANK(D204:D253))))</f>
        <v/>
      </c>
      <c r="K208" s="90" t="str">
        <f t="shared" ca="1" si="412"/>
        <v/>
      </c>
      <c r="L208" s="90" t="str">
        <f t="shared" ca="1" si="412"/>
        <v/>
      </c>
      <c r="M208" s="90" t="str">
        <f t="shared" ca="1" si="412"/>
        <v/>
      </c>
      <c r="N208" s="90" t="str">
        <f t="shared" ca="1" si="412"/>
        <v/>
      </c>
      <c r="O208" s="90" t="str">
        <f t="shared" ca="1" si="412"/>
        <v/>
      </c>
      <c r="P208" s="89" t="str">
        <f t="shared" ref="P208:U208" ca="1" si="413">IF(ISNA(MATCH(MIN(J204:J253)+ROW()-ROW(P204),J204:J253,0)),"",INDEX(D204:D253,MATCH(MIN(J204:J253)+ROW()-ROW(P204),J204:J253,0)))</f>
        <v/>
      </c>
      <c r="Q208" s="89" t="str">
        <f t="shared" ca="1" si="413"/>
        <v/>
      </c>
      <c r="R208" s="89" t="str">
        <f t="shared" ca="1" si="413"/>
        <v/>
      </c>
      <c r="S208" s="89" t="str">
        <f t="shared" ca="1" si="413"/>
        <v/>
      </c>
      <c r="T208" s="89" t="str">
        <f t="shared" ca="1" si="413"/>
        <v/>
      </c>
      <c r="U208" s="89" t="str">
        <f t="shared" ca="1" si="413"/>
        <v/>
      </c>
      <c r="V208" s="98"/>
    </row>
    <row r="209" spans="2:22" x14ac:dyDescent="0.25">
      <c r="B209" s="91">
        <v>6</v>
      </c>
      <c r="C209" s="92">
        <f t="shared" si="391"/>
        <v>43840</v>
      </c>
      <c r="D209" s="93">
        <f ca="1">OFFSET(dispos!$D$9,,30)</f>
        <v>0</v>
      </c>
      <c r="E209" s="93">
        <f ca="1">OFFSET(dispos!$E$9,,30)</f>
        <v>0</v>
      </c>
      <c r="F209" s="93">
        <f ca="1">OFFSET(dispos!$F$9,,30)</f>
        <v>0</v>
      </c>
      <c r="G209" s="93">
        <f ca="1">OFFSET(dispos!$G$9,,30)</f>
        <v>0</v>
      </c>
      <c r="H209" s="93">
        <f ca="1">OFFSET(dispos!$H$9,,30)</f>
        <v>0</v>
      </c>
      <c r="I209" s="93">
        <f ca="1">OFFSET(dispos!$I$9,,30)</f>
        <v>0</v>
      </c>
      <c r="J209" s="90" t="str">
        <f t="shared" ref="J209:O209" ca="1" si="414">IF(D209=0,"",SUMPRODUCT((D204:D253&lt;=D209)-(ISBLANK(D204:D253))))</f>
        <v/>
      </c>
      <c r="K209" s="90" t="str">
        <f t="shared" ca="1" si="414"/>
        <v/>
      </c>
      <c r="L209" s="90" t="str">
        <f t="shared" ca="1" si="414"/>
        <v/>
      </c>
      <c r="M209" s="90" t="str">
        <f t="shared" ca="1" si="414"/>
        <v/>
      </c>
      <c r="N209" s="90" t="str">
        <f t="shared" ca="1" si="414"/>
        <v/>
      </c>
      <c r="O209" s="90" t="str">
        <f t="shared" ca="1" si="414"/>
        <v/>
      </c>
      <c r="P209" s="89" t="str">
        <f t="shared" ref="P209:U209" ca="1" si="415">IF(ISNA(MATCH(MIN(J204:J253)+ROW()-ROW(P204),J204:J253,0)),"",INDEX(D204:D253,MATCH(MIN(J204:J253)+ROW()-ROW(P204),J204:J253,0)))</f>
        <v/>
      </c>
      <c r="Q209" s="89" t="str">
        <f t="shared" ca="1" si="415"/>
        <v/>
      </c>
      <c r="R209" s="89" t="str">
        <f t="shared" ca="1" si="415"/>
        <v/>
      </c>
      <c r="S209" s="89" t="str">
        <f t="shared" ca="1" si="415"/>
        <v/>
      </c>
      <c r="T209" s="89" t="str">
        <f t="shared" ca="1" si="415"/>
        <v/>
      </c>
      <c r="U209" s="89" t="str">
        <f t="shared" ca="1" si="415"/>
        <v/>
      </c>
      <c r="V209" s="98"/>
    </row>
    <row r="210" spans="2:22" x14ac:dyDescent="0.25">
      <c r="B210" s="91">
        <v>7</v>
      </c>
      <c r="C210" s="92">
        <f t="shared" si="391"/>
        <v>43840</v>
      </c>
      <c r="D210" s="93">
        <f ca="1">OFFSET(dispos!$D$9,,36)</f>
        <v>0</v>
      </c>
      <c r="E210" s="93">
        <f ca="1">OFFSET(dispos!$E$9,,36)</f>
        <v>0</v>
      </c>
      <c r="F210" s="93">
        <f ca="1">OFFSET(dispos!$F$9,,36)</f>
        <v>0</v>
      </c>
      <c r="G210" s="93">
        <f ca="1">OFFSET(dispos!$G$9,,36)</f>
        <v>0</v>
      </c>
      <c r="H210" s="93">
        <f ca="1">OFFSET(dispos!$H$9,,36)</f>
        <v>0</v>
      </c>
      <c r="I210" s="93">
        <f ca="1">OFFSET(dispos!$I$9,,36)</f>
        <v>0</v>
      </c>
      <c r="J210" s="90" t="str">
        <f t="shared" ref="J210:O210" ca="1" si="416">IF(D210=0,"",SUMPRODUCT((D204:D253&lt;=D210)-(ISBLANK(D204:D253))))</f>
        <v/>
      </c>
      <c r="K210" s="90" t="str">
        <f t="shared" ca="1" si="416"/>
        <v/>
      </c>
      <c r="L210" s="90" t="str">
        <f t="shared" ca="1" si="416"/>
        <v/>
      </c>
      <c r="M210" s="90" t="str">
        <f t="shared" ca="1" si="416"/>
        <v/>
      </c>
      <c r="N210" s="90" t="str">
        <f t="shared" ca="1" si="416"/>
        <v/>
      </c>
      <c r="O210" s="90" t="str">
        <f t="shared" ca="1" si="416"/>
        <v/>
      </c>
      <c r="P210" s="89" t="str">
        <f t="shared" ref="P210:U210" ca="1" si="417">IF(ISNA(MATCH(MIN(J204:J253)+ROW()-ROW(P204),J204:J253,0)),"",INDEX(D204:D253,MATCH(MIN(J204:J253)+ROW()-ROW(P204),J204:J253,0)))</f>
        <v/>
      </c>
      <c r="Q210" s="89" t="str">
        <f t="shared" ca="1" si="417"/>
        <v/>
      </c>
      <c r="R210" s="89" t="str">
        <f t="shared" ca="1" si="417"/>
        <v/>
      </c>
      <c r="S210" s="89" t="str">
        <f t="shared" ca="1" si="417"/>
        <v/>
      </c>
      <c r="T210" s="89" t="str">
        <f t="shared" ca="1" si="417"/>
        <v/>
      </c>
      <c r="U210" s="89" t="str">
        <f t="shared" ca="1" si="417"/>
        <v/>
      </c>
      <c r="V210" s="98"/>
    </row>
    <row r="211" spans="2:22" x14ac:dyDescent="0.25">
      <c r="B211" s="91">
        <v>8</v>
      </c>
      <c r="C211" s="92">
        <f t="shared" si="391"/>
        <v>43840</v>
      </c>
      <c r="D211" s="93">
        <f ca="1">OFFSET(dispos!$D$9,,42)</f>
        <v>0</v>
      </c>
      <c r="E211" s="93">
        <f ca="1">OFFSET(dispos!$E$9,,42)</f>
        <v>0</v>
      </c>
      <c r="F211" s="93">
        <f ca="1">OFFSET(dispos!$F$9,,42)</f>
        <v>0</v>
      </c>
      <c r="G211" s="93">
        <f ca="1">OFFSET(dispos!$G$9,,42)</f>
        <v>0</v>
      </c>
      <c r="H211" s="93">
        <f ca="1">OFFSET(dispos!$H$9,,42)</f>
        <v>0</v>
      </c>
      <c r="I211" s="93">
        <f ca="1">OFFSET(dispos!$I$9,,42)</f>
        <v>0</v>
      </c>
      <c r="J211" s="90" t="str">
        <f t="shared" ref="J211:O211" ca="1" si="418">IF(D211=0,"",SUMPRODUCT((D204:D253&lt;=D211)-(ISBLANK(D204:D253))))</f>
        <v/>
      </c>
      <c r="K211" s="90" t="str">
        <f t="shared" ca="1" si="418"/>
        <v/>
      </c>
      <c r="L211" s="90" t="str">
        <f t="shared" ca="1" si="418"/>
        <v/>
      </c>
      <c r="M211" s="90" t="str">
        <f t="shared" ca="1" si="418"/>
        <v/>
      </c>
      <c r="N211" s="90" t="str">
        <f t="shared" ca="1" si="418"/>
        <v/>
      </c>
      <c r="O211" s="90" t="str">
        <f t="shared" ca="1" si="418"/>
        <v/>
      </c>
      <c r="P211" s="89" t="str">
        <f t="shared" ref="P211:U211" ca="1" si="419">IF(ISNA(MATCH(MIN(J204:J253)+ROW()-ROW(P204),J204:J253,0)),"",INDEX(D204:D253,MATCH(MIN(J204:J253)+ROW()-ROW(P204),J204:J253,0)))</f>
        <v/>
      </c>
      <c r="Q211" s="89" t="str">
        <f t="shared" ca="1" si="419"/>
        <v/>
      </c>
      <c r="R211" s="89" t="str">
        <f t="shared" ca="1" si="419"/>
        <v/>
      </c>
      <c r="S211" s="89" t="str">
        <f t="shared" ca="1" si="419"/>
        <v/>
      </c>
      <c r="T211" s="89" t="str">
        <f t="shared" ca="1" si="419"/>
        <v/>
      </c>
      <c r="U211" s="89" t="str">
        <f t="shared" ca="1" si="419"/>
        <v/>
      </c>
      <c r="V211" s="98"/>
    </row>
    <row r="212" spans="2:22" x14ac:dyDescent="0.25">
      <c r="B212" s="91">
        <v>9</v>
      </c>
      <c r="C212" s="92">
        <f t="shared" si="391"/>
        <v>43840</v>
      </c>
      <c r="D212" s="93">
        <f ca="1">OFFSET(dispos!$D$9,,48)</f>
        <v>0</v>
      </c>
      <c r="E212" s="93">
        <f ca="1">OFFSET(dispos!$E$9,,48)</f>
        <v>0</v>
      </c>
      <c r="F212" s="93">
        <f ca="1">OFFSET(dispos!$F$9,,48)</f>
        <v>0</v>
      </c>
      <c r="G212" s="93">
        <f ca="1">OFFSET(dispos!$G$9,,48)</f>
        <v>0</v>
      </c>
      <c r="H212" s="93">
        <f ca="1">OFFSET(dispos!$H$9,,48)</f>
        <v>0</v>
      </c>
      <c r="I212" s="93">
        <f ca="1">OFFSET(dispos!$I$9,,48)</f>
        <v>0</v>
      </c>
      <c r="J212" s="90" t="str">
        <f t="shared" ref="J212:O212" ca="1" si="420">IF(D212=0,"",SUMPRODUCT((D204:D253&lt;=D212)-(ISBLANK(D204:D253))))</f>
        <v/>
      </c>
      <c r="K212" s="90" t="str">
        <f t="shared" ca="1" si="420"/>
        <v/>
      </c>
      <c r="L212" s="90" t="str">
        <f t="shared" ca="1" si="420"/>
        <v/>
      </c>
      <c r="M212" s="90" t="str">
        <f t="shared" ca="1" si="420"/>
        <v/>
      </c>
      <c r="N212" s="90" t="str">
        <f t="shared" ca="1" si="420"/>
        <v/>
      </c>
      <c r="O212" s="90" t="str">
        <f t="shared" ca="1" si="420"/>
        <v/>
      </c>
      <c r="P212" s="89" t="str">
        <f t="shared" ref="P212:U212" ca="1" si="421">IF(ISNA(MATCH(MIN(J204:J253)+ROW()-ROW(P204),J204:J253,0)),"",INDEX(D204:D253,MATCH(MIN(J204:J253)+ROW()-ROW(P204),J204:J253,0)))</f>
        <v/>
      </c>
      <c r="Q212" s="89" t="str">
        <f t="shared" ca="1" si="421"/>
        <v/>
      </c>
      <c r="R212" s="89" t="str">
        <f t="shared" ca="1" si="421"/>
        <v/>
      </c>
      <c r="S212" s="89" t="str">
        <f t="shared" ca="1" si="421"/>
        <v/>
      </c>
      <c r="T212" s="89" t="str">
        <f t="shared" ca="1" si="421"/>
        <v/>
      </c>
      <c r="U212" s="89" t="str">
        <f t="shared" ca="1" si="421"/>
        <v/>
      </c>
      <c r="V212" s="98"/>
    </row>
    <row r="213" spans="2:22" x14ac:dyDescent="0.25">
      <c r="B213" s="91">
        <v>10</v>
      </c>
      <c r="C213" s="92">
        <f t="shared" si="391"/>
        <v>43840</v>
      </c>
      <c r="D213" s="93">
        <f ca="1">OFFSET(dispos!$D$9,,54)</f>
        <v>0</v>
      </c>
      <c r="E213" s="93">
        <f ca="1">OFFSET(dispos!$E$9,,54)</f>
        <v>0</v>
      </c>
      <c r="F213" s="93">
        <f ca="1">OFFSET(dispos!$F$9,,54)</f>
        <v>0</v>
      </c>
      <c r="G213" s="93">
        <f ca="1">OFFSET(dispos!$G$9,,54)</f>
        <v>0</v>
      </c>
      <c r="H213" s="93">
        <f ca="1">OFFSET(dispos!$H$9,,54)</f>
        <v>0</v>
      </c>
      <c r="I213" s="93">
        <f ca="1">OFFSET(dispos!$I$9,,54)</f>
        <v>0</v>
      </c>
      <c r="J213" s="90" t="str">
        <f t="shared" ref="J213:O213" ca="1" si="422">IF(D213=0,"",SUMPRODUCT((D204:D253&lt;=D213)-(ISBLANK(D204:D253))))</f>
        <v/>
      </c>
      <c r="K213" s="90" t="str">
        <f t="shared" ca="1" si="422"/>
        <v/>
      </c>
      <c r="L213" s="90" t="str">
        <f t="shared" ca="1" si="422"/>
        <v/>
      </c>
      <c r="M213" s="90" t="str">
        <f t="shared" ca="1" si="422"/>
        <v/>
      </c>
      <c r="N213" s="90" t="str">
        <f t="shared" ca="1" si="422"/>
        <v/>
      </c>
      <c r="O213" s="90" t="str">
        <f t="shared" ca="1" si="422"/>
        <v/>
      </c>
      <c r="P213" s="89" t="str">
        <f t="shared" ref="P213:U213" ca="1" si="423">IF(ISNA(MATCH(MIN(J204:J253)+ROW()-ROW(P204),J204:J253,0)),"",INDEX(D204:D253,MATCH(MIN(J204:J253)+ROW()-ROW(P204),J204:J253,0)))</f>
        <v/>
      </c>
      <c r="Q213" s="89" t="str">
        <f t="shared" ca="1" si="423"/>
        <v/>
      </c>
      <c r="R213" s="89" t="str">
        <f t="shared" ca="1" si="423"/>
        <v/>
      </c>
      <c r="S213" s="89" t="str">
        <f t="shared" ca="1" si="423"/>
        <v/>
      </c>
      <c r="T213" s="89" t="str">
        <f t="shared" ca="1" si="423"/>
        <v/>
      </c>
      <c r="U213" s="89" t="str">
        <f t="shared" ca="1" si="423"/>
        <v/>
      </c>
      <c r="V213" s="98"/>
    </row>
    <row r="214" spans="2:22" x14ac:dyDescent="0.25">
      <c r="B214" s="91">
        <v>11</v>
      </c>
      <c r="C214" s="92">
        <f t="shared" si="391"/>
        <v>43840</v>
      </c>
      <c r="D214" s="93">
        <f ca="1">OFFSET(dispos!$D$9,,60)</f>
        <v>0</v>
      </c>
      <c r="E214" s="93">
        <f ca="1">OFFSET(dispos!$E$9,,60)</f>
        <v>0</v>
      </c>
      <c r="F214" s="93">
        <f ca="1">OFFSET(dispos!$F$9,,60)</f>
        <v>0</v>
      </c>
      <c r="G214" s="93">
        <f ca="1">OFFSET(dispos!$G$9,,60)</f>
        <v>0</v>
      </c>
      <c r="H214" s="93">
        <f ca="1">OFFSET(dispos!$H$9,,60)</f>
        <v>0</v>
      </c>
      <c r="I214" s="93">
        <f ca="1">OFFSET(dispos!$I$9,,60)</f>
        <v>0</v>
      </c>
      <c r="J214" s="90" t="str">
        <f t="shared" ref="J214:O214" ca="1" si="424">IF(D214=0,"",SUMPRODUCT((D204:D253&lt;=D214)-(ISBLANK(D204:D253))))</f>
        <v/>
      </c>
      <c r="K214" s="90" t="str">
        <f t="shared" ca="1" si="424"/>
        <v/>
      </c>
      <c r="L214" s="90" t="str">
        <f t="shared" ca="1" si="424"/>
        <v/>
      </c>
      <c r="M214" s="90" t="str">
        <f t="shared" ca="1" si="424"/>
        <v/>
      </c>
      <c r="N214" s="90" t="str">
        <f t="shared" ca="1" si="424"/>
        <v/>
      </c>
      <c r="O214" s="90" t="str">
        <f t="shared" ca="1" si="424"/>
        <v/>
      </c>
      <c r="P214" s="89" t="str">
        <f t="shared" ref="P214:U214" ca="1" si="425">IF(ISNA(MATCH(MIN(J204:J253)+ROW()-ROW(P204),J204:J253,0)),"",INDEX(D204:D253,MATCH(MIN(J204:J253)+ROW()-ROW(P204),J204:J253,0)))</f>
        <v/>
      </c>
      <c r="Q214" s="89" t="str">
        <f t="shared" ca="1" si="425"/>
        <v/>
      </c>
      <c r="R214" s="89" t="str">
        <f t="shared" ca="1" si="425"/>
        <v/>
      </c>
      <c r="S214" s="89" t="str">
        <f t="shared" ca="1" si="425"/>
        <v/>
      </c>
      <c r="T214" s="89" t="str">
        <f t="shared" ca="1" si="425"/>
        <v/>
      </c>
      <c r="U214" s="89" t="str">
        <f t="shared" ca="1" si="425"/>
        <v/>
      </c>
      <c r="V214" s="98"/>
    </row>
    <row r="215" spans="2:22" x14ac:dyDescent="0.25">
      <c r="B215" s="91">
        <v>12</v>
      </c>
      <c r="C215" s="92">
        <f t="shared" si="391"/>
        <v>43840</v>
      </c>
      <c r="D215" s="93">
        <f ca="1">OFFSET(dispos!$D$9,,66)</f>
        <v>0</v>
      </c>
      <c r="E215" s="93">
        <f ca="1">OFFSET(dispos!$E$9,,66)</f>
        <v>0</v>
      </c>
      <c r="F215" s="93">
        <f ca="1">OFFSET(dispos!$F$9,,66)</f>
        <v>0</v>
      </c>
      <c r="G215" s="93">
        <f ca="1">OFFSET(dispos!$G$9,,66)</f>
        <v>0</v>
      </c>
      <c r="H215" s="93">
        <f ca="1">OFFSET(dispos!$H$9,,66)</f>
        <v>0</v>
      </c>
      <c r="I215" s="93">
        <f ca="1">OFFSET(dispos!$I$9,,66)</f>
        <v>0</v>
      </c>
      <c r="J215" s="90" t="str">
        <f t="shared" ref="J215:O215" ca="1" si="426">IF(D215=0,"",SUMPRODUCT((D204:D253&lt;=D215)-(ISBLANK(D204:D253))))</f>
        <v/>
      </c>
      <c r="K215" s="90" t="str">
        <f t="shared" ca="1" si="426"/>
        <v/>
      </c>
      <c r="L215" s="90" t="str">
        <f t="shared" ca="1" si="426"/>
        <v/>
      </c>
      <c r="M215" s="90" t="str">
        <f t="shared" ca="1" si="426"/>
        <v/>
      </c>
      <c r="N215" s="90" t="str">
        <f t="shared" ca="1" si="426"/>
        <v/>
      </c>
      <c r="O215" s="90" t="str">
        <f t="shared" ca="1" si="426"/>
        <v/>
      </c>
      <c r="P215" s="89" t="str">
        <f t="shared" ref="P215:U215" ca="1" si="427">IF(ISNA(MATCH(MIN(J204:J253)+ROW()-ROW(P204),J204:J253,0)),"",INDEX(D204:D253,MATCH(MIN(J204:J253)+ROW()-ROW(P204),J204:J253,0)))</f>
        <v/>
      </c>
      <c r="Q215" s="89" t="str">
        <f t="shared" ca="1" si="427"/>
        <v/>
      </c>
      <c r="R215" s="89" t="str">
        <f t="shared" ca="1" si="427"/>
        <v/>
      </c>
      <c r="S215" s="89" t="str">
        <f t="shared" ca="1" si="427"/>
        <v/>
      </c>
      <c r="T215" s="89" t="str">
        <f t="shared" ca="1" si="427"/>
        <v/>
      </c>
      <c r="U215" s="89" t="str">
        <f t="shared" ca="1" si="427"/>
        <v/>
      </c>
      <c r="V215" s="98"/>
    </row>
    <row r="216" spans="2:22" x14ac:dyDescent="0.25">
      <c r="B216" s="91">
        <v>13</v>
      </c>
      <c r="C216" s="92">
        <f t="shared" si="391"/>
        <v>43840</v>
      </c>
      <c r="D216" s="93">
        <f ca="1">OFFSET(dispos!$D$9,,72)</f>
        <v>0</v>
      </c>
      <c r="E216" s="93">
        <f ca="1">OFFSET(dispos!$E$9,,72)</f>
        <v>0</v>
      </c>
      <c r="F216" s="93">
        <f ca="1">OFFSET(dispos!$F$9,,72)</f>
        <v>0</v>
      </c>
      <c r="G216" s="93">
        <f ca="1">OFFSET(dispos!$G$9,,72)</f>
        <v>0</v>
      </c>
      <c r="H216" s="93">
        <f ca="1">OFFSET(dispos!$H$9,,72)</f>
        <v>0</v>
      </c>
      <c r="I216" s="93">
        <f ca="1">OFFSET(dispos!$I$9,,72)</f>
        <v>0</v>
      </c>
      <c r="J216" s="90" t="str">
        <f t="shared" ref="J216:O216" ca="1" si="428">IF(D216=0,"",SUMPRODUCT((D204:D253&lt;=D216)-(ISBLANK(D204:D253))))</f>
        <v/>
      </c>
      <c r="K216" s="90" t="str">
        <f t="shared" ca="1" si="428"/>
        <v/>
      </c>
      <c r="L216" s="90" t="str">
        <f t="shared" ca="1" si="428"/>
        <v/>
      </c>
      <c r="M216" s="90" t="str">
        <f t="shared" ca="1" si="428"/>
        <v/>
      </c>
      <c r="N216" s="90" t="str">
        <f t="shared" ca="1" si="428"/>
        <v/>
      </c>
      <c r="O216" s="90" t="str">
        <f t="shared" ca="1" si="428"/>
        <v/>
      </c>
      <c r="P216" s="89" t="str">
        <f t="shared" ref="P216:U216" ca="1" si="429">IF(ISNA(MATCH(MIN(J204:J253)+ROW()-ROW(P204),J204:J253,0)),"",INDEX(D204:D253,MATCH(MIN(J204:J253)+ROW()-ROW(P204),J204:J253,0)))</f>
        <v/>
      </c>
      <c r="Q216" s="89" t="str">
        <f t="shared" ca="1" si="429"/>
        <v/>
      </c>
      <c r="R216" s="89" t="str">
        <f t="shared" ca="1" si="429"/>
        <v/>
      </c>
      <c r="S216" s="89" t="str">
        <f t="shared" ca="1" si="429"/>
        <v/>
      </c>
      <c r="T216" s="89" t="str">
        <f t="shared" ca="1" si="429"/>
        <v/>
      </c>
      <c r="U216" s="89" t="str">
        <f t="shared" ca="1" si="429"/>
        <v/>
      </c>
      <c r="V216" s="98"/>
    </row>
    <row r="217" spans="2:22" x14ac:dyDescent="0.25">
      <c r="B217" s="91">
        <v>14</v>
      </c>
      <c r="C217" s="92">
        <f t="shared" si="391"/>
        <v>43840</v>
      </c>
      <c r="D217" s="93">
        <f ca="1">OFFSET(dispos!$D$9,,78)</f>
        <v>0</v>
      </c>
      <c r="E217" s="93">
        <f ca="1">OFFSET(dispos!$E$9,,78)</f>
        <v>0</v>
      </c>
      <c r="F217" s="93">
        <f ca="1">OFFSET(dispos!$F$9,,78)</f>
        <v>0</v>
      </c>
      <c r="G217" s="93">
        <f ca="1">OFFSET(dispos!$G$9,,78)</f>
        <v>0</v>
      </c>
      <c r="H217" s="93">
        <f ca="1">OFFSET(dispos!$H$9,,78)</f>
        <v>0</v>
      </c>
      <c r="I217" s="93">
        <f ca="1">OFFSET(dispos!$I$9,,78)</f>
        <v>0</v>
      </c>
      <c r="J217" s="90" t="str">
        <f t="shared" ref="J217:O217" ca="1" si="430">IF(D217=0,"",SUMPRODUCT((D204:D253&lt;=D217)-(ISBLANK(D204:D253))))</f>
        <v/>
      </c>
      <c r="K217" s="90" t="str">
        <f t="shared" ca="1" si="430"/>
        <v/>
      </c>
      <c r="L217" s="90" t="str">
        <f t="shared" ca="1" si="430"/>
        <v/>
      </c>
      <c r="M217" s="90" t="str">
        <f t="shared" ca="1" si="430"/>
        <v/>
      </c>
      <c r="N217" s="90" t="str">
        <f t="shared" ca="1" si="430"/>
        <v/>
      </c>
      <c r="O217" s="90" t="str">
        <f t="shared" ca="1" si="430"/>
        <v/>
      </c>
      <c r="P217" s="89" t="str">
        <f t="shared" ref="P217:U217" ca="1" si="431">IF(ISNA(MATCH(MIN(J204:J253)+ROW()-ROW(P204),J204:J253,0)),"",INDEX(D204:D253,MATCH(MIN(J204:J253)+ROW()-ROW(P204),J204:J253,0)))</f>
        <v/>
      </c>
      <c r="Q217" s="89" t="str">
        <f t="shared" ca="1" si="431"/>
        <v/>
      </c>
      <c r="R217" s="89" t="str">
        <f t="shared" ca="1" si="431"/>
        <v/>
      </c>
      <c r="S217" s="89" t="str">
        <f t="shared" ca="1" si="431"/>
        <v/>
      </c>
      <c r="T217" s="89" t="str">
        <f t="shared" ca="1" si="431"/>
        <v/>
      </c>
      <c r="U217" s="89" t="str">
        <f t="shared" ca="1" si="431"/>
        <v/>
      </c>
      <c r="V217" s="98"/>
    </row>
    <row r="218" spans="2:22" x14ac:dyDescent="0.25">
      <c r="B218" s="91">
        <v>15</v>
      </c>
      <c r="C218" s="92">
        <f t="shared" si="391"/>
        <v>43840</v>
      </c>
      <c r="D218" s="93">
        <f ca="1">OFFSET(dispos!$D$9,,84)</f>
        <v>0</v>
      </c>
      <c r="E218" s="93">
        <f ca="1">OFFSET(dispos!$E$9,,84)</f>
        <v>0</v>
      </c>
      <c r="F218" s="93">
        <f ca="1">OFFSET(dispos!$F$9,,84)</f>
        <v>0</v>
      </c>
      <c r="G218" s="93">
        <f ca="1">OFFSET(dispos!$G$9,,84)</f>
        <v>0</v>
      </c>
      <c r="H218" s="93">
        <f ca="1">OFFSET(dispos!$H$9,,84)</f>
        <v>0</v>
      </c>
      <c r="I218" s="93">
        <f ca="1">OFFSET(dispos!$I$9,,84)</f>
        <v>0</v>
      </c>
      <c r="J218" s="90" t="str">
        <f t="shared" ref="J218:O218" ca="1" si="432">IF(D218=0,"",SUMPRODUCT((D204:D253&lt;=D218)-(ISBLANK(D204:D253))))</f>
        <v/>
      </c>
      <c r="K218" s="90" t="str">
        <f t="shared" ca="1" si="432"/>
        <v/>
      </c>
      <c r="L218" s="90" t="str">
        <f t="shared" ca="1" si="432"/>
        <v/>
      </c>
      <c r="M218" s="90" t="str">
        <f t="shared" ca="1" si="432"/>
        <v/>
      </c>
      <c r="N218" s="90" t="str">
        <f t="shared" ca="1" si="432"/>
        <v/>
      </c>
      <c r="O218" s="90" t="str">
        <f t="shared" ca="1" si="432"/>
        <v/>
      </c>
      <c r="P218" s="89" t="str">
        <f t="shared" ref="P218:U218" ca="1" si="433">IF(ISNA(MATCH(MIN(J204:J253)+ROW()-ROW(P204),J204:J253,0)),"",INDEX(D204:D253,MATCH(MIN(J204:J253)+ROW()-ROW(P204),J204:J253,0)))</f>
        <v/>
      </c>
      <c r="Q218" s="89" t="str">
        <f t="shared" ca="1" si="433"/>
        <v/>
      </c>
      <c r="R218" s="89" t="str">
        <f t="shared" ca="1" si="433"/>
        <v/>
      </c>
      <c r="S218" s="89" t="str">
        <f t="shared" ca="1" si="433"/>
        <v/>
      </c>
      <c r="T218" s="89" t="str">
        <f t="shared" ca="1" si="433"/>
        <v/>
      </c>
      <c r="U218" s="89" t="str">
        <f t="shared" ca="1" si="433"/>
        <v/>
      </c>
      <c r="V218" s="98"/>
    </row>
    <row r="219" spans="2:22" x14ac:dyDescent="0.25">
      <c r="B219" s="91">
        <v>16</v>
      </c>
      <c r="C219" s="92">
        <f t="shared" si="391"/>
        <v>43840</v>
      </c>
      <c r="D219" s="93">
        <f ca="1">OFFSET(dispos!$D$9,,90)</f>
        <v>0</v>
      </c>
      <c r="E219" s="93">
        <f ca="1">OFFSET(dispos!$E$9,,90)</f>
        <v>0</v>
      </c>
      <c r="F219" s="93">
        <f ca="1">OFFSET(dispos!$F$9,,90)</f>
        <v>0</v>
      </c>
      <c r="G219" s="93">
        <f ca="1">OFFSET(dispos!$G$9,,90)</f>
        <v>0</v>
      </c>
      <c r="H219" s="93">
        <f ca="1">OFFSET(dispos!$H$9,,90)</f>
        <v>0</v>
      </c>
      <c r="I219" s="93">
        <f ca="1">OFFSET(dispos!$I$9,,90)</f>
        <v>0</v>
      </c>
      <c r="J219" s="90" t="str">
        <f t="shared" ref="J219:O219" ca="1" si="434">IF(D219=0,"",SUMPRODUCT((D204:D253&lt;=D219)-(ISBLANK(D204:D253))))</f>
        <v/>
      </c>
      <c r="K219" s="90" t="str">
        <f t="shared" ca="1" si="434"/>
        <v/>
      </c>
      <c r="L219" s="90" t="str">
        <f t="shared" ca="1" si="434"/>
        <v/>
      </c>
      <c r="M219" s="90" t="str">
        <f t="shared" ca="1" si="434"/>
        <v/>
      </c>
      <c r="N219" s="90" t="str">
        <f t="shared" ca="1" si="434"/>
        <v/>
      </c>
      <c r="O219" s="90" t="str">
        <f t="shared" ca="1" si="434"/>
        <v/>
      </c>
      <c r="P219" s="89" t="str">
        <f t="shared" ref="P219:U219" ca="1" si="435">IF(ISNA(MATCH(MIN(J204:J253)+ROW()-ROW(P204),J204:J253,0)),"",INDEX(D204:D253,MATCH(MIN(J204:J253)+ROW()-ROW(P204),J204:J253,0)))</f>
        <v/>
      </c>
      <c r="Q219" s="89" t="str">
        <f t="shared" ca="1" si="435"/>
        <v/>
      </c>
      <c r="R219" s="89" t="str">
        <f t="shared" ca="1" si="435"/>
        <v/>
      </c>
      <c r="S219" s="89" t="str">
        <f t="shared" ca="1" si="435"/>
        <v/>
      </c>
      <c r="T219" s="89" t="str">
        <f t="shared" ca="1" si="435"/>
        <v/>
      </c>
      <c r="U219" s="89" t="str">
        <f t="shared" ca="1" si="435"/>
        <v/>
      </c>
      <c r="V219" s="98"/>
    </row>
    <row r="220" spans="2:22" x14ac:dyDescent="0.25">
      <c r="B220" s="91">
        <v>17</v>
      </c>
      <c r="C220" s="92">
        <f t="shared" si="391"/>
        <v>43840</v>
      </c>
      <c r="D220" s="93">
        <f ca="1">OFFSET(dispos!$D$9,,96)</f>
        <v>0</v>
      </c>
      <c r="E220" s="93">
        <f ca="1">OFFSET(dispos!$E$9,,96)</f>
        <v>0</v>
      </c>
      <c r="F220" s="93">
        <f ca="1">OFFSET(dispos!$F$9,,96)</f>
        <v>0</v>
      </c>
      <c r="G220" s="93">
        <f ca="1">OFFSET(dispos!$G$9,,96)</f>
        <v>0</v>
      </c>
      <c r="H220" s="93">
        <f ca="1">OFFSET(dispos!$H$9,,96)</f>
        <v>0</v>
      </c>
      <c r="I220" s="93">
        <f ca="1">OFFSET(dispos!$I$9,,96)</f>
        <v>0</v>
      </c>
      <c r="J220" s="90" t="str">
        <f t="shared" ref="J220:O220" ca="1" si="436">IF(D220=0,"",SUMPRODUCT((D204:D253&lt;=D220)-(ISBLANK(D204:D253))))</f>
        <v/>
      </c>
      <c r="K220" s="90" t="str">
        <f t="shared" ca="1" si="436"/>
        <v/>
      </c>
      <c r="L220" s="90" t="str">
        <f t="shared" ca="1" si="436"/>
        <v/>
      </c>
      <c r="M220" s="90" t="str">
        <f t="shared" ca="1" si="436"/>
        <v/>
      </c>
      <c r="N220" s="90" t="str">
        <f t="shared" ca="1" si="436"/>
        <v/>
      </c>
      <c r="O220" s="90" t="str">
        <f t="shared" ca="1" si="436"/>
        <v/>
      </c>
      <c r="P220" s="89" t="str">
        <f t="shared" ref="P220:U220" ca="1" si="437">IF(ISNA(MATCH(MIN(J204:J253)+ROW()-ROW(P204),J204:J253,0)),"",INDEX(D204:D253,MATCH(MIN(J204:J253)+ROW()-ROW(P204),J204:J253,0)))</f>
        <v/>
      </c>
      <c r="Q220" s="89" t="str">
        <f t="shared" ca="1" si="437"/>
        <v/>
      </c>
      <c r="R220" s="89" t="str">
        <f t="shared" ca="1" si="437"/>
        <v/>
      </c>
      <c r="S220" s="89" t="str">
        <f t="shared" ca="1" si="437"/>
        <v/>
      </c>
      <c r="T220" s="89" t="str">
        <f t="shared" ca="1" si="437"/>
        <v/>
      </c>
      <c r="U220" s="89" t="str">
        <f t="shared" ca="1" si="437"/>
        <v/>
      </c>
      <c r="V220" s="98"/>
    </row>
    <row r="221" spans="2:22" x14ac:dyDescent="0.25">
      <c r="B221" s="91">
        <v>18</v>
      </c>
      <c r="C221" s="92">
        <f t="shared" si="391"/>
        <v>43840</v>
      </c>
      <c r="D221" s="93">
        <f ca="1">OFFSET(dispos!$D$9,,102)</f>
        <v>0</v>
      </c>
      <c r="E221" s="93">
        <f ca="1">OFFSET(dispos!$E$9,,102)</f>
        <v>0</v>
      </c>
      <c r="F221" s="93">
        <f ca="1">OFFSET(dispos!$F$9,,102)</f>
        <v>0</v>
      </c>
      <c r="G221" s="93">
        <f ca="1">OFFSET(dispos!$G$9,,102)</f>
        <v>0</v>
      </c>
      <c r="H221" s="93">
        <f ca="1">OFFSET(dispos!$H$9,,102)</f>
        <v>0</v>
      </c>
      <c r="I221" s="93">
        <f ca="1">OFFSET(dispos!$I$9,,102)</f>
        <v>0</v>
      </c>
      <c r="J221" s="90" t="str">
        <f t="shared" ref="J221:O221" ca="1" si="438">IF(D221=0,"",SUMPRODUCT((D204:D253&lt;=D221)-(ISBLANK(D204:D253))))</f>
        <v/>
      </c>
      <c r="K221" s="90" t="str">
        <f t="shared" ca="1" si="438"/>
        <v/>
      </c>
      <c r="L221" s="90" t="str">
        <f t="shared" ca="1" si="438"/>
        <v/>
      </c>
      <c r="M221" s="90" t="str">
        <f t="shared" ca="1" si="438"/>
        <v/>
      </c>
      <c r="N221" s="90" t="str">
        <f t="shared" ca="1" si="438"/>
        <v/>
      </c>
      <c r="O221" s="90" t="str">
        <f t="shared" ca="1" si="438"/>
        <v/>
      </c>
      <c r="P221" s="89" t="str">
        <f t="shared" ref="P221:U221" ca="1" si="439">IF(ISNA(MATCH(MIN(J204:J253)+ROW()-ROW(P204),J204:J253,0)),"",INDEX(D204:D253,MATCH(MIN(J204:J253)+ROW()-ROW(P204),J204:J253,0)))</f>
        <v/>
      </c>
      <c r="Q221" s="89" t="str">
        <f t="shared" ca="1" si="439"/>
        <v/>
      </c>
      <c r="R221" s="89" t="str">
        <f t="shared" ca="1" si="439"/>
        <v/>
      </c>
      <c r="S221" s="89" t="str">
        <f t="shared" ca="1" si="439"/>
        <v/>
      </c>
      <c r="T221" s="89" t="str">
        <f t="shared" ca="1" si="439"/>
        <v/>
      </c>
      <c r="U221" s="89" t="str">
        <f t="shared" ca="1" si="439"/>
        <v/>
      </c>
      <c r="V221" s="98"/>
    </row>
    <row r="222" spans="2:22" x14ac:dyDescent="0.25">
      <c r="B222" s="91">
        <v>19</v>
      </c>
      <c r="C222" s="92">
        <f t="shared" si="391"/>
        <v>43840</v>
      </c>
      <c r="D222" s="93">
        <f ca="1">OFFSET(dispos!$D$9,,108)</f>
        <v>0</v>
      </c>
      <c r="E222" s="93">
        <f ca="1">OFFSET(dispos!$E$9,,108)</f>
        <v>0</v>
      </c>
      <c r="F222" s="93">
        <f ca="1">OFFSET(dispos!$F$9,,108)</f>
        <v>0</v>
      </c>
      <c r="G222" s="93">
        <f ca="1">OFFSET(dispos!$G$9,,108)</f>
        <v>0</v>
      </c>
      <c r="H222" s="93">
        <f ca="1">OFFSET(dispos!$H$9,,108)</f>
        <v>0</v>
      </c>
      <c r="I222" s="93">
        <f ca="1">OFFSET(dispos!$I$9,,108)</f>
        <v>0</v>
      </c>
      <c r="J222" s="90" t="str">
        <f t="shared" ref="J222:O222" ca="1" si="440">IF(D222=0,"",SUMPRODUCT((D204:D253&lt;=D222)-(ISBLANK(D204:D253))))</f>
        <v/>
      </c>
      <c r="K222" s="90" t="str">
        <f t="shared" ca="1" si="440"/>
        <v/>
      </c>
      <c r="L222" s="90" t="str">
        <f t="shared" ca="1" si="440"/>
        <v/>
      </c>
      <c r="M222" s="90" t="str">
        <f t="shared" ca="1" si="440"/>
        <v/>
      </c>
      <c r="N222" s="90" t="str">
        <f t="shared" ca="1" si="440"/>
        <v/>
      </c>
      <c r="O222" s="90" t="str">
        <f t="shared" ca="1" si="440"/>
        <v/>
      </c>
      <c r="P222" s="89" t="str">
        <f t="shared" ref="P222:U222" ca="1" si="441">IF(ISNA(MATCH(MIN(J204:J253)+ROW()-ROW(P204),J204:J253,0)),"",INDEX(D204:D253,MATCH(MIN(J204:J253)+ROW()-ROW(P204),J204:J253,0)))</f>
        <v/>
      </c>
      <c r="Q222" s="89" t="str">
        <f t="shared" ca="1" si="441"/>
        <v/>
      </c>
      <c r="R222" s="89" t="str">
        <f t="shared" ca="1" si="441"/>
        <v/>
      </c>
      <c r="S222" s="89" t="str">
        <f t="shared" ca="1" si="441"/>
        <v/>
      </c>
      <c r="T222" s="89" t="str">
        <f t="shared" ca="1" si="441"/>
        <v/>
      </c>
      <c r="U222" s="89" t="str">
        <f t="shared" ca="1" si="441"/>
        <v/>
      </c>
      <c r="V222" s="98"/>
    </row>
    <row r="223" spans="2:22" x14ac:dyDescent="0.25">
      <c r="B223" s="91">
        <v>20</v>
      </c>
      <c r="C223" s="92">
        <f t="shared" si="391"/>
        <v>43840</v>
      </c>
      <c r="D223" s="93">
        <f ca="1">OFFSET(dispos!$D$9,,114)</f>
        <v>0</v>
      </c>
      <c r="E223" s="93">
        <f ca="1">OFFSET(dispos!$E$9,,114)</f>
        <v>0</v>
      </c>
      <c r="F223" s="93">
        <f ca="1">OFFSET(dispos!$F$9,,114)</f>
        <v>0</v>
      </c>
      <c r="G223" s="93">
        <f ca="1">OFFSET(dispos!$G$9,,114)</f>
        <v>0</v>
      </c>
      <c r="H223" s="93">
        <f ca="1">OFFSET(dispos!$H$9,,114)</f>
        <v>0</v>
      </c>
      <c r="I223" s="93">
        <f ca="1">OFFSET(dispos!$I$9,,114)</f>
        <v>0</v>
      </c>
      <c r="J223" s="90" t="str">
        <f t="shared" ref="J223:O223" ca="1" si="442">IF(D223=0,"",SUMPRODUCT((D204:D253&lt;=D223)-(ISBLANK(D204:D253))))</f>
        <v/>
      </c>
      <c r="K223" s="90" t="str">
        <f t="shared" ca="1" si="442"/>
        <v/>
      </c>
      <c r="L223" s="90" t="str">
        <f t="shared" ca="1" si="442"/>
        <v/>
      </c>
      <c r="M223" s="90" t="str">
        <f t="shared" ca="1" si="442"/>
        <v/>
      </c>
      <c r="N223" s="90" t="str">
        <f t="shared" ca="1" si="442"/>
        <v/>
      </c>
      <c r="O223" s="90" t="str">
        <f t="shared" ca="1" si="442"/>
        <v/>
      </c>
      <c r="P223" s="89" t="str">
        <f t="shared" ref="P223:U223" ca="1" si="443">IF(ISNA(MATCH(MIN(J204:J253)+ROW()-ROW(P204),J204:J253,0)),"",INDEX(D204:D253,MATCH(MIN(J204:J253)+ROW()-ROW(P204),J204:J253,0)))</f>
        <v/>
      </c>
      <c r="Q223" s="89" t="str">
        <f t="shared" ca="1" si="443"/>
        <v/>
      </c>
      <c r="R223" s="89" t="str">
        <f t="shared" ca="1" si="443"/>
        <v/>
      </c>
      <c r="S223" s="89" t="str">
        <f t="shared" ca="1" si="443"/>
        <v/>
      </c>
      <c r="T223" s="89" t="str">
        <f t="shared" ca="1" si="443"/>
        <v/>
      </c>
      <c r="U223" s="89" t="str">
        <f t="shared" ca="1" si="443"/>
        <v/>
      </c>
      <c r="V223" s="98"/>
    </row>
    <row r="224" spans="2:22" x14ac:dyDescent="0.25">
      <c r="B224" s="91">
        <v>21</v>
      </c>
      <c r="C224" s="92">
        <f t="shared" si="391"/>
        <v>43840</v>
      </c>
      <c r="D224" s="93">
        <f ca="1">OFFSET(dispos!$D$9,,120)</f>
        <v>0</v>
      </c>
      <c r="E224" s="93">
        <f ca="1">OFFSET(dispos!$E$9,,120)</f>
        <v>0</v>
      </c>
      <c r="F224" s="93">
        <f ca="1">OFFSET(dispos!$F$9,,120)</f>
        <v>0</v>
      </c>
      <c r="G224" s="93">
        <f ca="1">OFFSET(dispos!$G$9,,120)</f>
        <v>0</v>
      </c>
      <c r="H224" s="93">
        <f ca="1">OFFSET(dispos!$H$9,,120)</f>
        <v>0</v>
      </c>
      <c r="I224" s="93">
        <f ca="1">OFFSET(dispos!$I$9,,120)</f>
        <v>0</v>
      </c>
      <c r="J224" s="90" t="str">
        <f t="shared" ref="J224:O224" ca="1" si="444">IF(D224=0,"",SUMPRODUCT((D204:D253&lt;=D224)-(ISBLANK(D204:D253))))</f>
        <v/>
      </c>
      <c r="K224" s="90" t="str">
        <f t="shared" ca="1" si="444"/>
        <v/>
      </c>
      <c r="L224" s="90" t="str">
        <f t="shared" ca="1" si="444"/>
        <v/>
      </c>
      <c r="M224" s="90" t="str">
        <f t="shared" ca="1" si="444"/>
        <v/>
      </c>
      <c r="N224" s="90" t="str">
        <f t="shared" ca="1" si="444"/>
        <v/>
      </c>
      <c r="O224" s="90" t="str">
        <f t="shared" ca="1" si="444"/>
        <v/>
      </c>
      <c r="P224" s="89" t="str">
        <f t="shared" ref="P224:U224" ca="1" si="445">IF(ISNA(MATCH(MIN(J204:J253)+ROW()-ROW(P204),J204:J253,0)),"",INDEX(D204:D253,MATCH(MIN(J204:J253)+ROW()-ROW(P204),J204:J253,0)))</f>
        <v/>
      </c>
      <c r="Q224" s="89" t="str">
        <f t="shared" ca="1" si="445"/>
        <v/>
      </c>
      <c r="R224" s="89" t="str">
        <f t="shared" ca="1" si="445"/>
        <v/>
      </c>
      <c r="S224" s="89" t="str">
        <f t="shared" ca="1" si="445"/>
        <v/>
      </c>
      <c r="T224" s="89" t="str">
        <f t="shared" ca="1" si="445"/>
        <v/>
      </c>
      <c r="U224" s="89" t="str">
        <f t="shared" ca="1" si="445"/>
        <v/>
      </c>
      <c r="V224" s="98"/>
    </row>
    <row r="225" spans="2:22" x14ac:dyDescent="0.25">
      <c r="B225" s="91">
        <v>22</v>
      </c>
      <c r="C225" s="92">
        <f t="shared" si="391"/>
        <v>43840</v>
      </c>
      <c r="D225" s="93">
        <f ca="1">OFFSET(dispos!$D$9,,126)</f>
        <v>0</v>
      </c>
      <c r="E225" s="93">
        <f ca="1">OFFSET(dispos!$E$9,,126)</f>
        <v>0</v>
      </c>
      <c r="F225" s="93">
        <f ca="1">OFFSET(dispos!$F$9,,126)</f>
        <v>0</v>
      </c>
      <c r="G225" s="93">
        <f ca="1">OFFSET(dispos!$G$9,,126)</f>
        <v>0</v>
      </c>
      <c r="H225" s="93">
        <f ca="1">OFFSET(dispos!$H$9,,126)</f>
        <v>0</v>
      </c>
      <c r="I225" s="93">
        <f ca="1">OFFSET(dispos!$I$9,,126)</f>
        <v>0</v>
      </c>
      <c r="J225" s="90" t="str">
        <f t="shared" ref="J225:O225" ca="1" si="446">IF(D225=0,"",SUMPRODUCT((D204:D253&lt;=D225)-(ISBLANK(D204:D253))))</f>
        <v/>
      </c>
      <c r="K225" s="90" t="str">
        <f t="shared" ca="1" si="446"/>
        <v/>
      </c>
      <c r="L225" s="90" t="str">
        <f t="shared" ca="1" si="446"/>
        <v/>
      </c>
      <c r="M225" s="90" t="str">
        <f t="shared" ca="1" si="446"/>
        <v/>
      </c>
      <c r="N225" s="90" t="str">
        <f t="shared" ca="1" si="446"/>
        <v/>
      </c>
      <c r="O225" s="90" t="str">
        <f t="shared" ca="1" si="446"/>
        <v/>
      </c>
      <c r="P225" s="89" t="str">
        <f t="shared" ref="P225:U225" ca="1" si="447">IF(ISNA(MATCH(MIN(J204:J253)+ROW()-ROW(P204),J204:J253,0)),"",INDEX(D204:D253,MATCH(MIN(J204:J253)+ROW()-ROW(P204),J204:J253,0)))</f>
        <v/>
      </c>
      <c r="Q225" s="89" t="str">
        <f t="shared" ca="1" si="447"/>
        <v/>
      </c>
      <c r="R225" s="89" t="str">
        <f t="shared" ca="1" si="447"/>
        <v/>
      </c>
      <c r="S225" s="89" t="str">
        <f t="shared" ca="1" si="447"/>
        <v/>
      </c>
      <c r="T225" s="89" t="str">
        <f t="shared" ca="1" si="447"/>
        <v/>
      </c>
      <c r="U225" s="89" t="str">
        <f t="shared" ca="1" si="447"/>
        <v/>
      </c>
      <c r="V225" s="98"/>
    </row>
    <row r="226" spans="2:22" x14ac:dyDescent="0.25">
      <c r="B226" s="91">
        <v>23</v>
      </c>
      <c r="C226" s="92">
        <f t="shared" si="391"/>
        <v>43840</v>
      </c>
      <c r="D226" s="93">
        <f ca="1">OFFSET(dispos!$D$9,,132)</f>
        <v>0</v>
      </c>
      <c r="E226" s="93">
        <f ca="1">OFFSET(dispos!$E$9,,132)</f>
        <v>0</v>
      </c>
      <c r="F226" s="93">
        <f ca="1">OFFSET(dispos!$F$9,,132)</f>
        <v>0</v>
      </c>
      <c r="G226" s="93">
        <f ca="1">OFFSET(dispos!$G$9,,132)</f>
        <v>0</v>
      </c>
      <c r="H226" s="93">
        <f ca="1">OFFSET(dispos!$H$9,,132)</f>
        <v>0</v>
      </c>
      <c r="I226" s="93">
        <f ca="1">OFFSET(dispos!$I$9,,132)</f>
        <v>0</v>
      </c>
      <c r="J226" s="90" t="str">
        <f t="shared" ref="J226:O226" ca="1" si="448">IF(D226=0,"",SUMPRODUCT((D204:D253&lt;=D226)-(ISBLANK(D204:D253))))</f>
        <v/>
      </c>
      <c r="K226" s="90" t="str">
        <f t="shared" ca="1" si="448"/>
        <v/>
      </c>
      <c r="L226" s="90" t="str">
        <f t="shared" ca="1" si="448"/>
        <v/>
      </c>
      <c r="M226" s="90" t="str">
        <f t="shared" ca="1" si="448"/>
        <v/>
      </c>
      <c r="N226" s="90" t="str">
        <f t="shared" ca="1" si="448"/>
        <v/>
      </c>
      <c r="O226" s="90" t="str">
        <f t="shared" ca="1" si="448"/>
        <v/>
      </c>
      <c r="P226" s="89" t="str">
        <f t="shared" ref="P226:U226" ca="1" si="449">IF(ISNA(MATCH(MIN(J204:J253)+ROW()-ROW(P204),J204:J253,0)),"",INDEX(D204:D253,MATCH(MIN(J204:J253)+ROW()-ROW(P204),J204:J253,0)))</f>
        <v/>
      </c>
      <c r="Q226" s="89" t="str">
        <f t="shared" ca="1" si="449"/>
        <v/>
      </c>
      <c r="R226" s="89" t="str">
        <f t="shared" ca="1" si="449"/>
        <v/>
      </c>
      <c r="S226" s="89" t="str">
        <f t="shared" ca="1" si="449"/>
        <v/>
      </c>
      <c r="T226" s="89" t="str">
        <f t="shared" ca="1" si="449"/>
        <v/>
      </c>
      <c r="U226" s="89" t="str">
        <f t="shared" ca="1" si="449"/>
        <v/>
      </c>
      <c r="V226" s="98"/>
    </row>
    <row r="227" spans="2:22" x14ac:dyDescent="0.25">
      <c r="B227" s="91">
        <v>24</v>
      </c>
      <c r="C227" s="92">
        <f t="shared" si="391"/>
        <v>43840</v>
      </c>
      <c r="D227" s="93">
        <f ca="1">OFFSET(dispos!$D$9,,138)</f>
        <v>0</v>
      </c>
      <c r="E227" s="93">
        <f ca="1">OFFSET(dispos!$E$9,,138)</f>
        <v>0</v>
      </c>
      <c r="F227" s="93">
        <f ca="1">OFFSET(dispos!$F$9,,138)</f>
        <v>0</v>
      </c>
      <c r="G227" s="93">
        <f ca="1">OFFSET(dispos!$G$9,,138)</f>
        <v>0</v>
      </c>
      <c r="H227" s="93">
        <f ca="1">OFFSET(dispos!$H$9,,138)</f>
        <v>0</v>
      </c>
      <c r="I227" s="93">
        <f ca="1">OFFSET(dispos!$I$9,,138)</f>
        <v>0</v>
      </c>
      <c r="J227" s="90" t="str">
        <f t="shared" ref="J227:O227" ca="1" si="450">IF(D227=0,"",SUMPRODUCT((D204:D253&lt;=D227)-(ISBLANK(D204:D253))))</f>
        <v/>
      </c>
      <c r="K227" s="90" t="str">
        <f t="shared" ca="1" si="450"/>
        <v/>
      </c>
      <c r="L227" s="90" t="str">
        <f t="shared" ca="1" si="450"/>
        <v/>
      </c>
      <c r="M227" s="90" t="str">
        <f t="shared" ca="1" si="450"/>
        <v/>
      </c>
      <c r="N227" s="90" t="str">
        <f t="shared" ca="1" si="450"/>
        <v/>
      </c>
      <c r="O227" s="90" t="str">
        <f t="shared" ca="1" si="450"/>
        <v/>
      </c>
      <c r="P227" s="89" t="str">
        <f t="shared" ref="P227:U227" ca="1" si="451">IF(ISNA(MATCH(MIN(J204:J253)+ROW()-ROW(P204),J204:J253,0)),"",INDEX(D204:D253,MATCH(MIN(J204:J253)+ROW()-ROW(P204),J204:J253,0)))</f>
        <v/>
      </c>
      <c r="Q227" s="89" t="str">
        <f t="shared" ca="1" si="451"/>
        <v/>
      </c>
      <c r="R227" s="89" t="str">
        <f t="shared" ca="1" si="451"/>
        <v/>
      </c>
      <c r="S227" s="89" t="str">
        <f t="shared" ca="1" si="451"/>
        <v/>
      </c>
      <c r="T227" s="89" t="str">
        <f t="shared" ca="1" si="451"/>
        <v/>
      </c>
      <c r="U227" s="89" t="str">
        <f t="shared" ca="1" si="451"/>
        <v/>
      </c>
      <c r="V227" s="98"/>
    </row>
    <row r="228" spans="2:22" x14ac:dyDescent="0.25">
      <c r="B228" s="91">
        <v>25</v>
      </c>
      <c r="C228" s="92">
        <f t="shared" si="391"/>
        <v>43840</v>
      </c>
      <c r="D228" s="93">
        <f ca="1">OFFSET(dispos!$D$9,,144)</f>
        <v>0</v>
      </c>
      <c r="E228" s="93">
        <f ca="1">OFFSET(dispos!$E$9,,144)</f>
        <v>0</v>
      </c>
      <c r="F228" s="93">
        <f ca="1">OFFSET(dispos!$F$9,,144)</f>
        <v>0</v>
      </c>
      <c r="G228" s="93">
        <f ca="1">OFFSET(dispos!$G$9,,144)</f>
        <v>0</v>
      </c>
      <c r="H228" s="93">
        <f ca="1">OFFSET(dispos!$H$9,,144)</f>
        <v>0</v>
      </c>
      <c r="I228" s="93">
        <f ca="1">OFFSET(dispos!$I$9,,144)</f>
        <v>0</v>
      </c>
      <c r="J228" s="90" t="str">
        <f t="shared" ref="J228:O228" ca="1" si="452">IF(D228=0,"",SUMPRODUCT((D204:D253&lt;=D228)-(ISBLANK(D204:D253))))</f>
        <v/>
      </c>
      <c r="K228" s="90" t="str">
        <f t="shared" ca="1" si="452"/>
        <v/>
      </c>
      <c r="L228" s="90" t="str">
        <f t="shared" ca="1" si="452"/>
        <v/>
      </c>
      <c r="M228" s="90" t="str">
        <f t="shared" ca="1" si="452"/>
        <v/>
      </c>
      <c r="N228" s="90" t="str">
        <f t="shared" ca="1" si="452"/>
        <v/>
      </c>
      <c r="O228" s="90" t="str">
        <f t="shared" ca="1" si="452"/>
        <v/>
      </c>
      <c r="P228" s="89" t="str">
        <f t="shared" ref="P228:U228" ca="1" si="453">IF(ISNA(MATCH(MIN(J204:J253)+ROW()-ROW(P204),J204:J253,0)),"",INDEX(D204:D253,MATCH(MIN(J204:J253)+ROW()-ROW(P204),J204:J253,0)))</f>
        <v/>
      </c>
      <c r="Q228" s="89" t="str">
        <f t="shared" ca="1" si="453"/>
        <v/>
      </c>
      <c r="R228" s="89" t="str">
        <f t="shared" ca="1" si="453"/>
        <v/>
      </c>
      <c r="S228" s="89" t="str">
        <f t="shared" ca="1" si="453"/>
        <v/>
      </c>
      <c r="T228" s="89" t="str">
        <f t="shared" ca="1" si="453"/>
        <v/>
      </c>
      <c r="U228" s="89" t="str">
        <f t="shared" ca="1" si="453"/>
        <v/>
      </c>
      <c r="V228" s="98"/>
    </row>
    <row r="229" spans="2:22" x14ac:dyDescent="0.25">
      <c r="B229" s="91">
        <v>26</v>
      </c>
      <c r="C229" s="92">
        <f t="shared" si="391"/>
        <v>43840</v>
      </c>
      <c r="D229" s="93">
        <f ca="1">OFFSET(dispos!$D$9,,150)</f>
        <v>0</v>
      </c>
      <c r="E229" s="93">
        <f ca="1">OFFSET(dispos!$E$9,,150)</f>
        <v>0</v>
      </c>
      <c r="F229" s="93">
        <f ca="1">OFFSET(dispos!$F$9,,150)</f>
        <v>0</v>
      </c>
      <c r="G229" s="93">
        <f ca="1">OFFSET(dispos!$G$9,,150)</f>
        <v>0</v>
      </c>
      <c r="H229" s="93">
        <f ca="1">OFFSET(dispos!$H$9,,150)</f>
        <v>0</v>
      </c>
      <c r="I229" s="93">
        <f ca="1">OFFSET(dispos!$I$9,,150)</f>
        <v>0</v>
      </c>
      <c r="J229" s="90" t="str">
        <f t="shared" ref="J229:O229" ca="1" si="454">IF(D229=0,"",SUMPRODUCT((D204:D253&lt;=D229)-(ISBLANK(D204:D253))))</f>
        <v/>
      </c>
      <c r="K229" s="90" t="str">
        <f t="shared" ca="1" si="454"/>
        <v/>
      </c>
      <c r="L229" s="90" t="str">
        <f t="shared" ca="1" si="454"/>
        <v/>
      </c>
      <c r="M229" s="90" t="str">
        <f t="shared" ca="1" si="454"/>
        <v/>
      </c>
      <c r="N229" s="90" t="str">
        <f t="shared" ca="1" si="454"/>
        <v/>
      </c>
      <c r="O229" s="90" t="str">
        <f t="shared" ca="1" si="454"/>
        <v/>
      </c>
      <c r="P229" s="89" t="str">
        <f t="shared" ref="P229:U229" ca="1" si="455">IF(ISNA(MATCH(MIN(J204:J253)+ROW()-ROW(P204),J204:J253,0)),"",INDEX(D204:D253,MATCH(MIN(J204:J253)+ROW()-ROW(P204),J204:J253,0)))</f>
        <v/>
      </c>
      <c r="Q229" s="89" t="str">
        <f t="shared" ca="1" si="455"/>
        <v/>
      </c>
      <c r="R229" s="89" t="str">
        <f t="shared" ca="1" si="455"/>
        <v/>
      </c>
      <c r="S229" s="89" t="str">
        <f t="shared" ca="1" si="455"/>
        <v/>
      </c>
      <c r="T229" s="89" t="str">
        <f t="shared" ca="1" si="455"/>
        <v/>
      </c>
      <c r="U229" s="89" t="str">
        <f t="shared" ca="1" si="455"/>
        <v/>
      </c>
      <c r="V229" s="98"/>
    </row>
    <row r="230" spans="2:22" x14ac:dyDescent="0.25">
      <c r="B230" s="91">
        <v>27</v>
      </c>
      <c r="C230" s="92">
        <f t="shared" si="391"/>
        <v>43840</v>
      </c>
      <c r="D230" s="93">
        <f ca="1">OFFSET(dispos!$D$9,,156)</f>
        <v>0</v>
      </c>
      <c r="E230" s="93">
        <f ca="1">OFFSET(dispos!$E$9,,156)</f>
        <v>0</v>
      </c>
      <c r="F230" s="93">
        <f ca="1">OFFSET(dispos!$F$9,,156)</f>
        <v>0</v>
      </c>
      <c r="G230" s="93">
        <f ca="1">OFFSET(dispos!$G$9,,156)</f>
        <v>0</v>
      </c>
      <c r="H230" s="93">
        <f ca="1">OFFSET(dispos!$H$9,,156)</f>
        <v>0</v>
      </c>
      <c r="I230" s="93">
        <f ca="1">OFFSET(dispos!$I$9,,156)</f>
        <v>0</v>
      </c>
      <c r="J230" s="90" t="str">
        <f t="shared" ref="J230:O230" ca="1" si="456">IF(D230=0,"",SUMPRODUCT((D204:D253&lt;=D230)-(ISBLANK(D204:D253))))</f>
        <v/>
      </c>
      <c r="K230" s="90" t="str">
        <f t="shared" ca="1" si="456"/>
        <v/>
      </c>
      <c r="L230" s="90" t="str">
        <f t="shared" ca="1" si="456"/>
        <v/>
      </c>
      <c r="M230" s="90" t="str">
        <f t="shared" ca="1" si="456"/>
        <v/>
      </c>
      <c r="N230" s="90" t="str">
        <f t="shared" ca="1" si="456"/>
        <v/>
      </c>
      <c r="O230" s="90" t="str">
        <f t="shared" ca="1" si="456"/>
        <v/>
      </c>
      <c r="P230" s="89" t="str">
        <f t="shared" ref="P230:U230" ca="1" si="457">IF(ISNA(MATCH(MIN(J204:J253)+ROW()-ROW(P204),J204:J253,0)),"",INDEX(D204:D253,MATCH(MIN(J204:J253)+ROW()-ROW(P204),J204:J253,0)))</f>
        <v/>
      </c>
      <c r="Q230" s="89" t="str">
        <f t="shared" ca="1" si="457"/>
        <v/>
      </c>
      <c r="R230" s="89" t="str">
        <f t="shared" ca="1" si="457"/>
        <v/>
      </c>
      <c r="S230" s="89" t="str">
        <f t="shared" ca="1" si="457"/>
        <v/>
      </c>
      <c r="T230" s="89" t="str">
        <f t="shared" ca="1" si="457"/>
        <v/>
      </c>
      <c r="U230" s="89" t="str">
        <f t="shared" ca="1" si="457"/>
        <v/>
      </c>
      <c r="V230" s="98"/>
    </row>
    <row r="231" spans="2:22" x14ac:dyDescent="0.25">
      <c r="B231" s="91">
        <v>28</v>
      </c>
      <c r="C231" s="92">
        <f t="shared" si="391"/>
        <v>43840</v>
      </c>
      <c r="D231" s="93">
        <f ca="1">OFFSET(dispos!$D$9,,162)</f>
        <v>0</v>
      </c>
      <c r="E231" s="93">
        <f ca="1">OFFSET(dispos!$E$9,,162)</f>
        <v>0</v>
      </c>
      <c r="F231" s="93">
        <f ca="1">OFFSET(dispos!$F$9,,162)</f>
        <v>0</v>
      </c>
      <c r="G231" s="93">
        <f ca="1">OFFSET(dispos!$G$9,,162)</f>
        <v>0</v>
      </c>
      <c r="H231" s="93">
        <f ca="1">OFFSET(dispos!$H$9,,162)</f>
        <v>0</v>
      </c>
      <c r="I231" s="93">
        <f ca="1">OFFSET(dispos!$I$9,,162)</f>
        <v>0</v>
      </c>
      <c r="J231" s="90" t="str">
        <f t="shared" ref="J231:O231" ca="1" si="458">IF(D231=0,"",SUMPRODUCT((D204:D253&lt;=D231)-(ISBLANK(D204:D253))))</f>
        <v/>
      </c>
      <c r="K231" s="90" t="str">
        <f t="shared" ca="1" si="458"/>
        <v/>
      </c>
      <c r="L231" s="90" t="str">
        <f t="shared" ca="1" si="458"/>
        <v/>
      </c>
      <c r="M231" s="90" t="str">
        <f t="shared" ca="1" si="458"/>
        <v/>
      </c>
      <c r="N231" s="90" t="str">
        <f t="shared" ca="1" si="458"/>
        <v/>
      </c>
      <c r="O231" s="90" t="str">
        <f t="shared" ca="1" si="458"/>
        <v/>
      </c>
      <c r="P231" s="89" t="str">
        <f t="shared" ref="P231:U231" ca="1" si="459">IF(ISNA(MATCH(MIN(J204:J253)+ROW()-ROW(P204),J204:J253,0)),"",INDEX(D204:D253,MATCH(MIN(J204:J253)+ROW()-ROW(P204),J204:J253,0)))</f>
        <v/>
      </c>
      <c r="Q231" s="89" t="str">
        <f t="shared" ca="1" si="459"/>
        <v/>
      </c>
      <c r="R231" s="89" t="str">
        <f t="shared" ca="1" si="459"/>
        <v/>
      </c>
      <c r="S231" s="89" t="str">
        <f t="shared" ca="1" si="459"/>
        <v/>
      </c>
      <c r="T231" s="89" t="str">
        <f t="shared" ca="1" si="459"/>
        <v/>
      </c>
      <c r="U231" s="89" t="str">
        <f t="shared" ca="1" si="459"/>
        <v/>
      </c>
      <c r="V231" s="98"/>
    </row>
    <row r="232" spans="2:22" x14ac:dyDescent="0.25">
      <c r="B232" s="91">
        <v>29</v>
      </c>
      <c r="C232" s="92">
        <f t="shared" si="391"/>
        <v>43840</v>
      </c>
      <c r="D232" s="93">
        <f ca="1">OFFSET(dispos!$D$9,,168)</f>
        <v>0</v>
      </c>
      <c r="E232" s="93">
        <f ca="1">OFFSET(dispos!$E$9,,168)</f>
        <v>0</v>
      </c>
      <c r="F232" s="93">
        <f ca="1">OFFSET(dispos!$F$9,,168)</f>
        <v>0</v>
      </c>
      <c r="G232" s="93">
        <f ca="1">OFFSET(dispos!$G$9,,168)</f>
        <v>0</v>
      </c>
      <c r="H232" s="93">
        <f ca="1">OFFSET(dispos!$H$9,,168)</f>
        <v>0</v>
      </c>
      <c r="I232" s="93">
        <f ca="1">OFFSET(dispos!$I$9,,168)</f>
        <v>0</v>
      </c>
      <c r="J232" s="90" t="str">
        <f t="shared" ref="J232:O232" ca="1" si="460">IF(D232=0,"",SUMPRODUCT((D204:D253&lt;=D232)-(ISBLANK(D204:D253))))</f>
        <v/>
      </c>
      <c r="K232" s="90" t="str">
        <f t="shared" ca="1" si="460"/>
        <v/>
      </c>
      <c r="L232" s="90" t="str">
        <f t="shared" ca="1" si="460"/>
        <v/>
      </c>
      <c r="M232" s="90" t="str">
        <f t="shared" ca="1" si="460"/>
        <v/>
      </c>
      <c r="N232" s="90" t="str">
        <f t="shared" ca="1" si="460"/>
        <v/>
      </c>
      <c r="O232" s="90" t="str">
        <f t="shared" ca="1" si="460"/>
        <v/>
      </c>
      <c r="P232" s="89" t="str">
        <f t="shared" ref="P232:U232" ca="1" si="461">IF(ISNA(MATCH(MIN(J204:J253)+ROW()-ROW(P204),J204:J253,0)),"",INDEX(D204:D253,MATCH(MIN(J204:J253)+ROW()-ROW(P204),J204:J253,0)))</f>
        <v/>
      </c>
      <c r="Q232" s="89" t="str">
        <f t="shared" ca="1" si="461"/>
        <v/>
      </c>
      <c r="R232" s="89" t="str">
        <f t="shared" ca="1" si="461"/>
        <v/>
      </c>
      <c r="S232" s="89" t="str">
        <f t="shared" ca="1" si="461"/>
        <v/>
      </c>
      <c r="T232" s="89" t="str">
        <f t="shared" ca="1" si="461"/>
        <v/>
      </c>
      <c r="U232" s="89" t="str">
        <f t="shared" ca="1" si="461"/>
        <v/>
      </c>
      <c r="V232" s="98"/>
    </row>
    <row r="233" spans="2:22" x14ac:dyDescent="0.25">
      <c r="B233" s="91">
        <v>30</v>
      </c>
      <c r="C233" s="92">
        <f t="shared" si="391"/>
        <v>43840</v>
      </c>
      <c r="D233" s="93">
        <f ca="1">OFFSET(dispos!$D$9,,174)</f>
        <v>0</v>
      </c>
      <c r="E233" s="93">
        <f ca="1">OFFSET(dispos!$E$9,,174)</f>
        <v>0</v>
      </c>
      <c r="F233" s="93">
        <f ca="1">OFFSET(dispos!$F$9,,174)</f>
        <v>0</v>
      </c>
      <c r="G233" s="93">
        <f ca="1">OFFSET(dispos!$G$9,,174)</f>
        <v>0</v>
      </c>
      <c r="H233" s="93">
        <f ca="1">OFFSET(dispos!$H$9,,174)</f>
        <v>0</v>
      </c>
      <c r="I233" s="93">
        <f ca="1">OFFSET(dispos!$I$9,,174)</f>
        <v>0</v>
      </c>
      <c r="J233" s="90" t="str">
        <f t="shared" ref="J233:O233" ca="1" si="462">IF(D233=0,"",SUMPRODUCT((D204:D253&lt;=D233)-(ISBLANK(D204:D253))))</f>
        <v/>
      </c>
      <c r="K233" s="90" t="str">
        <f t="shared" ca="1" si="462"/>
        <v/>
      </c>
      <c r="L233" s="90" t="str">
        <f t="shared" ca="1" si="462"/>
        <v/>
      </c>
      <c r="M233" s="90" t="str">
        <f t="shared" ca="1" si="462"/>
        <v/>
      </c>
      <c r="N233" s="90" t="str">
        <f t="shared" ca="1" si="462"/>
        <v/>
      </c>
      <c r="O233" s="90" t="str">
        <f t="shared" ca="1" si="462"/>
        <v/>
      </c>
      <c r="P233" s="89" t="str">
        <f t="shared" ref="P233:U233" ca="1" si="463">IF(ISNA(MATCH(MIN(J204:J253)+ROW()-ROW(P204),J204:J253,0)),"",INDEX(D204:D253,MATCH(MIN(J204:J253)+ROW()-ROW(P204),J204:J253,0)))</f>
        <v/>
      </c>
      <c r="Q233" s="89" t="str">
        <f t="shared" ca="1" si="463"/>
        <v/>
      </c>
      <c r="R233" s="89" t="str">
        <f t="shared" ca="1" si="463"/>
        <v/>
      </c>
      <c r="S233" s="89" t="str">
        <f t="shared" ca="1" si="463"/>
        <v/>
      </c>
      <c r="T233" s="89" t="str">
        <f t="shared" ca="1" si="463"/>
        <v/>
      </c>
      <c r="U233" s="89" t="str">
        <f t="shared" ca="1" si="463"/>
        <v/>
      </c>
      <c r="V233" s="98"/>
    </row>
    <row r="234" spans="2:22" x14ac:dyDescent="0.25">
      <c r="B234" s="91">
        <v>31</v>
      </c>
      <c r="C234" s="92">
        <f t="shared" si="391"/>
        <v>43840</v>
      </c>
      <c r="D234" s="93">
        <f ca="1">OFFSET(dispos!$D$9,,180)</f>
        <v>0</v>
      </c>
      <c r="E234" s="93">
        <f ca="1">OFFSET(dispos!$E$9,,180)</f>
        <v>0</v>
      </c>
      <c r="F234" s="93">
        <f ca="1">OFFSET(dispos!$F$9,,180)</f>
        <v>0</v>
      </c>
      <c r="G234" s="93">
        <f ca="1">OFFSET(dispos!$G$9,,180)</f>
        <v>0</v>
      </c>
      <c r="H234" s="93">
        <f ca="1">OFFSET(dispos!$H$9,,180)</f>
        <v>0</v>
      </c>
      <c r="I234" s="93">
        <f ca="1">OFFSET(dispos!$I$9,,180)</f>
        <v>0</v>
      </c>
      <c r="J234" s="90" t="str">
        <f t="shared" ref="J234:O234" ca="1" si="464">IF(D234=0,"",SUMPRODUCT((D204:D253&lt;=D234)-(ISBLANK(D204:D253))))</f>
        <v/>
      </c>
      <c r="K234" s="90" t="str">
        <f t="shared" ca="1" si="464"/>
        <v/>
      </c>
      <c r="L234" s="90" t="str">
        <f t="shared" ca="1" si="464"/>
        <v/>
      </c>
      <c r="M234" s="90" t="str">
        <f t="shared" ca="1" si="464"/>
        <v/>
      </c>
      <c r="N234" s="90" t="str">
        <f t="shared" ca="1" si="464"/>
        <v/>
      </c>
      <c r="O234" s="90" t="str">
        <f t="shared" ca="1" si="464"/>
        <v/>
      </c>
      <c r="P234" s="89" t="str">
        <f t="shared" ref="P234:U234" ca="1" si="465">IF(ISNA(MATCH(MIN(J204:J253)+ROW()-ROW(P204),J204:J253,0)),"",INDEX(D204:D253,MATCH(MIN(J204:J253)+ROW()-ROW(P204),J204:J253,0)))</f>
        <v/>
      </c>
      <c r="Q234" s="89" t="str">
        <f t="shared" ca="1" si="465"/>
        <v/>
      </c>
      <c r="R234" s="89" t="str">
        <f t="shared" ca="1" si="465"/>
        <v/>
      </c>
      <c r="S234" s="89" t="str">
        <f t="shared" ca="1" si="465"/>
        <v/>
      </c>
      <c r="T234" s="89" t="str">
        <f t="shared" ca="1" si="465"/>
        <v/>
      </c>
      <c r="U234" s="89" t="str">
        <f t="shared" ca="1" si="465"/>
        <v/>
      </c>
      <c r="V234" s="98"/>
    </row>
    <row r="235" spans="2:22" x14ac:dyDescent="0.25">
      <c r="B235" s="91">
        <v>32</v>
      </c>
      <c r="C235" s="92">
        <f t="shared" si="391"/>
        <v>43840</v>
      </c>
      <c r="D235" s="93">
        <f ca="1">OFFSET(dispos!$D$9,,186)</f>
        <v>0</v>
      </c>
      <c r="E235" s="93">
        <f ca="1">OFFSET(dispos!$E$9,,186)</f>
        <v>0</v>
      </c>
      <c r="F235" s="93">
        <f ca="1">OFFSET(dispos!$F$9,,186)</f>
        <v>0</v>
      </c>
      <c r="G235" s="93">
        <f ca="1">OFFSET(dispos!$G$9,,186)</f>
        <v>0</v>
      </c>
      <c r="H235" s="93">
        <f ca="1">OFFSET(dispos!$H$9,,186)</f>
        <v>0</v>
      </c>
      <c r="I235" s="93">
        <f ca="1">OFFSET(dispos!$I$9,,186)</f>
        <v>0</v>
      </c>
      <c r="J235" s="90" t="str">
        <f t="shared" ref="J235:O235" ca="1" si="466">IF(D235=0,"",SUMPRODUCT((D204:D253&lt;=D235)-(ISBLANK(D204:D253))))</f>
        <v/>
      </c>
      <c r="K235" s="90" t="str">
        <f t="shared" ca="1" si="466"/>
        <v/>
      </c>
      <c r="L235" s="90" t="str">
        <f t="shared" ca="1" si="466"/>
        <v/>
      </c>
      <c r="M235" s="90" t="str">
        <f t="shared" ca="1" si="466"/>
        <v/>
      </c>
      <c r="N235" s="90" t="str">
        <f t="shared" ca="1" si="466"/>
        <v/>
      </c>
      <c r="O235" s="90" t="str">
        <f t="shared" ca="1" si="466"/>
        <v/>
      </c>
      <c r="P235" s="89" t="str">
        <f t="shared" ref="P235:U235" ca="1" si="467">IF(ISNA(MATCH(MIN(J204:J253)+ROW()-ROW(P204),J204:J253,0)),"",INDEX(D204:D253,MATCH(MIN(J204:J253)+ROW()-ROW(P204),J204:J253,0)))</f>
        <v/>
      </c>
      <c r="Q235" s="89" t="str">
        <f t="shared" ca="1" si="467"/>
        <v/>
      </c>
      <c r="R235" s="89" t="str">
        <f t="shared" ca="1" si="467"/>
        <v/>
      </c>
      <c r="S235" s="89" t="str">
        <f t="shared" ca="1" si="467"/>
        <v/>
      </c>
      <c r="T235" s="89" t="str">
        <f t="shared" ca="1" si="467"/>
        <v/>
      </c>
      <c r="U235" s="89" t="str">
        <f t="shared" ca="1" si="467"/>
        <v/>
      </c>
      <c r="V235" s="98"/>
    </row>
    <row r="236" spans="2:22" x14ac:dyDescent="0.25">
      <c r="B236" s="91">
        <v>33</v>
      </c>
      <c r="C236" s="92">
        <f t="shared" si="391"/>
        <v>43840</v>
      </c>
      <c r="D236" s="93">
        <f ca="1">OFFSET(dispos!$D$9,,192)</f>
        <v>0</v>
      </c>
      <c r="E236" s="93">
        <f ca="1">OFFSET(dispos!$E$9,,192)</f>
        <v>0</v>
      </c>
      <c r="F236" s="93">
        <f ca="1">OFFSET(dispos!$F$9,,192)</f>
        <v>0</v>
      </c>
      <c r="G236" s="93">
        <f ca="1">OFFSET(dispos!$G$9,,192)</f>
        <v>0</v>
      </c>
      <c r="H236" s="93">
        <f ca="1">OFFSET(dispos!$H$9,,192)</f>
        <v>0</v>
      </c>
      <c r="I236" s="93">
        <f ca="1">OFFSET(dispos!$I$9,,192)</f>
        <v>0</v>
      </c>
      <c r="J236" s="90" t="str">
        <f t="shared" ref="J236:O236" ca="1" si="468">IF(D236=0,"",SUMPRODUCT((D204:D253&lt;=D236)-(ISBLANK(D204:D253))))</f>
        <v/>
      </c>
      <c r="K236" s="90" t="str">
        <f t="shared" ca="1" si="468"/>
        <v/>
      </c>
      <c r="L236" s="90" t="str">
        <f t="shared" ca="1" si="468"/>
        <v/>
      </c>
      <c r="M236" s="90" t="str">
        <f t="shared" ca="1" si="468"/>
        <v/>
      </c>
      <c r="N236" s="90" t="str">
        <f t="shared" ca="1" si="468"/>
        <v/>
      </c>
      <c r="O236" s="90" t="str">
        <f t="shared" ca="1" si="468"/>
        <v/>
      </c>
      <c r="P236" s="89" t="str">
        <f t="shared" ref="P236:U236" ca="1" si="469">IF(ISNA(MATCH(MIN(J204:J253)+ROW()-ROW(P204),J204:J253,0)),"",INDEX(D204:D253,MATCH(MIN(J204:J253)+ROW()-ROW(P204),J204:J253,0)))</f>
        <v/>
      </c>
      <c r="Q236" s="89" t="str">
        <f t="shared" ca="1" si="469"/>
        <v/>
      </c>
      <c r="R236" s="89" t="str">
        <f t="shared" ca="1" si="469"/>
        <v/>
      </c>
      <c r="S236" s="89" t="str">
        <f t="shared" ca="1" si="469"/>
        <v/>
      </c>
      <c r="T236" s="89" t="str">
        <f t="shared" ca="1" si="469"/>
        <v/>
      </c>
      <c r="U236" s="89" t="str">
        <f t="shared" ca="1" si="469"/>
        <v/>
      </c>
      <c r="V236" s="98"/>
    </row>
    <row r="237" spans="2:22" x14ac:dyDescent="0.25">
      <c r="B237" s="91">
        <v>34</v>
      </c>
      <c r="C237" s="92">
        <f t="shared" si="391"/>
        <v>43840</v>
      </c>
      <c r="D237" s="93">
        <f ca="1">OFFSET(dispos!$D$9,,198)</f>
        <v>0</v>
      </c>
      <c r="E237" s="93">
        <f ca="1">OFFSET(dispos!$E$9,,198)</f>
        <v>0</v>
      </c>
      <c r="F237" s="93">
        <f ca="1">OFFSET(dispos!$F$9,,198)</f>
        <v>0</v>
      </c>
      <c r="G237" s="93">
        <f ca="1">OFFSET(dispos!$G$9,,198)</f>
        <v>0</v>
      </c>
      <c r="H237" s="93">
        <f ca="1">OFFSET(dispos!$H$9,,198)</f>
        <v>0</v>
      </c>
      <c r="I237" s="93">
        <f ca="1">OFFSET(dispos!$I$9,,198)</f>
        <v>0</v>
      </c>
      <c r="J237" s="90" t="str">
        <f t="shared" ref="J237:O237" ca="1" si="470">IF(D237=0,"",SUMPRODUCT((D204:D253&lt;=D237)-(ISBLANK(D204:D253))))</f>
        <v/>
      </c>
      <c r="K237" s="90" t="str">
        <f t="shared" ca="1" si="470"/>
        <v/>
      </c>
      <c r="L237" s="90" t="str">
        <f t="shared" ca="1" si="470"/>
        <v/>
      </c>
      <c r="M237" s="90" t="str">
        <f t="shared" ca="1" si="470"/>
        <v/>
      </c>
      <c r="N237" s="90" t="str">
        <f t="shared" ca="1" si="470"/>
        <v/>
      </c>
      <c r="O237" s="90" t="str">
        <f t="shared" ca="1" si="470"/>
        <v/>
      </c>
      <c r="P237" s="89" t="str">
        <f t="shared" ref="P237:U237" ca="1" si="471">IF(ISNA(MATCH(MIN(J204:J253)+ROW()-ROW(P204),J204:J253,0)),"",INDEX(D204:D253,MATCH(MIN(J204:J253)+ROW()-ROW(P204),J204:J253,0)))</f>
        <v/>
      </c>
      <c r="Q237" s="89" t="str">
        <f t="shared" ca="1" si="471"/>
        <v/>
      </c>
      <c r="R237" s="89" t="str">
        <f t="shared" ca="1" si="471"/>
        <v/>
      </c>
      <c r="S237" s="89" t="str">
        <f t="shared" ca="1" si="471"/>
        <v/>
      </c>
      <c r="T237" s="89" t="str">
        <f t="shared" ca="1" si="471"/>
        <v/>
      </c>
      <c r="U237" s="89" t="str">
        <f t="shared" ca="1" si="471"/>
        <v/>
      </c>
      <c r="V237" s="98"/>
    </row>
    <row r="238" spans="2:22" x14ac:dyDescent="0.25">
      <c r="B238" s="91">
        <v>35</v>
      </c>
      <c r="C238" s="92">
        <f t="shared" si="391"/>
        <v>43840</v>
      </c>
      <c r="D238" s="93">
        <f ca="1">OFFSET(dispos!$D$9,,204)</f>
        <v>0</v>
      </c>
      <c r="E238" s="93">
        <f ca="1">OFFSET(dispos!$E$9,,204)</f>
        <v>0</v>
      </c>
      <c r="F238" s="93">
        <f ca="1">OFFSET(dispos!$F$9,,204)</f>
        <v>0</v>
      </c>
      <c r="G238" s="93">
        <f ca="1">OFFSET(dispos!$G$9,,204)</f>
        <v>0</v>
      </c>
      <c r="H238" s="93">
        <f ca="1">OFFSET(dispos!$H$9,,204)</f>
        <v>0</v>
      </c>
      <c r="I238" s="93">
        <f ca="1">OFFSET(dispos!$I$9,,204)</f>
        <v>0</v>
      </c>
      <c r="J238" s="90" t="str">
        <f t="shared" ref="J238:O238" ca="1" si="472">IF(D238=0,"",SUMPRODUCT((D204:D253&lt;=D238)-(ISBLANK(D204:D253))))</f>
        <v/>
      </c>
      <c r="K238" s="90" t="str">
        <f t="shared" ca="1" si="472"/>
        <v/>
      </c>
      <c r="L238" s="90" t="str">
        <f t="shared" ca="1" si="472"/>
        <v/>
      </c>
      <c r="M238" s="90" t="str">
        <f t="shared" ca="1" si="472"/>
        <v/>
      </c>
      <c r="N238" s="90" t="str">
        <f t="shared" ca="1" si="472"/>
        <v/>
      </c>
      <c r="O238" s="90" t="str">
        <f t="shared" ca="1" si="472"/>
        <v/>
      </c>
      <c r="P238" s="89" t="str">
        <f t="shared" ref="P238:U238" ca="1" si="473">IF(ISNA(MATCH(MIN(J204:J253)+ROW()-ROW(P204),J204:J253,0)),"",INDEX(D204:D253,MATCH(MIN(J204:J253)+ROW()-ROW(P204),J204:J253,0)))</f>
        <v/>
      </c>
      <c r="Q238" s="89" t="str">
        <f t="shared" ca="1" si="473"/>
        <v/>
      </c>
      <c r="R238" s="89" t="str">
        <f t="shared" ca="1" si="473"/>
        <v/>
      </c>
      <c r="S238" s="89" t="str">
        <f t="shared" ca="1" si="473"/>
        <v/>
      </c>
      <c r="T238" s="89" t="str">
        <f t="shared" ca="1" si="473"/>
        <v/>
      </c>
      <c r="U238" s="89" t="str">
        <f t="shared" ca="1" si="473"/>
        <v/>
      </c>
      <c r="V238" s="98"/>
    </row>
    <row r="239" spans="2:22" x14ac:dyDescent="0.25">
      <c r="B239" s="91">
        <v>36</v>
      </c>
      <c r="C239" s="92">
        <f t="shared" si="391"/>
        <v>43840</v>
      </c>
      <c r="D239" s="93">
        <f ca="1">OFFSET(dispos!$D$9,,210)</f>
        <v>0</v>
      </c>
      <c r="E239" s="93">
        <f ca="1">OFFSET(dispos!$E$9,,210)</f>
        <v>0</v>
      </c>
      <c r="F239" s="93">
        <f ca="1">OFFSET(dispos!$F$9,,210)</f>
        <v>0</v>
      </c>
      <c r="G239" s="93">
        <f ca="1">OFFSET(dispos!$G$9,,210)</f>
        <v>0</v>
      </c>
      <c r="H239" s="93">
        <f ca="1">OFFSET(dispos!$H$9,,210)</f>
        <v>0</v>
      </c>
      <c r="I239" s="93">
        <f ca="1">OFFSET(dispos!$I$9,,210)</f>
        <v>0</v>
      </c>
      <c r="J239" s="90" t="str">
        <f t="shared" ref="J239:O239" ca="1" si="474">IF(D239=0,"",SUMPRODUCT((D204:D253&lt;=D239)-(ISBLANK(D204:D253))))</f>
        <v/>
      </c>
      <c r="K239" s="90" t="str">
        <f t="shared" ca="1" si="474"/>
        <v/>
      </c>
      <c r="L239" s="90" t="str">
        <f t="shared" ca="1" si="474"/>
        <v/>
      </c>
      <c r="M239" s="90" t="str">
        <f t="shared" ca="1" si="474"/>
        <v/>
      </c>
      <c r="N239" s="90" t="str">
        <f t="shared" ca="1" si="474"/>
        <v/>
      </c>
      <c r="O239" s="90" t="str">
        <f t="shared" ca="1" si="474"/>
        <v/>
      </c>
      <c r="P239" s="89" t="str">
        <f t="shared" ref="P239:U239" ca="1" si="475">IF(ISNA(MATCH(MIN(J204:J253)+ROW()-ROW(P204),J204:J253,0)),"",INDEX(D204:D253,MATCH(MIN(J204:J253)+ROW()-ROW(P204),J204:J253,0)))</f>
        <v/>
      </c>
      <c r="Q239" s="89" t="str">
        <f t="shared" ca="1" si="475"/>
        <v/>
      </c>
      <c r="R239" s="89" t="str">
        <f t="shared" ca="1" si="475"/>
        <v/>
      </c>
      <c r="S239" s="89" t="str">
        <f t="shared" ca="1" si="475"/>
        <v/>
      </c>
      <c r="T239" s="89" t="str">
        <f t="shared" ca="1" si="475"/>
        <v/>
      </c>
      <c r="U239" s="89" t="str">
        <f t="shared" ca="1" si="475"/>
        <v/>
      </c>
      <c r="V239" s="98"/>
    </row>
    <row r="240" spans="2:22" x14ac:dyDescent="0.25">
      <c r="B240" s="91">
        <v>37</v>
      </c>
      <c r="C240" s="92">
        <f t="shared" si="391"/>
        <v>43840</v>
      </c>
      <c r="D240" s="93">
        <f ca="1">OFFSET(dispos!$D$9,,216)</f>
        <v>0</v>
      </c>
      <c r="E240" s="93">
        <f ca="1">OFFSET(dispos!$E$9,,216)</f>
        <v>0</v>
      </c>
      <c r="F240" s="93">
        <f ca="1">OFFSET(dispos!$F$9,,216)</f>
        <v>0</v>
      </c>
      <c r="G240" s="93">
        <f ca="1">OFFSET(dispos!$G$9,,216)</f>
        <v>0</v>
      </c>
      <c r="H240" s="93">
        <f ca="1">OFFSET(dispos!$H$9,,216)</f>
        <v>0</v>
      </c>
      <c r="I240" s="93">
        <f ca="1">OFFSET(dispos!$I$9,,216)</f>
        <v>0</v>
      </c>
      <c r="J240" s="90" t="str">
        <f t="shared" ref="J240:O240" ca="1" si="476">IF(D240=0,"",SUMPRODUCT((D204:D253&lt;=D240)-(ISBLANK(D204:D253))))</f>
        <v/>
      </c>
      <c r="K240" s="90" t="str">
        <f t="shared" ca="1" si="476"/>
        <v/>
      </c>
      <c r="L240" s="90" t="str">
        <f t="shared" ca="1" si="476"/>
        <v/>
      </c>
      <c r="M240" s="90" t="str">
        <f t="shared" ca="1" si="476"/>
        <v/>
      </c>
      <c r="N240" s="90" t="str">
        <f t="shared" ca="1" si="476"/>
        <v/>
      </c>
      <c r="O240" s="90" t="str">
        <f t="shared" ca="1" si="476"/>
        <v/>
      </c>
      <c r="P240" s="89" t="str">
        <f t="shared" ref="P240:U240" ca="1" si="477">IF(ISNA(MATCH(MIN(J204:J253)+ROW()-ROW(P204),J204:J253,0)),"",INDEX(D204:D253,MATCH(MIN(J204:J253)+ROW()-ROW(P204),J204:J253,0)))</f>
        <v/>
      </c>
      <c r="Q240" s="89" t="str">
        <f t="shared" ca="1" si="477"/>
        <v/>
      </c>
      <c r="R240" s="89" t="str">
        <f t="shared" ca="1" si="477"/>
        <v/>
      </c>
      <c r="S240" s="89" t="str">
        <f t="shared" ca="1" si="477"/>
        <v/>
      </c>
      <c r="T240" s="89" t="str">
        <f t="shared" ca="1" si="477"/>
        <v/>
      </c>
      <c r="U240" s="89" t="str">
        <f t="shared" ca="1" si="477"/>
        <v/>
      </c>
      <c r="V240" s="98"/>
    </row>
    <row r="241" spans="2:22" x14ac:dyDescent="0.25">
      <c r="B241" s="91">
        <v>38</v>
      </c>
      <c r="C241" s="92">
        <f t="shared" si="391"/>
        <v>43840</v>
      </c>
      <c r="D241" s="93">
        <f ca="1">OFFSET(dispos!$D$9,,222)</f>
        <v>0</v>
      </c>
      <c r="E241" s="93">
        <f ca="1">OFFSET(dispos!$E$9,,222)</f>
        <v>0</v>
      </c>
      <c r="F241" s="93">
        <f ca="1">OFFSET(dispos!$F$9,,222)</f>
        <v>0</v>
      </c>
      <c r="G241" s="93">
        <f ca="1">OFFSET(dispos!$G$9,,222)</f>
        <v>0</v>
      </c>
      <c r="H241" s="93">
        <f ca="1">OFFSET(dispos!$H$9,,222)</f>
        <v>0</v>
      </c>
      <c r="I241" s="93">
        <f ca="1">OFFSET(dispos!$I$9,,222)</f>
        <v>0</v>
      </c>
      <c r="J241" s="90" t="str">
        <f t="shared" ref="J241:O241" ca="1" si="478">IF(D241=0,"",SUMPRODUCT((D204:D253&lt;=D241)-(ISBLANK(D204:D253))))</f>
        <v/>
      </c>
      <c r="K241" s="90" t="str">
        <f t="shared" ca="1" si="478"/>
        <v/>
      </c>
      <c r="L241" s="90" t="str">
        <f t="shared" ca="1" si="478"/>
        <v/>
      </c>
      <c r="M241" s="90" t="str">
        <f t="shared" ca="1" si="478"/>
        <v/>
      </c>
      <c r="N241" s="90" t="str">
        <f t="shared" ca="1" si="478"/>
        <v/>
      </c>
      <c r="O241" s="90" t="str">
        <f t="shared" ca="1" si="478"/>
        <v/>
      </c>
      <c r="P241" s="89" t="str">
        <f t="shared" ref="P241:U241" ca="1" si="479">IF(ISNA(MATCH(MIN(J204:J253)+ROW()-ROW(P204),J204:J253,0)),"",INDEX(D204:D253,MATCH(MIN(J204:J253)+ROW()-ROW(P204),J204:J253,0)))</f>
        <v/>
      </c>
      <c r="Q241" s="89" t="str">
        <f t="shared" ca="1" si="479"/>
        <v/>
      </c>
      <c r="R241" s="89" t="str">
        <f t="shared" ca="1" si="479"/>
        <v/>
      </c>
      <c r="S241" s="89" t="str">
        <f t="shared" ca="1" si="479"/>
        <v/>
      </c>
      <c r="T241" s="89" t="str">
        <f t="shared" ca="1" si="479"/>
        <v/>
      </c>
      <c r="U241" s="89" t="str">
        <f t="shared" ca="1" si="479"/>
        <v/>
      </c>
      <c r="V241" s="98"/>
    </row>
    <row r="242" spans="2:22" x14ac:dyDescent="0.25">
      <c r="B242" s="91">
        <v>39</v>
      </c>
      <c r="C242" s="92">
        <f t="shared" si="391"/>
        <v>43840</v>
      </c>
      <c r="D242" s="93">
        <f ca="1">OFFSET(dispos!$D$9,,228)</f>
        <v>0</v>
      </c>
      <c r="E242" s="93">
        <f ca="1">OFFSET(dispos!$E$9,,228)</f>
        <v>0</v>
      </c>
      <c r="F242" s="93">
        <f ca="1">OFFSET(dispos!$F$9,,228)</f>
        <v>0</v>
      </c>
      <c r="G242" s="93">
        <f ca="1">OFFSET(dispos!$G$9,,228)</f>
        <v>0</v>
      </c>
      <c r="H242" s="93">
        <f ca="1">OFFSET(dispos!$H$9,,228)</f>
        <v>0</v>
      </c>
      <c r="I242" s="93">
        <f ca="1">OFFSET(dispos!$I$9,,228)</f>
        <v>0</v>
      </c>
      <c r="J242" s="90" t="str">
        <f t="shared" ref="J242:O242" ca="1" si="480">IF(D242=0,"",SUMPRODUCT((D204:D253&lt;=D242)-(ISBLANK(D204:D253))))</f>
        <v/>
      </c>
      <c r="K242" s="90" t="str">
        <f t="shared" ca="1" si="480"/>
        <v/>
      </c>
      <c r="L242" s="90" t="str">
        <f t="shared" ca="1" si="480"/>
        <v/>
      </c>
      <c r="M242" s="90" t="str">
        <f t="shared" ca="1" si="480"/>
        <v/>
      </c>
      <c r="N242" s="90" t="str">
        <f t="shared" ca="1" si="480"/>
        <v/>
      </c>
      <c r="O242" s="90" t="str">
        <f t="shared" ca="1" si="480"/>
        <v/>
      </c>
      <c r="P242" s="89" t="str">
        <f t="shared" ref="P242:U242" ca="1" si="481">IF(ISNA(MATCH(MIN(J204:J253)+ROW()-ROW(P204),J204:J253,0)),"",INDEX(D204:D253,MATCH(MIN(J204:J253)+ROW()-ROW(P204),J204:J253,0)))</f>
        <v/>
      </c>
      <c r="Q242" s="89" t="str">
        <f t="shared" ca="1" si="481"/>
        <v/>
      </c>
      <c r="R242" s="89" t="str">
        <f t="shared" ca="1" si="481"/>
        <v/>
      </c>
      <c r="S242" s="89" t="str">
        <f t="shared" ca="1" si="481"/>
        <v/>
      </c>
      <c r="T242" s="89" t="str">
        <f t="shared" ca="1" si="481"/>
        <v/>
      </c>
      <c r="U242" s="89" t="str">
        <f t="shared" ca="1" si="481"/>
        <v/>
      </c>
      <c r="V242" s="98"/>
    </row>
    <row r="243" spans="2:22" x14ac:dyDescent="0.25">
      <c r="B243" s="91">
        <v>40</v>
      </c>
      <c r="C243" s="92">
        <f t="shared" si="391"/>
        <v>43840</v>
      </c>
      <c r="D243" s="93">
        <f ca="1">OFFSET(dispos!$D$9,,234)</f>
        <v>0</v>
      </c>
      <c r="E243" s="93">
        <f ca="1">OFFSET(dispos!$E$9,,234)</f>
        <v>0</v>
      </c>
      <c r="F243" s="93">
        <f ca="1">OFFSET(dispos!$F$9,,234)</f>
        <v>0</v>
      </c>
      <c r="G243" s="93">
        <f ca="1">OFFSET(dispos!$G$9,,234)</f>
        <v>0</v>
      </c>
      <c r="H243" s="93">
        <f ca="1">OFFSET(dispos!$H$9,,234)</f>
        <v>0</v>
      </c>
      <c r="I243" s="93">
        <f ca="1">OFFSET(dispos!$I$9,,234)</f>
        <v>0</v>
      </c>
      <c r="J243" s="90" t="str">
        <f t="shared" ref="J243:O243" ca="1" si="482">IF(D243=0,"",SUMPRODUCT((D204:D253&lt;=D243)-(ISBLANK(D204:D253))))</f>
        <v/>
      </c>
      <c r="K243" s="90" t="str">
        <f t="shared" ca="1" si="482"/>
        <v/>
      </c>
      <c r="L243" s="90" t="str">
        <f t="shared" ca="1" si="482"/>
        <v/>
      </c>
      <c r="M243" s="90" t="str">
        <f t="shared" ca="1" si="482"/>
        <v/>
      </c>
      <c r="N243" s="90" t="str">
        <f t="shared" ca="1" si="482"/>
        <v/>
      </c>
      <c r="O243" s="90" t="str">
        <f t="shared" ca="1" si="482"/>
        <v/>
      </c>
      <c r="P243" s="89" t="str">
        <f t="shared" ref="P243:U243" ca="1" si="483">IF(ISNA(MATCH(MIN(J204:J253)+ROW()-ROW(P204),J204:J253,0)),"",INDEX(D204:D253,MATCH(MIN(J204:J253)+ROW()-ROW(P204),J204:J253,0)))</f>
        <v/>
      </c>
      <c r="Q243" s="89" t="str">
        <f t="shared" ca="1" si="483"/>
        <v/>
      </c>
      <c r="R243" s="89" t="str">
        <f t="shared" ca="1" si="483"/>
        <v/>
      </c>
      <c r="S243" s="89" t="str">
        <f t="shared" ca="1" si="483"/>
        <v/>
      </c>
      <c r="T243" s="89" t="str">
        <f t="shared" ca="1" si="483"/>
        <v/>
      </c>
      <c r="U243" s="89" t="str">
        <f t="shared" ca="1" si="483"/>
        <v/>
      </c>
      <c r="V243" s="98"/>
    </row>
    <row r="244" spans="2:22" x14ac:dyDescent="0.25">
      <c r="B244" s="91">
        <v>41</v>
      </c>
      <c r="C244" s="92">
        <f t="shared" si="391"/>
        <v>43840</v>
      </c>
      <c r="D244" s="93">
        <f ca="1">OFFSET(dispos!$D$9,,240)</f>
        <v>0</v>
      </c>
      <c r="E244" s="93">
        <f ca="1">OFFSET(dispos!$E$9,,240)</f>
        <v>0</v>
      </c>
      <c r="F244" s="93">
        <f ca="1">OFFSET(dispos!$F$9,,240)</f>
        <v>0</v>
      </c>
      <c r="G244" s="93">
        <f ca="1">OFFSET(dispos!$G$9,,240)</f>
        <v>0</v>
      </c>
      <c r="H244" s="93">
        <f ca="1">OFFSET(dispos!$H$9,,240)</f>
        <v>0</v>
      </c>
      <c r="I244" s="93">
        <f ca="1">OFFSET(dispos!$I$9,,240)</f>
        <v>0</v>
      </c>
      <c r="J244" s="90" t="str">
        <f t="shared" ref="J244:O244" ca="1" si="484">IF(D244=0,"",SUMPRODUCT((D204:D253&lt;=D244)-(ISBLANK(D204:D253))))</f>
        <v/>
      </c>
      <c r="K244" s="90" t="str">
        <f t="shared" ca="1" si="484"/>
        <v/>
      </c>
      <c r="L244" s="90" t="str">
        <f t="shared" ca="1" si="484"/>
        <v/>
      </c>
      <c r="M244" s="90" t="str">
        <f t="shared" ca="1" si="484"/>
        <v/>
      </c>
      <c r="N244" s="90" t="str">
        <f t="shared" ca="1" si="484"/>
        <v/>
      </c>
      <c r="O244" s="90" t="str">
        <f t="shared" ca="1" si="484"/>
        <v/>
      </c>
      <c r="P244" s="89" t="str">
        <f t="shared" ref="P244:U244" ca="1" si="485">IF(ISNA(MATCH(MIN(J204:J253)+ROW()-ROW(P204),J204:J253,0)),"",INDEX(D204:D253,MATCH(MIN(J204:J253)+ROW()-ROW(P204),J204:J253,0)))</f>
        <v/>
      </c>
      <c r="Q244" s="89" t="str">
        <f t="shared" ca="1" si="485"/>
        <v/>
      </c>
      <c r="R244" s="89" t="str">
        <f t="shared" ca="1" si="485"/>
        <v/>
      </c>
      <c r="S244" s="89" t="str">
        <f t="shared" ca="1" si="485"/>
        <v/>
      </c>
      <c r="T244" s="89" t="str">
        <f t="shared" ca="1" si="485"/>
        <v/>
      </c>
      <c r="U244" s="89" t="str">
        <f t="shared" ca="1" si="485"/>
        <v/>
      </c>
      <c r="V244" s="98"/>
    </row>
    <row r="245" spans="2:22" x14ac:dyDescent="0.25">
      <c r="B245" s="91">
        <v>42</v>
      </c>
      <c r="C245" s="92">
        <f t="shared" si="391"/>
        <v>43840</v>
      </c>
      <c r="D245" s="93">
        <f ca="1">OFFSET(dispos!$D$9,,246)</f>
        <v>0</v>
      </c>
      <c r="E245" s="93">
        <f ca="1">OFFSET(dispos!$E$9,,246)</f>
        <v>0</v>
      </c>
      <c r="F245" s="93">
        <f ca="1">OFFSET(dispos!$F$9,,246)</f>
        <v>0</v>
      </c>
      <c r="G245" s="93">
        <f ca="1">OFFSET(dispos!$G$9,,246)</f>
        <v>0</v>
      </c>
      <c r="H245" s="93">
        <f ca="1">OFFSET(dispos!$H$9,,246)</f>
        <v>0</v>
      </c>
      <c r="I245" s="93">
        <f ca="1">OFFSET(dispos!$I$9,,246)</f>
        <v>0</v>
      </c>
      <c r="J245" s="90" t="str">
        <f t="shared" ref="J245:O245" ca="1" si="486">IF(D245=0,"",SUMPRODUCT((D204:D253&lt;=D245)-(ISBLANK(D204:D253))))</f>
        <v/>
      </c>
      <c r="K245" s="90" t="str">
        <f t="shared" ca="1" si="486"/>
        <v/>
      </c>
      <c r="L245" s="90" t="str">
        <f t="shared" ca="1" si="486"/>
        <v/>
      </c>
      <c r="M245" s="90" t="str">
        <f t="shared" ca="1" si="486"/>
        <v/>
      </c>
      <c r="N245" s="90" t="str">
        <f t="shared" ca="1" si="486"/>
        <v/>
      </c>
      <c r="O245" s="90" t="str">
        <f t="shared" ca="1" si="486"/>
        <v/>
      </c>
      <c r="P245" s="89" t="str">
        <f t="shared" ref="P245:U245" ca="1" si="487">IF(ISNA(MATCH(MIN(J204:J253)+ROW()-ROW(P204),J204:J253,0)),"",INDEX(D204:D253,MATCH(MIN(J204:J253)+ROW()-ROW(P204),J204:J253,0)))</f>
        <v/>
      </c>
      <c r="Q245" s="89" t="str">
        <f t="shared" ca="1" si="487"/>
        <v/>
      </c>
      <c r="R245" s="89" t="str">
        <f t="shared" ca="1" si="487"/>
        <v/>
      </c>
      <c r="S245" s="89" t="str">
        <f t="shared" ca="1" si="487"/>
        <v/>
      </c>
      <c r="T245" s="89" t="str">
        <f t="shared" ca="1" si="487"/>
        <v/>
      </c>
      <c r="U245" s="89" t="str">
        <f t="shared" ca="1" si="487"/>
        <v/>
      </c>
      <c r="V245" s="98"/>
    </row>
    <row r="246" spans="2:22" x14ac:dyDescent="0.25">
      <c r="B246" s="91">
        <v>43</v>
      </c>
      <c r="C246" s="92">
        <f t="shared" si="391"/>
        <v>43840</v>
      </c>
      <c r="D246" s="93">
        <f ca="1">OFFSET(dispos!$D$9,,252)</f>
        <v>0</v>
      </c>
      <c r="E246" s="93">
        <f ca="1">OFFSET(dispos!$E$9,,252)</f>
        <v>0</v>
      </c>
      <c r="F246" s="93">
        <f ca="1">OFFSET(dispos!$F$9,,252)</f>
        <v>0</v>
      </c>
      <c r="G246" s="93">
        <f ca="1">OFFSET(dispos!$G$9,,252)</f>
        <v>0</v>
      </c>
      <c r="H246" s="93">
        <f ca="1">OFFSET(dispos!$H$9,,252)</f>
        <v>0</v>
      </c>
      <c r="I246" s="93">
        <f ca="1">OFFSET(dispos!$I$9,,252)</f>
        <v>0</v>
      </c>
      <c r="J246" s="90" t="str">
        <f t="shared" ref="J246:O246" ca="1" si="488">IF(D246=0,"",SUMPRODUCT((D204:D253&lt;=D246)-(ISBLANK(D204:D253))))</f>
        <v/>
      </c>
      <c r="K246" s="90" t="str">
        <f t="shared" ca="1" si="488"/>
        <v/>
      </c>
      <c r="L246" s="90" t="str">
        <f t="shared" ca="1" si="488"/>
        <v/>
      </c>
      <c r="M246" s="90" t="str">
        <f t="shared" ca="1" si="488"/>
        <v/>
      </c>
      <c r="N246" s="90" t="str">
        <f t="shared" ca="1" si="488"/>
        <v/>
      </c>
      <c r="O246" s="90" t="str">
        <f t="shared" ca="1" si="488"/>
        <v/>
      </c>
      <c r="P246" s="89" t="str">
        <f t="shared" ref="P246:U246" ca="1" si="489">IF(ISNA(MATCH(MIN(J204:J253)+ROW()-ROW(P204),J204:J253,0)),"",INDEX(D204:D253,MATCH(MIN(J204:J253)+ROW()-ROW(P204),J204:J253,0)))</f>
        <v/>
      </c>
      <c r="Q246" s="89" t="str">
        <f t="shared" ca="1" si="489"/>
        <v/>
      </c>
      <c r="R246" s="89" t="str">
        <f t="shared" ca="1" si="489"/>
        <v/>
      </c>
      <c r="S246" s="89" t="str">
        <f t="shared" ca="1" si="489"/>
        <v/>
      </c>
      <c r="T246" s="89" t="str">
        <f t="shared" ca="1" si="489"/>
        <v/>
      </c>
      <c r="U246" s="89" t="str">
        <f t="shared" ca="1" si="489"/>
        <v/>
      </c>
      <c r="V246" s="98"/>
    </row>
    <row r="247" spans="2:22" x14ac:dyDescent="0.25">
      <c r="B247" s="91">
        <v>44</v>
      </c>
      <c r="C247" s="92">
        <f t="shared" si="391"/>
        <v>43840</v>
      </c>
      <c r="D247" s="93">
        <f ca="1">OFFSET(dispos!$D$9,,258)</f>
        <v>0</v>
      </c>
      <c r="E247" s="93">
        <f ca="1">OFFSET(dispos!$E$9,,258)</f>
        <v>0</v>
      </c>
      <c r="F247" s="93">
        <f ca="1">OFFSET(dispos!$F$9,,258)</f>
        <v>0</v>
      </c>
      <c r="G247" s="93">
        <f ca="1">OFFSET(dispos!$G$9,,258)</f>
        <v>0</v>
      </c>
      <c r="H247" s="93">
        <f ca="1">OFFSET(dispos!$H$9,,258)</f>
        <v>0</v>
      </c>
      <c r="I247" s="93">
        <f ca="1">OFFSET(dispos!$I$9,,258)</f>
        <v>0</v>
      </c>
      <c r="J247" s="90" t="str">
        <f t="shared" ref="J247:O247" ca="1" si="490">IF(D247=0,"",SUMPRODUCT((D204:D253&lt;=D247)-(ISBLANK(D204:D253))))</f>
        <v/>
      </c>
      <c r="K247" s="90" t="str">
        <f t="shared" ca="1" si="490"/>
        <v/>
      </c>
      <c r="L247" s="90" t="str">
        <f t="shared" ca="1" si="490"/>
        <v/>
      </c>
      <c r="M247" s="90" t="str">
        <f t="shared" ca="1" si="490"/>
        <v/>
      </c>
      <c r="N247" s="90" t="str">
        <f t="shared" ca="1" si="490"/>
        <v/>
      </c>
      <c r="O247" s="90" t="str">
        <f t="shared" ca="1" si="490"/>
        <v/>
      </c>
      <c r="P247" s="89" t="str">
        <f t="shared" ref="P247:U247" ca="1" si="491">IF(ISNA(MATCH(MIN(J204:J253)+ROW()-ROW(P204),J204:J253,0)),"",INDEX(D204:D253,MATCH(MIN(J204:J253)+ROW()-ROW(P204),J204:J253,0)))</f>
        <v/>
      </c>
      <c r="Q247" s="89" t="str">
        <f t="shared" ca="1" si="491"/>
        <v/>
      </c>
      <c r="R247" s="89" t="str">
        <f t="shared" ca="1" si="491"/>
        <v/>
      </c>
      <c r="S247" s="89" t="str">
        <f t="shared" ca="1" si="491"/>
        <v/>
      </c>
      <c r="T247" s="89" t="str">
        <f t="shared" ca="1" si="491"/>
        <v/>
      </c>
      <c r="U247" s="89" t="str">
        <f t="shared" ca="1" si="491"/>
        <v/>
      </c>
      <c r="V247" s="98"/>
    </row>
    <row r="248" spans="2:22" x14ac:dyDescent="0.25">
      <c r="B248" s="91">
        <v>45</v>
      </c>
      <c r="C248" s="92">
        <f t="shared" si="391"/>
        <v>43840</v>
      </c>
      <c r="D248" s="93">
        <f ca="1">OFFSET(dispos!$D$9,,264)</f>
        <v>0</v>
      </c>
      <c r="E248" s="93">
        <f ca="1">OFFSET(dispos!$E$9,,264)</f>
        <v>0</v>
      </c>
      <c r="F248" s="93">
        <f ca="1">OFFSET(dispos!$F$9,,264)</f>
        <v>0</v>
      </c>
      <c r="G248" s="93">
        <f ca="1">OFFSET(dispos!$G$9,,264)</f>
        <v>0</v>
      </c>
      <c r="H248" s="93">
        <f ca="1">OFFSET(dispos!$H$9,,264)</f>
        <v>0</v>
      </c>
      <c r="I248" s="93">
        <f ca="1">OFFSET(dispos!$I$9,,264)</f>
        <v>0</v>
      </c>
      <c r="J248" s="90" t="str">
        <f t="shared" ref="J248:O248" ca="1" si="492">IF(D248=0,"",SUMPRODUCT((D204:D253&lt;=D248)-(ISBLANK(D204:D253))))</f>
        <v/>
      </c>
      <c r="K248" s="90" t="str">
        <f t="shared" ca="1" si="492"/>
        <v/>
      </c>
      <c r="L248" s="90" t="str">
        <f t="shared" ca="1" si="492"/>
        <v/>
      </c>
      <c r="M248" s="90" t="str">
        <f t="shared" ca="1" si="492"/>
        <v/>
      </c>
      <c r="N248" s="90" t="str">
        <f t="shared" ca="1" si="492"/>
        <v/>
      </c>
      <c r="O248" s="90" t="str">
        <f t="shared" ca="1" si="492"/>
        <v/>
      </c>
      <c r="P248" s="89" t="str">
        <f t="shared" ref="P248:U248" ca="1" si="493">IF(ISNA(MATCH(MIN(J204:J253)+ROW()-ROW(P204),J204:J253,0)),"",INDEX(D204:D253,MATCH(MIN(J204:J253)+ROW()-ROW(P204),J204:J253,0)))</f>
        <v/>
      </c>
      <c r="Q248" s="89" t="str">
        <f t="shared" ca="1" si="493"/>
        <v/>
      </c>
      <c r="R248" s="89" t="str">
        <f t="shared" ca="1" si="493"/>
        <v/>
      </c>
      <c r="S248" s="89" t="str">
        <f t="shared" ca="1" si="493"/>
        <v/>
      </c>
      <c r="T248" s="89" t="str">
        <f t="shared" ca="1" si="493"/>
        <v/>
      </c>
      <c r="U248" s="89" t="str">
        <f t="shared" ca="1" si="493"/>
        <v/>
      </c>
      <c r="V248" s="98"/>
    </row>
    <row r="249" spans="2:22" x14ac:dyDescent="0.25">
      <c r="B249" s="91">
        <v>46</v>
      </c>
      <c r="C249" s="92">
        <f t="shared" si="391"/>
        <v>43840</v>
      </c>
      <c r="D249" s="93">
        <f ca="1">OFFSET(dispos!$D$9,,270)</f>
        <v>0</v>
      </c>
      <c r="E249" s="93">
        <f ca="1">OFFSET(dispos!$E$9,,270)</f>
        <v>0</v>
      </c>
      <c r="F249" s="93">
        <f ca="1">OFFSET(dispos!$F$9,,270)</f>
        <v>0</v>
      </c>
      <c r="G249" s="93">
        <f ca="1">OFFSET(dispos!$G$9,,270)</f>
        <v>0</v>
      </c>
      <c r="H249" s="93">
        <f ca="1">OFFSET(dispos!$H$9,,270)</f>
        <v>0</v>
      </c>
      <c r="I249" s="93">
        <f ca="1">OFFSET(dispos!$I$9,,270)</f>
        <v>0</v>
      </c>
      <c r="J249" s="90" t="str">
        <f t="shared" ref="J249:O249" ca="1" si="494">IF(D249=0,"",SUMPRODUCT((D204:D253&lt;=D249)-(ISBLANK(D204:D253))))</f>
        <v/>
      </c>
      <c r="K249" s="90" t="str">
        <f t="shared" ca="1" si="494"/>
        <v/>
      </c>
      <c r="L249" s="90" t="str">
        <f t="shared" ca="1" si="494"/>
        <v/>
      </c>
      <c r="M249" s="90" t="str">
        <f t="shared" ca="1" si="494"/>
        <v/>
      </c>
      <c r="N249" s="90" t="str">
        <f t="shared" ca="1" si="494"/>
        <v/>
      </c>
      <c r="O249" s="90" t="str">
        <f t="shared" ca="1" si="494"/>
        <v/>
      </c>
      <c r="P249" s="89" t="str">
        <f t="shared" ref="P249:U249" ca="1" si="495">IF(ISNA(MATCH(MIN(J204:J253)+ROW()-ROW(P204),J204:J253,0)),"",INDEX(D204:D253,MATCH(MIN(J204:J253)+ROW()-ROW(P204),J204:J253,0)))</f>
        <v/>
      </c>
      <c r="Q249" s="89" t="str">
        <f t="shared" ca="1" si="495"/>
        <v/>
      </c>
      <c r="R249" s="89" t="str">
        <f t="shared" ca="1" si="495"/>
        <v/>
      </c>
      <c r="S249" s="89" t="str">
        <f t="shared" ca="1" si="495"/>
        <v/>
      </c>
      <c r="T249" s="89" t="str">
        <f t="shared" ca="1" si="495"/>
        <v/>
      </c>
      <c r="U249" s="89" t="str">
        <f t="shared" ca="1" si="495"/>
        <v/>
      </c>
      <c r="V249" s="98"/>
    </row>
    <row r="250" spans="2:22" x14ac:dyDescent="0.25">
      <c r="B250" s="91">
        <v>47</v>
      </c>
      <c r="C250" s="92">
        <f t="shared" si="391"/>
        <v>43840</v>
      </c>
      <c r="D250" s="93">
        <f ca="1">OFFSET(dispos!$D$9,,276)</f>
        <v>0</v>
      </c>
      <c r="E250" s="93">
        <f ca="1">OFFSET(dispos!$E$9,,276)</f>
        <v>0</v>
      </c>
      <c r="F250" s="93">
        <f ca="1">OFFSET(dispos!$F$9,,276)</f>
        <v>0</v>
      </c>
      <c r="G250" s="93">
        <f ca="1">OFFSET(dispos!$G$9,,276)</f>
        <v>0</v>
      </c>
      <c r="H250" s="93">
        <f ca="1">OFFSET(dispos!$H$9,,276)</f>
        <v>0</v>
      </c>
      <c r="I250" s="93">
        <f ca="1">OFFSET(dispos!$I$9,,276)</f>
        <v>0</v>
      </c>
      <c r="J250" s="90" t="str">
        <f t="shared" ref="J250:O250" ca="1" si="496">IF(D250=0,"",SUMPRODUCT((D204:D253&lt;=D250)-(ISBLANK(D204:D253))))</f>
        <v/>
      </c>
      <c r="K250" s="90" t="str">
        <f t="shared" ca="1" si="496"/>
        <v/>
      </c>
      <c r="L250" s="90" t="str">
        <f t="shared" ca="1" si="496"/>
        <v/>
      </c>
      <c r="M250" s="90" t="str">
        <f t="shared" ca="1" si="496"/>
        <v/>
      </c>
      <c r="N250" s="90" t="str">
        <f t="shared" ca="1" si="496"/>
        <v/>
      </c>
      <c r="O250" s="90" t="str">
        <f t="shared" ca="1" si="496"/>
        <v/>
      </c>
      <c r="P250" s="89" t="str">
        <f t="shared" ref="P250:U250" ca="1" si="497">IF(ISNA(MATCH(MIN(J204:J253)+ROW()-ROW(P204),J204:J253,0)),"",INDEX(D204:D253,MATCH(MIN(J204:J253)+ROW()-ROW(P204),J204:J253,0)))</f>
        <v/>
      </c>
      <c r="Q250" s="89" t="str">
        <f t="shared" ca="1" si="497"/>
        <v/>
      </c>
      <c r="R250" s="89" t="str">
        <f t="shared" ca="1" si="497"/>
        <v/>
      </c>
      <c r="S250" s="89" t="str">
        <f t="shared" ca="1" si="497"/>
        <v/>
      </c>
      <c r="T250" s="89" t="str">
        <f t="shared" ca="1" si="497"/>
        <v/>
      </c>
      <c r="U250" s="89" t="str">
        <f t="shared" ca="1" si="497"/>
        <v/>
      </c>
      <c r="V250" s="98"/>
    </row>
    <row r="251" spans="2:22" x14ac:dyDescent="0.25">
      <c r="B251" s="91">
        <v>48</v>
      </c>
      <c r="C251" s="92">
        <f t="shared" si="391"/>
        <v>43840</v>
      </c>
      <c r="D251" s="93">
        <f ca="1">OFFSET(dispos!$D$9,,282)</f>
        <v>0</v>
      </c>
      <c r="E251" s="93">
        <f ca="1">OFFSET(dispos!$E$9,,282)</f>
        <v>0</v>
      </c>
      <c r="F251" s="93">
        <f ca="1">OFFSET(dispos!$F$9,,282)</f>
        <v>0</v>
      </c>
      <c r="G251" s="93">
        <f ca="1">OFFSET(dispos!$G$9,,282)</f>
        <v>0</v>
      </c>
      <c r="H251" s="93">
        <f ca="1">OFFSET(dispos!$H$9,,282)</f>
        <v>0</v>
      </c>
      <c r="I251" s="93">
        <f ca="1">OFFSET(dispos!$I$9,,282)</f>
        <v>0</v>
      </c>
      <c r="J251" s="90" t="str">
        <f t="shared" ref="J251:O251" ca="1" si="498">IF(D251=0,"",SUMPRODUCT((D204:D253&lt;=D251)-(ISBLANK(D204:D253))))</f>
        <v/>
      </c>
      <c r="K251" s="90" t="str">
        <f t="shared" ca="1" si="498"/>
        <v/>
      </c>
      <c r="L251" s="90" t="str">
        <f t="shared" ca="1" si="498"/>
        <v/>
      </c>
      <c r="M251" s="90" t="str">
        <f t="shared" ca="1" si="498"/>
        <v/>
      </c>
      <c r="N251" s="90" t="str">
        <f t="shared" ca="1" si="498"/>
        <v/>
      </c>
      <c r="O251" s="90" t="str">
        <f t="shared" ca="1" si="498"/>
        <v/>
      </c>
      <c r="P251" s="89" t="str">
        <f t="shared" ref="P251:U251" ca="1" si="499">IF(ISNA(MATCH(MIN(J204:J253)+ROW()-ROW(P204),J204:J253,0)),"",INDEX(D204:D253,MATCH(MIN(J204:J253)+ROW()-ROW(P204),J204:J253,0)))</f>
        <v/>
      </c>
      <c r="Q251" s="89" t="str">
        <f t="shared" ca="1" si="499"/>
        <v/>
      </c>
      <c r="R251" s="89" t="str">
        <f t="shared" ca="1" si="499"/>
        <v/>
      </c>
      <c r="S251" s="89" t="str">
        <f t="shared" ca="1" si="499"/>
        <v/>
      </c>
      <c r="T251" s="89" t="str">
        <f t="shared" ca="1" si="499"/>
        <v/>
      </c>
      <c r="U251" s="89" t="str">
        <f t="shared" ca="1" si="499"/>
        <v/>
      </c>
      <c r="V251" s="98"/>
    </row>
    <row r="252" spans="2:22" x14ac:dyDescent="0.25">
      <c r="B252" s="91">
        <v>49</v>
      </c>
      <c r="C252" s="92">
        <f t="shared" si="391"/>
        <v>43840</v>
      </c>
      <c r="D252" s="93">
        <f ca="1">OFFSET(dispos!$D$9,,288)</f>
        <v>0</v>
      </c>
      <c r="E252" s="93">
        <f ca="1">OFFSET(dispos!$E$9,,288)</f>
        <v>0</v>
      </c>
      <c r="F252" s="93">
        <f ca="1">OFFSET(dispos!$F$9,,288)</f>
        <v>0</v>
      </c>
      <c r="G252" s="93">
        <f ca="1">OFFSET(dispos!$G$9,,288)</f>
        <v>0</v>
      </c>
      <c r="H252" s="93">
        <f ca="1">OFFSET(dispos!$H$9,,288)</f>
        <v>0</v>
      </c>
      <c r="I252" s="93">
        <f ca="1">OFFSET(dispos!$I$9,,288)</f>
        <v>0</v>
      </c>
      <c r="J252" s="90" t="str">
        <f t="shared" ref="J252:O252" ca="1" si="500">IF(D252=0,"",SUMPRODUCT((D204:D253&lt;=D252)-(ISBLANK(D204:D253))))</f>
        <v/>
      </c>
      <c r="K252" s="90" t="str">
        <f t="shared" ca="1" si="500"/>
        <v/>
      </c>
      <c r="L252" s="90" t="str">
        <f t="shared" ca="1" si="500"/>
        <v/>
      </c>
      <c r="M252" s="90" t="str">
        <f t="shared" ca="1" si="500"/>
        <v/>
      </c>
      <c r="N252" s="90" t="str">
        <f t="shared" ca="1" si="500"/>
        <v/>
      </c>
      <c r="O252" s="90" t="str">
        <f t="shared" ca="1" si="500"/>
        <v/>
      </c>
      <c r="P252" s="89" t="str">
        <f t="shared" ref="P252:U252" ca="1" si="501">IF(ISNA(MATCH(MIN(J204:J253)+ROW()-ROW(P204),J204:J253,0)),"",INDEX(D204:D253,MATCH(MIN(J204:J253)+ROW()-ROW(P204),J204:J253,0)))</f>
        <v/>
      </c>
      <c r="Q252" s="89" t="str">
        <f t="shared" ca="1" si="501"/>
        <v/>
      </c>
      <c r="R252" s="89" t="str">
        <f t="shared" ca="1" si="501"/>
        <v/>
      </c>
      <c r="S252" s="89" t="str">
        <f t="shared" ca="1" si="501"/>
        <v/>
      </c>
      <c r="T252" s="89" t="str">
        <f t="shared" ca="1" si="501"/>
        <v/>
      </c>
      <c r="U252" s="89" t="str">
        <f t="shared" ca="1" si="501"/>
        <v/>
      </c>
      <c r="V252" s="98"/>
    </row>
    <row r="253" spans="2:22" x14ac:dyDescent="0.25">
      <c r="B253" s="91">
        <v>50</v>
      </c>
      <c r="C253" s="92">
        <f>dispos!$C$10</f>
        <v>43841</v>
      </c>
      <c r="D253" s="93">
        <f ca="1">OFFSET(dispos!$D$9,,294)</f>
        <v>0</v>
      </c>
      <c r="E253" s="93">
        <f ca="1">OFFSET(dispos!$E$9,,294)</f>
        <v>0</v>
      </c>
      <c r="F253" s="93">
        <f ca="1">OFFSET(dispos!$F$9,,294)</f>
        <v>0</v>
      </c>
      <c r="G253" s="93">
        <f ca="1">OFFSET(dispos!$G$9,,294)</f>
        <v>0</v>
      </c>
      <c r="H253" s="93">
        <f ca="1">OFFSET(dispos!$H$9,,294)</f>
        <v>0</v>
      </c>
      <c r="I253" s="93">
        <f ca="1">OFFSET(dispos!$I$9,,294)</f>
        <v>0</v>
      </c>
      <c r="J253" s="90" t="str">
        <f t="shared" ref="J253:O253" ca="1" si="502">IF(D253=0,"",SUMPRODUCT((D204:D253&lt;=D253)-(ISBLANK(D204:D253))))</f>
        <v/>
      </c>
      <c r="K253" s="90" t="str">
        <f t="shared" ca="1" si="502"/>
        <v/>
      </c>
      <c r="L253" s="90" t="str">
        <f t="shared" ca="1" si="502"/>
        <v/>
      </c>
      <c r="M253" s="90" t="str">
        <f t="shared" ca="1" si="502"/>
        <v/>
      </c>
      <c r="N253" s="90" t="str">
        <f t="shared" ca="1" si="502"/>
        <v/>
      </c>
      <c r="O253" s="90" t="str">
        <f t="shared" ca="1" si="502"/>
        <v/>
      </c>
      <c r="P253" s="89" t="str">
        <f t="shared" ref="P253:U253" ca="1" si="503">IF(ISNA(MATCH(MIN(J204:J253)+ROW()-ROW(P204),J204:J253,0)),"",INDEX(D204:D253,MATCH(MIN(J204:J253)+ROW()-ROW(P204),J204:J253,0)))</f>
        <v/>
      </c>
      <c r="Q253" s="89" t="str">
        <f t="shared" ca="1" si="503"/>
        <v/>
      </c>
      <c r="R253" s="89" t="str">
        <f t="shared" ca="1" si="503"/>
        <v/>
      </c>
      <c r="S253" s="89" t="str">
        <f t="shared" ca="1" si="503"/>
        <v/>
      </c>
      <c r="T253" s="89" t="str">
        <f t="shared" ca="1" si="503"/>
        <v/>
      </c>
      <c r="U253" s="89" t="str">
        <f t="shared" ca="1" si="503"/>
        <v/>
      </c>
      <c r="V253" s="98"/>
    </row>
    <row r="254" spans="2:22" x14ac:dyDescent="0.25">
      <c r="B254">
        <v>1</v>
      </c>
      <c r="C254" s="29">
        <f t="shared" si="391"/>
        <v>43841</v>
      </c>
      <c r="D254" s="88">
        <f ca="1">OFFSET(dispos!$D$10,,)</f>
        <v>0</v>
      </c>
      <c r="E254" s="88">
        <f ca="1">OFFSET(dispos!$E$10,,)</f>
        <v>0</v>
      </c>
      <c r="F254" s="88">
        <f ca="1">OFFSET(dispos!$F$10,,)</f>
        <v>0</v>
      </c>
      <c r="G254" s="88">
        <f ca="1">OFFSET(dispos!$G$10,,)</f>
        <v>0</v>
      </c>
      <c r="H254" s="88">
        <f ca="1">OFFSET(dispos!$H$10,,)</f>
        <v>0</v>
      </c>
      <c r="I254" s="88">
        <f ca="1">OFFSET(dispos!$I$10,,)</f>
        <v>0</v>
      </c>
      <c r="J254" s="94" t="str">
        <f t="shared" ref="J254:O254" ca="1" si="504">IF(D254=0,"",SUMPRODUCT((D254:D303&lt;=D254)-(ISBLANK(D254:D303))))</f>
        <v/>
      </c>
      <c r="K254" s="95" t="str">
        <f t="shared" ca="1" si="504"/>
        <v/>
      </c>
      <c r="L254" s="95" t="str">
        <f t="shared" ca="1" si="504"/>
        <v/>
      </c>
      <c r="M254" s="95" t="str">
        <f t="shared" ca="1" si="504"/>
        <v/>
      </c>
      <c r="N254" s="95" t="str">
        <f t="shared" ca="1" si="504"/>
        <v/>
      </c>
      <c r="O254" s="95" t="str">
        <f t="shared" ca="1" si="504"/>
        <v/>
      </c>
      <c r="P254" s="96" t="str">
        <f t="shared" ref="P254:U254" ca="1" si="505">IF(ISNA(MATCH(MIN(J254:J303)+ROW()-ROW(P254),J254:J303,0)),"",INDEX(D254:D303,MATCH(MIN(J254:J303)+ROW()-ROW(P254),J254:J303,0)))</f>
        <v/>
      </c>
      <c r="Q254" s="96" t="str">
        <f t="shared" ca="1" si="505"/>
        <v/>
      </c>
      <c r="R254" s="96" t="str">
        <f t="shared" ca="1" si="505"/>
        <v/>
      </c>
      <c r="S254" s="96" t="str">
        <f t="shared" ca="1" si="505"/>
        <v/>
      </c>
      <c r="T254" s="96" t="str">
        <f t="shared" ca="1" si="505"/>
        <v/>
      </c>
      <c r="U254" s="96" t="str">
        <f t="shared" ca="1" si="505"/>
        <v/>
      </c>
      <c r="V254" s="98">
        <v>6</v>
      </c>
    </row>
    <row r="255" spans="2:22" x14ac:dyDescent="0.25">
      <c r="B255">
        <v>2</v>
      </c>
      <c r="C255" s="29">
        <f t="shared" si="391"/>
        <v>43841</v>
      </c>
      <c r="D255" s="88">
        <f ca="1">OFFSET(dispos!$D$10,,6)</f>
        <v>0</v>
      </c>
      <c r="E255" s="88">
        <f ca="1">OFFSET(dispos!$E$10,,6)</f>
        <v>0</v>
      </c>
      <c r="F255" s="88">
        <f ca="1">OFFSET(dispos!$F$10,,6)</f>
        <v>0</v>
      </c>
      <c r="G255" s="88">
        <f ca="1">OFFSET(dispos!$G$10,,6)</f>
        <v>0</v>
      </c>
      <c r="H255" s="88">
        <f ca="1">OFFSET(dispos!$H$10,,6)</f>
        <v>0</v>
      </c>
      <c r="I255" s="88">
        <f ca="1">OFFSET(dispos!$I$10,,6)</f>
        <v>0</v>
      </c>
      <c r="J255" s="90" t="str">
        <f t="shared" ref="J255:O255" ca="1" si="506">IF(D255=0,"",SUMPRODUCT((D254:D303&lt;=D255)-(ISBLANK(D254:D303))))</f>
        <v/>
      </c>
      <c r="K255" s="90" t="str">
        <f t="shared" ca="1" si="506"/>
        <v/>
      </c>
      <c r="L255" s="90" t="str">
        <f t="shared" ca="1" si="506"/>
        <v/>
      </c>
      <c r="M255" s="90" t="str">
        <f t="shared" ca="1" si="506"/>
        <v/>
      </c>
      <c r="N255" s="90" t="str">
        <f t="shared" ca="1" si="506"/>
        <v/>
      </c>
      <c r="O255" s="90" t="str">
        <f t="shared" ca="1" si="506"/>
        <v/>
      </c>
      <c r="P255" s="89" t="str">
        <f t="shared" ref="P255:U255" ca="1" si="507">IF(ISNA(MATCH(MIN(J254:J303)+ROW()-ROW(P254),J254:J303,0)),"",INDEX(D254:D303,MATCH(MIN(J254:J303)+ROW()-ROW(P254),J254:J303,0)))</f>
        <v/>
      </c>
      <c r="Q255" s="89" t="str">
        <f t="shared" ca="1" si="507"/>
        <v/>
      </c>
      <c r="R255" s="89" t="str">
        <f t="shared" ca="1" si="507"/>
        <v/>
      </c>
      <c r="S255" s="89" t="str">
        <f t="shared" ca="1" si="507"/>
        <v/>
      </c>
      <c r="T255" s="89" t="str">
        <f t="shared" ca="1" si="507"/>
        <v/>
      </c>
      <c r="U255" s="89" t="str">
        <f t="shared" ca="1" si="507"/>
        <v/>
      </c>
      <c r="V255" s="98"/>
    </row>
    <row r="256" spans="2:22" x14ac:dyDescent="0.25">
      <c r="B256">
        <v>3</v>
      </c>
      <c r="C256" s="29">
        <f t="shared" si="391"/>
        <v>43841</v>
      </c>
      <c r="D256" s="88">
        <f ca="1">OFFSET(dispos!$D$10,,12)</f>
        <v>0</v>
      </c>
      <c r="E256" s="88">
        <f ca="1">OFFSET(dispos!$E$10,,12)</f>
        <v>0</v>
      </c>
      <c r="F256" s="88">
        <f ca="1">OFFSET(dispos!$F$10,,12)</f>
        <v>0</v>
      </c>
      <c r="G256" s="88">
        <f ca="1">OFFSET(dispos!$G$10,,12)</f>
        <v>0</v>
      </c>
      <c r="H256" s="88">
        <f ca="1">OFFSET(dispos!$H$10,,12)</f>
        <v>0</v>
      </c>
      <c r="I256" s="88">
        <f ca="1">OFFSET(dispos!$I$10,,12)</f>
        <v>0</v>
      </c>
      <c r="J256" s="90" t="str">
        <f t="shared" ref="J256:O256" ca="1" si="508">IF(D256=0,"",SUMPRODUCT((D254:D303&lt;=D256)-(ISBLANK(D254:D303))))</f>
        <v/>
      </c>
      <c r="K256" s="90" t="str">
        <f t="shared" ca="1" si="508"/>
        <v/>
      </c>
      <c r="L256" s="90" t="str">
        <f t="shared" ca="1" si="508"/>
        <v/>
      </c>
      <c r="M256" s="90" t="str">
        <f t="shared" ca="1" si="508"/>
        <v/>
      </c>
      <c r="N256" s="90" t="str">
        <f t="shared" ca="1" si="508"/>
        <v/>
      </c>
      <c r="O256" s="90" t="str">
        <f t="shared" ca="1" si="508"/>
        <v/>
      </c>
      <c r="P256" s="89" t="str">
        <f t="shared" ref="P256:U256" ca="1" si="509">IF(ISNA(MATCH(MIN(J254:J303)+ROW()-ROW(P254),J254:J303,0)),"",INDEX(D254:D303,MATCH(MIN(J254:J303)+ROW()-ROW(P254),J254:J303,0)))</f>
        <v/>
      </c>
      <c r="Q256" s="89" t="str">
        <f t="shared" ca="1" si="509"/>
        <v/>
      </c>
      <c r="R256" s="89" t="str">
        <f t="shared" ca="1" si="509"/>
        <v/>
      </c>
      <c r="S256" s="89" t="str">
        <f t="shared" ca="1" si="509"/>
        <v/>
      </c>
      <c r="T256" s="89" t="str">
        <f t="shared" ca="1" si="509"/>
        <v/>
      </c>
      <c r="U256" s="89" t="str">
        <f t="shared" ca="1" si="509"/>
        <v/>
      </c>
      <c r="V256" s="98"/>
    </row>
    <row r="257" spans="2:22" x14ac:dyDescent="0.25">
      <c r="B257">
        <v>4</v>
      </c>
      <c r="C257" s="29">
        <f t="shared" si="391"/>
        <v>43841</v>
      </c>
      <c r="D257" s="88">
        <f ca="1">OFFSET(dispos!$D$10,,18)</f>
        <v>0</v>
      </c>
      <c r="E257" s="88">
        <f ca="1">OFFSET(dispos!$E$10,,18)</f>
        <v>0</v>
      </c>
      <c r="F257" s="88">
        <f ca="1">OFFSET(dispos!$F$10,,18)</f>
        <v>0</v>
      </c>
      <c r="G257" s="88">
        <f ca="1">OFFSET(dispos!$G$10,,18)</f>
        <v>0</v>
      </c>
      <c r="H257" s="88">
        <f ca="1">OFFSET(dispos!$H$10,,18)</f>
        <v>0</v>
      </c>
      <c r="I257" s="88">
        <f ca="1">OFFSET(dispos!$I$10,,18)</f>
        <v>0</v>
      </c>
      <c r="J257" s="90" t="str">
        <f t="shared" ref="J257:O257" ca="1" si="510">IF(D257=0,"",SUMPRODUCT((D254:D303&lt;=D257)-(ISBLANK(D254:D303))))</f>
        <v/>
      </c>
      <c r="K257" s="90" t="str">
        <f t="shared" ca="1" si="510"/>
        <v/>
      </c>
      <c r="L257" s="90" t="str">
        <f t="shared" ca="1" si="510"/>
        <v/>
      </c>
      <c r="M257" s="90" t="str">
        <f t="shared" ca="1" si="510"/>
        <v/>
      </c>
      <c r="N257" s="90" t="str">
        <f t="shared" ca="1" si="510"/>
        <v/>
      </c>
      <c r="O257" s="90" t="str">
        <f t="shared" ca="1" si="510"/>
        <v/>
      </c>
      <c r="P257" s="89" t="str">
        <f t="shared" ref="P257:U257" ca="1" si="511">IF(ISNA(MATCH(MIN(J254:J303)+ROW()-ROW(P254),J254:J303,0)),"",INDEX(D254:D303,MATCH(MIN(J254:J303)+ROW()-ROW(P254),J254:J303,0)))</f>
        <v/>
      </c>
      <c r="Q257" s="89" t="str">
        <f t="shared" ca="1" si="511"/>
        <v/>
      </c>
      <c r="R257" s="89" t="str">
        <f t="shared" ca="1" si="511"/>
        <v/>
      </c>
      <c r="S257" s="89" t="str">
        <f t="shared" ca="1" si="511"/>
        <v/>
      </c>
      <c r="T257" s="89" t="str">
        <f t="shared" ca="1" si="511"/>
        <v/>
      </c>
      <c r="U257" s="89" t="str">
        <f t="shared" ca="1" si="511"/>
        <v/>
      </c>
      <c r="V257" s="98"/>
    </row>
    <row r="258" spans="2:22" x14ac:dyDescent="0.25">
      <c r="B258">
        <v>5</v>
      </c>
      <c r="C258" s="29">
        <f t="shared" si="391"/>
        <v>43841</v>
      </c>
      <c r="D258" s="88">
        <f ca="1">OFFSET(dispos!$D$10,,24)</f>
        <v>0</v>
      </c>
      <c r="E258" s="88">
        <f ca="1">OFFSET(dispos!$E$10,,24)</f>
        <v>0</v>
      </c>
      <c r="F258" s="88">
        <f ca="1">OFFSET(dispos!$F$10,,24)</f>
        <v>0</v>
      </c>
      <c r="G258" s="88">
        <f ca="1">OFFSET(dispos!$G$10,,24)</f>
        <v>0</v>
      </c>
      <c r="H258" s="88">
        <f ca="1">OFFSET(dispos!$H$10,,24)</f>
        <v>0</v>
      </c>
      <c r="I258" s="88">
        <f ca="1">OFFSET(dispos!$I$10,,24)</f>
        <v>0</v>
      </c>
      <c r="J258" s="90" t="str">
        <f t="shared" ref="J258:O258" ca="1" si="512">IF(D258=0,"",SUMPRODUCT((D254:D303&lt;=D258)-(ISBLANK(D254:D303))))</f>
        <v/>
      </c>
      <c r="K258" s="90" t="str">
        <f t="shared" ca="1" si="512"/>
        <v/>
      </c>
      <c r="L258" s="90" t="str">
        <f t="shared" ca="1" si="512"/>
        <v/>
      </c>
      <c r="M258" s="90" t="str">
        <f t="shared" ca="1" si="512"/>
        <v/>
      </c>
      <c r="N258" s="90" t="str">
        <f t="shared" ca="1" si="512"/>
        <v/>
      </c>
      <c r="O258" s="90" t="str">
        <f t="shared" ca="1" si="512"/>
        <v/>
      </c>
      <c r="P258" s="89" t="str">
        <f t="shared" ref="P258:U258" ca="1" si="513">IF(ISNA(MATCH(MIN(J254:J303)+ROW()-ROW(P254),J254:J303,0)),"",INDEX(D254:D303,MATCH(MIN(J254:J303)+ROW()-ROW(P254),J254:J303,0)))</f>
        <v/>
      </c>
      <c r="Q258" s="89" t="str">
        <f t="shared" ca="1" si="513"/>
        <v/>
      </c>
      <c r="R258" s="89" t="str">
        <f t="shared" ca="1" si="513"/>
        <v/>
      </c>
      <c r="S258" s="89" t="str">
        <f t="shared" ca="1" si="513"/>
        <v/>
      </c>
      <c r="T258" s="89" t="str">
        <f t="shared" ca="1" si="513"/>
        <v/>
      </c>
      <c r="U258" s="89" t="str">
        <f t="shared" ca="1" si="513"/>
        <v/>
      </c>
      <c r="V258" s="98"/>
    </row>
    <row r="259" spans="2:22" x14ac:dyDescent="0.25">
      <c r="B259">
        <v>6</v>
      </c>
      <c r="C259" s="29">
        <f t="shared" si="391"/>
        <v>43841</v>
      </c>
      <c r="D259" s="88">
        <f ca="1">OFFSET(dispos!$D$10,,30)</f>
        <v>0</v>
      </c>
      <c r="E259" s="88">
        <f ca="1">OFFSET(dispos!$E$10,,30)</f>
        <v>0</v>
      </c>
      <c r="F259" s="88">
        <f ca="1">OFFSET(dispos!$F$10,,30)</f>
        <v>0</v>
      </c>
      <c r="G259" s="88">
        <f ca="1">OFFSET(dispos!$G$10,,30)</f>
        <v>0</v>
      </c>
      <c r="H259" s="88">
        <f ca="1">OFFSET(dispos!$H$10,,30)</f>
        <v>0</v>
      </c>
      <c r="I259" s="88">
        <f ca="1">OFFSET(dispos!$I$10,,30)</f>
        <v>0</v>
      </c>
      <c r="J259" s="90" t="str">
        <f t="shared" ref="J259:O259" ca="1" si="514">IF(D259=0,"",SUMPRODUCT((D254:D303&lt;=D259)-(ISBLANK(D254:D303))))</f>
        <v/>
      </c>
      <c r="K259" s="90" t="str">
        <f t="shared" ca="1" si="514"/>
        <v/>
      </c>
      <c r="L259" s="90" t="str">
        <f t="shared" ca="1" si="514"/>
        <v/>
      </c>
      <c r="M259" s="90" t="str">
        <f t="shared" ca="1" si="514"/>
        <v/>
      </c>
      <c r="N259" s="90" t="str">
        <f t="shared" ca="1" si="514"/>
        <v/>
      </c>
      <c r="O259" s="90" t="str">
        <f t="shared" ca="1" si="514"/>
        <v/>
      </c>
      <c r="P259" s="89" t="str">
        <f t="shared" ref="P259:U259" ca="1" si="515">IF(ISNA(MATCH(MIN(J254:J303)+ROW()-ROW(P254),J254:J303,0)),"",INDEX(D254:D303,MATCH(MIN(J254:J303)+ROW()-ROW(P254),J254:J303,0)))</f>
        <v/>
      </c>
      <c r="Q259" s="89" t="str">
        <f t="shared" ca="1" si="515"/>
        <v/>
      </c>
      <c r="R259" s="89" t="str">
        <f t="shared" ca="1" si="515"/>
        <v/>
      </c>
      <c r="S259" s="89" t="str">
        <f t="shared" ca="1" si="515"/>
        <v/>
      </c>
      <c r="T259" s="89" t="str">
        <f t="shared" ca="1" si="515"/>
        <v/>
      </c>
      <c r="U259" s="89" t="str">
        <f t="shared" ca="1" si="515"/>
        <v/>
      </c>
      <c r="V259" s="98"/>
    </row>
    <row r="260" spans="2:22" x14ac:dyDescent="0.25">
      <c r="B260">
        <v>7</v>
      </c>
      <c r="C260" s="29">
        <f t="shared" si="391"/>
        <v>43841</v>
      </c>
      <c r="D260" s="88">
        <f ca="1">OFFSET(dispos!$D$10,,36)</f>
        <v>0</v>
      </c>
      <c r="E260" s="88">
        <f ca="1">OFFSET(dispos!$E$10,,36)</f>
        <v>0</v>
      </c>
      <c r="F260" s="88">
        <f ca="1">OFFSET(dispos!$F$10,,36)</f>
        <v>0</v>
      </c>
      <c r="G260" s="88">
        <f ca="1">OFFSET(dispos!$G$10,,36)</f>
        <v>0</v>
      </c>
      <c r="H260" s="88">
        <f ca="1">OFFSET(dispos!$H$10,,36)</f>
        <v>0</v>
      </c>
      <c r="I260" s="88">
        <f ca="1">OFFSET(dispos!$I$10,,36)</f>
        <v>0</v>
      </c>
      <c r="J260" s="90" t="str">
        <f t="shared" ref="J260:O260" ca="1" si="516">IF(D260=0,"",SUMPRODUCT((D254:D303&lt;=D260)-(ISBLANK(D254:D303))))</f>
        <v/>
      </c>
      <c r="K260" s="90" t="str">
        <f t="shared" ca="1" si="516"/>
        <v/>
      </c>
      <c r="L260" s="90" t="str">
        <f t="shared" ca="1" si="516"/>
        <v/>
      </c>
      <c r="M260" s="90" t="str">
        <f t="shared" ca="1" si="516"/>
        <v/>
      </c>
      <c r="N260" s="90" t="str">
        <f t="shared" ca="1" si="516"/>
        <v/>
      </c>
      <c r="O260" s="90" t="str">
        <f t="shared" ca="1" si="516"/>
        <v/>
      </c>
      <c r="P260" s="89" t="str">
        <f t="shared" ref="P260:U260" ca="1" si="517">IF(ISNA(MATCH(MIN(J254:J303)+ROW()-ROW(P254),J254:J303,0)),"",INDEX(D254:D303,MATCH(MIN(J254:J303)+ROW()-ROW(P254),J254:J303,0)))</f>
        <v/>
      </c>
      <c r="Q260" s="89" t="str">
        <f t="shared" ca="1" si="517"/>
        <v/>
      </c>
      <c r="R260" s="89" t="str">
        <f t="shared" ca="1" si="517"/>
        <v/>
      </c>
      <c r="S260" s="89" t="str">
        <f t="shared" ca="1" si="517"/>
        <v/>
      </c>
      <c r="T260" s="89" t="str">
        <f t="shared" ca="1" si="517"/>
        <v/>
      </c>
      <c r="U260" s="89" t="str">
        <f t="shared" ca="1" si="517"/>
        <v/>
      </c>
      <c r="V260" s="98"/>
    </row>
    <row r="261" spans="2:22" x14ac:dyDescent="0.25">
      <c r="B261">
        <v>8</v>
      </c>
      <c r="C261" s="29">
        <f t="shared" si="391"/>
        <v>43841</v>
      </c>
      <c r="D261" s="88">
        <f ca="1">OFFSET(dispos!$D$10,,42)</f>
        <v>0</v>
      </c>
      <c r="E261" s="88">
        <f ca="1">OFFSET(dispos!$E$10,,42)</f>
        <v>0</v>
      </c>
      <c r="F261" s="88">
        <f ca="1">OFFSET(dispos!$F$10,,42)</f>
        <v>0</v>
      </c>
      <c r="G261" s="88">
        <f ca="1">OFFSET(dispos!$G$10,,42)</f>
        <v>0</v>
      </c>
      <c r="H261" s="88">
        <f ca="1">OFFSET(dispos!$H$10,,42)</f>
        <v>0</v>
      </c>
      <c r="I261" s="88">
        <f ca="1">OFFSET(dispos!$I$10,,42)</f>
        <v>0</v>
      </c>
      <c r="J261" s="90" t="str">
        <f t="shared" ref="J261:O261" ca="1" si="518">IF(D261=0,"",SUMPRODUCT((D254:D303&lt;=D261)-(ISBLANK(D254:D303))))</f>
        <v/>
      </c>
      <c r="K261" s="90" t="str">
        <f t="shared" ca="1" si="518"/>
        <v/>
      </c>
      <c r="L261" s="90" t="str">
        <f t="shared" ca="1" si="518"/>
        <v/>
      </c>
      <c r="M261" s="90" t="str">
        <f t="shared" ca="1" si="518"/>
        <v/>
      </c>
      <c r="N261" s="90" t="str">
        <f t="shared" ca="1" si="518"/>
        <v/>
      </c>
      <c r="O261" s="90" t="str">
        <f t="shared" ca="1" si="518"/>
        <v/>
      </c>
      <c r="P261" s="89" t="str">
        <f t="shared" ref="P261:U261" ca="1" si="519">IF(ISNA(MATCH(MIN(J254:J303)+ROW()-ROW(P254),J254:J303,0)),"",INDEX(D254:D303,MATCH(MIN(J254:J303)+ROW()-ROW(P254),J254:J303,0)))</f>
        <v/>
      </c>
      <c r="Q261" s="89" t="str">
        <f t="shared" ca="1" si="519"/>
        <v/>
      </c>
      <c r="R261" s="89" t="str">
        <f t="shared" ca="1" si="519"/>
        <v/>
      </c>
      <c r="S261" s="89" t="str">
        <f t="shared" ca="1" si="519"/>
        <v/>
      </c>
      <c r="T261" s="89" t="str">
        <f t="shared" ca="1" si="519"/>
        <v/>
      </c>
      <c r="U261" s="89" t="str">
        <f t="shared" ca="1" si="519"/>
        <v/>
      </c>
      <c r="V261" s="98"/>
    </row>
    <row r="262" spans="2:22" x14ac:dyDescent="0.25">
      <c r="B262">
        <v>9</v>
      </c>
      <c r="C262" s="29">
        <f t="shared" ref="C262:C325" si="520">C261</f>
        <v>43841</v>
      </c>
      <c r="D262" s="88">
        <f ca="1">OFFSET(dispos!$D$10,,48)</f>
        <v>0</v>
      </c>
      <c r="E262" s="88">
        <f ca="1">OFFSET(dispos!$E$10,,48)</f>
        <v>0</v>
      </c>
      <c r="F262" s="88">
        <f ca="1">OFFSET(dispos!$F$10,,48)</f>
        <v>0</v>
      </c>
      <c r="G262" s="88">
        <f ca="1">OFFSET(dispos!$G$10,,48)</f>
        <v>0</v>
      </c>
      <c r="H262" s="88">
        <f ca="1">OFFSET(dispos!$H$10,,48)</f>
        <v>0</v>
      </c>
      <c r="I262" s="88">
        <f ca="1">OFFSET(dispos!$I$10,,48)</f>
        <v>0</v>
      </c>
      <c r="J262" s="90" t="str">
        <f t="shared" ref="J262:O262" ca="1" si="521">IF(D262=0,"",SUMPRODUCT((D254:D303&lt;=D262)-(ISBLANK(D254:D303))))</f>
        <v/>
      </c>
      <c r="K262" s="90" t="str">
        <f t="shared" ca="1" si="521"/>
        <v/>
      </c>
      <c r="L262" s="90" t="str">
        <f t="shared" ca="1" si="521"/>
        <v/>
      </c>
      <c r="M262" s="90" t="str">
        <f t="shared" ca="1" si="521"/>
        <v/>
      </c>
      <c r="N262" s="90" t="str">
        <f t="shared" ca="1" si="521"/>
        <v/>
      </c>
      <c r="O262" s="90" t="str">
        <f t="shared" ca="1" si="521"/>
        <v/>
      </c>
      <c r="P262" s="89" t="str">
        <f t="shared" ref="P262:U262" ca="1" si="522">IF(ISNA(MATCH(MIN(J254:J303)+ROW()-ROW(P254),J254:J303,0)),"",INDEX(D254:D303,MATCH(MIN(J254:J303)+ROW()-ROW(P254),J254:J303,0)))</f>
        <v/>
      </c>
      <c r="Q262" s="89" t="str">
        <f t="shared" ca="1" si="522"/>
        <v/>
      </c>
      <c r="R262" s="89" t="str">
        <f t="shared" ca="1" si="522"/>
        <v/>
      </c>
      <c r="S262" s="89" t="str">
        <f t="shared" ca="1" si="522"/>
        <v/>
      </c>
      <c r="T262" s="89" t="str">
        <f t="shared" ca="1" si="522"/>
        <v/>
      </c>
      <c r="U262" s="89" t="str">
        <f t="shared" ca="1" si="522"/>
        <v/>
      </c>
      <c r="V262" s="98"/>
    </row>
    <row r="263" spans="2:22" x14ac:dyDescent="0.25">
      <c r="B263">
        <v>10</v>
      </c>
      <c r="C263" s="29">
        <f t="shared" si="520"/>
        <v>43841</v>
      </c>
      <c r="D263" s="88">
        <f ca="1">OFFSET(dispos!$D$10,,54)</f>
        <v>0</v>
      </c>
      <c r="E263" s="88">
        <f ca="1">OFFSET(dispos!$E$10,,54)</f>
        <v>0</v>
      </c>
      <c r="F263" s="88">
        <f ca="1">OFFSET(dispos!$F$10,,54)</f>
        <v>0</v>
      </c>
      <c r="G263" s="88">
        <f ca="1">OFFSET(dispos!$G$10,,54)</f>
        <v>0</v>
      </c>
      <c r="H263" s="88">
        <f ca="1">OFFSET(dispos!$H$10,,54)</f>
        <v>0</v>
      </c>
      <c r="I263" s="88">
        <f ca="1">OFFSET(dispos!$I$10,,54)</f>
        <v>0</v>
      </c>
      <c r="J263" s="90" t="str">
        <f t="shared" ref="J263:O263" ca="1" si="523">IF(D263=0,"",SUMPRODUCT((D254:D303&lt;=D263)-(ISBLANK(D254:D303))))</f>
        <v/>
      </c>
      <c r="K263" s="90" t="str">
        <f t="shared" ca="1" si="523"/>
        <v/>
      </c>
      <c r="L263" s="90" t="str">
        <f t="shared" ca="1" si="523"/>
        <v/>
      </c>
      <c r="M263" s="90" t="str">
        <f t="shared" ca="1" si="523"/>
        <v/>
      </c>
      <c r="N263" s="90" t="str">
        <f t="shared" ca="1" si="523"/>
        <v/>
      </c>
      <c r="O263" s="90" t="str">
        <f t="shared" ca="1" si="523"/>
        <v/>
      </c>
      <c r="P263" s="89" t="str">
        <f t="shared" ref="P263:U263" ca="1" si="524">IF(ISNA(MATCH(MIN(J254:J303)+ROW()-ROW(P254),J254:J303,0)),"",INDEX(D254:D303,MATCH(MIN(J254:J303)+ROW()-ROW(P254),J254:J303,0)))</f>
        <v/>
      </c>
      <c r="Q263" s="89" t="str">
        <f t="shared" ca="1" si="524"/>
        <v/>
      </c>
      <c r="R263" s="89" t="str">
        <f t="shared" ca="1" si="524"/>
        <v/>
      </c>
      <c r="S263" s="89" t="str">
        <f t="shared" ca="1" si="524"/>
        <v/>
      </c>
      <c r="T263" s="89" t="str">
        <f t="shared" ca="1" si="524"/>
        <v/>
      </c>
      <c r="U263" s="89" t="str">
        <f t="shared" ca="1" si="524"/>
        <v/>
      </c>
      <c r="V263" s="98"/>
    </row>
    <row r="264" spans="2:22" x14ac:dyDescent="0.25">
      <c r="B264">
        <v>11</v>
      </c>
      <c r="C264" s="29">
        <f t="shared" si="520"/>
        <v>43841</v>
      </c>
      <c r="D264" s="88">
        <f ca="1">OFFSET(dispos!$D$10,,60)</f>
        <v>0</v>
      </c>
      <c r="E264" s="88">
        <f ca="1">OFFSET(dispos!$E$10,,60)</f>
        <v>0</v>
      </c>
      <c r="F264" s="88">
        <f ca="1">OFFSET(dispos!$F$10,,60)</f>
        <v>0</v>
      </c>
      <c r="G264" s="88">
        <f ca="1">OFFSET(dispos!$G$10,,60)</f>
        <v>0</v>
      </c>
      <c r="H264" s="88">
        <f ca="1">OFFSET(dispos!$H$10,,60)</f>
        <v>0</v>
      </c>
      <c r="I264" s="88">
        <f ca="1">OFFSET(dispos!$I$10,,60)</f>
        <v>0</v>
      </c>
      <c r="J264" s="90" t="str">
        <f t="shared" ref="J264:O264" ca="1" si="525">IF(D264=0,"",SUMPRODUCT((D254:D303&lt;=D264)-(ISBLANK(D254:D303))))</f>
        <v/>
      </c>
      <c r="K264" s="90" t="str">
        <f t="shared" ca="1" si="525"/>
        <v/>
      </c>
      <c r="L264" s="90" t="str">
        <f t="shared" ca="1" si="525"/>
        <v/>
      </c>
      <c r="M264" s="90" t="str">
        <f t="shared" ca="1" si="525"/>
        <v/>
      </c>
      <c r="N264" s="90" t="str">
        <f t="shared" ca="1" si="525"/>
        <v/>
      </c>
      <c r="O264" s="90" t="str">
        <f t="shared" ca="1" si="525"/>
        <v/>
      </c>
      <c r="P264" s="89" t="str">
        <f t="shared" ref="P264:U264" ca="1" si="526">IF(ISNA(MATCH(MIN(J254:J303)+ROW()-ROW(P254),J254:J303,0)),"",INDEX(D254:D303,MATCH(MIN(J254:J303)+ROW()-ROW(P254),J254:J303,0)))</f>
        <v/>
      </c>
      <c r="Q264" s="89" t="str">
        <f t="shared" ca="1" si="526"/>
        <v/>
      </c>
      <c r="R264" s="89" t="str">
        <f t="shared" ca="1" si="526"/>
        <v/>
      </c>
      <c r="S264" s="89" t="str">
        <f t="shared" ca="1" si="526"/>
        <v/>
      </c>
      <c r="T264" s="89" t="str">
        <f t="shared" ca="1" si="526"/>
        <v/>
      </c>
      <c r="U264" s="89" t="str">
        <f t="shared" ca="1" si="526"/>
        <v/>
      </c>
      <c r="V264" s="98"/>
    </row>
    <row r="265" spans="2:22" x14ac:dyDescent="0.25">
      <c r="B265">
        <v>12</v>
      </c>
      <c r="C265" s="29">
        <f t="shared" si="520"/>
        <v>43841</v>
      </c>
      <c r="D265" s="88">
        <f ca="1">OFFSET(dispos!$D$10,,66)</f>
        <v>0</v>
      </c>
      <c r="E265" s="88">
        <f ca="1">OFFSET(dispos!$E$10,,66)</f>
        <v>0</v>
      </c>
      <c r="F265" s="88">
        <f ca="1">OFFSET(dispos!$F$10,,66)</f>
        <v>0</v>
      </c>
      <c r="G265" s="88">
        <f ca="1">OFFSET(dispos!$G$10,,66)</f>
        <v>0</v>
      </c>
      <c r="H265" s="88">
        <f ca="1">OFFSET(dispos!$H$10,,66)</f>
        <v>0</v>
      </c>
      <c r="I265" s="88">
        <f ca="1">OFFSET(dispos!$I$10,,66)</f>
        <v>0</v>
      </c>
      <c r="J265" s="90" t="str">
        <f t="shared" ref="J265:O265" ca="1" si="527">IF(D265=0,"",SUMPRODUCT((D254:D303&lt;=D265)-(ISBLANK(D254:D303))))</f>
        <v/>
      </c>
      <c r="K265" s="90" t="str">
        <f t="shared" ca="1" si="527"/>
        <v/>
      </c>
      <c r="L265" s="90" t="str">
        <f t="shared" ca="1" si="527"/>
        <v/>
      </c>
      <c r="M265" s="90" t="str">
        <f t="shared" ca="1" si="527"/>
        <v/>
      </c>
      <c r="N265" s="90" t="str">
        <f t="shared" ca="1" si="527"/>
        <v/>
      </c>
      <c r="O265" s="90" t="str">
        <f t="shared" ca="1" si="527"/>
        <v/>
      </c>
      <c r="P265" s="89" t="str">
        <f t="shared" ref="P265:U265" ca="1" si="528">IF(ISNA(MATCH(MIN(J254:J303)+ROW()-ROW(P254),J254:J303,0)),"",INDEX(D254:D303,MATCH(MIN(J254:J303)+ROW()-ROW(P254),J254:J303,0)))</f>
        <v/>
      </c>
      <c r="Q265" s="89" t="str">
        <f t="shared" ca="1" si="528"/>
        <v/>
      </c>
      <c r="R265" s="89" t="str">
        <f t="shared" ca="1" si="528"/>
        <v/>
      </c>
      <c r="S265" s="89" t="str">
        <f t="shared" ca="1" si="528"/>
        <v/>
      </c>
      <c r="T265" s="89" t="str">
        <f t="shared" ca="1" si="528"/>
        <v/>
      </c>
      <c r="U265" s="89" t="str">
        <f t="shared" ca="1" si="528"/>
        <v/>
      </c>
      <c r="V265" s="98"/>
    </row>
    <row r="266" spans="2:22" x14ac:dyDescent="0.25">
      <c r="B266">
        <v>13</v>
      </c>
      <c r="C266" s="29">
        <f t="shared" si="520"/>
        <v>43841</v>
      </c>
      <c r="D266" s="88">
        <f ca="1">OFFSET(dispos!$D$10,,72)</f>
        <v>0</v>
      </c>
      <c r="E266" s="88">
        <f ca="1">OFFSET(dispos!$E$10,,72)</f>
        <v>0</v>
      </c>
      <c r="F266" s="88">
        <f ca="1">OFFSET(dispos!$F$10,,72)</f>
        <v>0</v>
      </c>
      <c r="G266" s="88">
        <f ca="1">OFFSET(dispos!$G$10,,72)</f>
        <v>0</v>
      </c>
      <c r="H266" s="88">
        <f ca="1">OFFSET(dispos!$H$10,,72)</f>
        <v>0</v>
      </c>
      <c r="I266" s="88">
        <f ca="1">OFFSET(dispos!$I$10,,72)</f>
        <v>0</v>
      </c>
      <c r="J266" s="90" t="str">
        <f t="shared" ref="J266:O266" ca="1" si="529">IF(D266=0,"",SUMPRODUCT((D254:D303&lt;=D266)-(ISBLANK(D254:D303))))</f>
        <v/>
      </c>
      <c r="K266" s="90" t="str">
        <f t="shared" ca="1" si="529"/>
        <v/>
      </c>
      <c r="L266" s="90" t="str">
        <f t="shared" ca="1" si="529"/>
        <v/>
      </c>
      <c r="M266" s="90" t="str">
        <f t="shared" ca="1" si="529"/>
        <v/>
      </c>
      <c r="N266" s="90" t="str">
        <f t="shared" ca="1" si="529"/>
        <v/>
      </c>
      <c r="O266" s="90" t="str">
        <f t="shared" ca="1" si="529"/>
        <v/>
      </c>
      <c r="P266" s="89" t="str">
        <f t="shared" ref="P266:U266" ca="1" si="530">IF(ISNA(MATCH(MIN(J254:J303)+ROW()-ROW(P254),J254:J303,0)),"",INDEX(D254:D303,MATCH(MIN(J254:J303)+ROW()-ROW(P254),J254:J303,0)))</f>
        <v/>
      </c>
      <c r="Q266" s="89" t="str">
        <f t="shared" ca="1" si="530"/>
        <v/>
      </c>
      <c r="R266" s="89" t="str">
        <f t="shared" ca="1" si="530"/>
        <v/>
      </c>
      <c r="S266" s="89" t="str">
        <f t="shared" ca="1" si="530"/>
        <v/>
      </c>
      <c r="T266" s="89" t="str">
        <f t="shared" ca="1" si="530"/>
        <v/>
      </c>
      <c r="U266" s="89" t="str">
        <f t="shared" ca="1" si="530"/>
        <v/>
      </c>
      <c r="V266" s="98"/>
    </row>
    <row r="267" spans="2:22" x14ac:dyDescent="0.25">
      <c r="B267">
        <v>14</v>
      </c>
      <c r="C267" s="29">
        <f t="shared" si="520"/>
        <v>43841</v>
      </c>
      <c r="D267" s="88">
        <f ca="1">OFFSET(dispos!$D$10,,78)</f>
        <v>0</v>
      </c>
      <c r="E267" s="88">
        <f ca="1">OFFSET(dispos!$E$10,,78)</f>
        <v>0</v>
      </c>
      <c r="F267" s="88">
        <f ca="1">OFFSET(dispos!$F$10,,78)</f>
        <v>0</v>
      </c>
      <c r="G267" s="88">
        <f ca="1">OFFSET(dispos!$G$10,,78)</f>
        <v>0</v>
      </c>
      <c r="H267" s="88">
        <f ca="1">OFFSET(dispos!$H$10,,78)</f>
        <v>0</v>
      </c>
      <c r="I267" s="88">
        <f ca="1">OFFSET(dispos!$I$10,,78)</f>
        <v>0</v>
      </c>
      <c r="J267" s="90" t="str">
        <f t="shared" ref="J267:O267" ca="1" si="531">IF(D267=0,"",SUMPRODUCT((D254:D303&lt;=D267)-(ISBLANK(D254:D303))))</f>
        <v/>
      </c>
      <c r="K267" s="90" t="str">
        <f t="shared" ca="1" si="531"/>
        <v/>
      </c>
      <c r="L267" s="90" t="str">
        <f t="shared" ca="1" si="531"/>
        <v/>
      </c>
      <c r="M267" s="90" t="str">
        <f t="shared" ca="1" si="531"/>
        <v/>
      </c>
      <c r="N267" s="90" t="str">
        <f t="shared" ca="1" si="531"/>
        <v/>
      </c>
      <c r="O267" s="90" t="str">
        <f t="shared" ca="1" si="531"/>
        <v/>
      </c>
      <c r="P267" s="89" t="str">
        <f t="shared" ref="P267:U267" ca="1" si="532">IF(ISNA(MATCH(MIN(J254:J303)+ROW()-ROW(P254),J254:J303,0)),"",INDEX(D254:D303,MATCH(MIN(J254:J303)+ROW()-ROW(P254),J254:J303,0)))</f>
        <v/>
      </c>
      <c r="Q267" s="89" t="str">
        <f t="shared" ca="1" si="532"/>
        <v/>
      </c>
      <c r="R267" s="89" t="str">
        <f t="shared" ca="1" si="532"/>
        <v/>
      </c>
      <c r="S267" s="89" t="str">
        <f t="shared" ca="1" si="532"/>
        <v/>
      </c>
      <c r="T267" s="89" t="str">
        <f t="shared" ca="1" si="532"/>
        <v/>
      </c>
      <c r="U267" s="89" t="str">
        <f t="shared" ca="1" si="532"/>
        <v/>
      </c>
      <c r="V267" s="98"/>
    </row>
    <row r="268" spans="2:22" x14ac:dyDescent="0.25">
      <c r="B268">
        <v>15</v>
      </c>
      <c r="C268" s="29">
        <f t="shared" si="520"/>
        <v>43841</v>
      </c>
      <c r="D268" s="88">
        <f ca="1">OFFSET(dispos!$D$10,,84)</f>
        <v>0</v>
      </c>
      <c r="E268" s="88">
        <f ca="1">OFFSET(dispos!$E$10,,84)</f>
        <v>0</v>
      </c>
      <c r="F268" s="88">
        <f ca="1">OFFSET(dispos!$F$10,,84)</f>
        <v>0</v>
      </c>
      <c r="G268" s="88">
        <f ca="1">OFFSET(dispos!$G$10,,84)</f>
        <v>0</v>
      </c>
      <c r="H268" s="88">
        <f ca="1">OFFSET(dispos!$H$10,,84)</f>
        <v>0</v>
      </c>
      <c r="I268" s="88">
        <f ca="1">OFFSET(dispos!$I$10,,84)</f>
        <v>0</v>
      </c>
      <c r="J268" s="90" t="str">
        <f t="shared" ref="J268:O268" ca="1" si="533">IF(D268=0,"",SUMPRODUCT((D254:D303&lt;=D268)-(ISBLANK(D254:D303))))</f>
        <v/>
      </c>
      <c r="K268" s="90" t="str">
        <f t="shared" ca="1" si="533"/>
        <v/>
      </c>
      <c r="L268" s="90" t="str">
        <f t="shared" ca="1" si="533"/>
        <v/>
      </c>
      <c r="M268" s="90" t="str">
        <f t="shared" ca="1" si="533"/>
        <v/>
      </c>
      <c r="N268" s="90" t="str">
        <f t="shared" ca="1" si="533"/>
        <v/>
      </c>
      <c r="O268" s="90" t="str">
        <f t="shared" ca="1" si="533"/>
        <v/>
      </c>
      <c r="P268" s="89" t="str">
        <f t="shared" ref="P268:U268" ca="1" si="534">IF(ISNA(MATCH(MIN(J254:J303)+ROW()-ROW(P254),J254:J303,0)),"",INDEX(D254:D303,MATCH(MIN(J254:J303)+ROW()-ROW(P254),J254:J303,0)))</f>
        <v/>
      </c>
      <c r="Q268" s="89" t="str">
        <f t="shared" ca="1" si="534"/>
        <v/>
      </c>
      <c r="R268" s="89" t="str">
        <f t="shared" ca="1" si="534"/>
        <v/>
      </c>
      <c r="S268" s="89" t="str">
        <f t="shared" ca="1" si="534"/>
        <v/>
      </c>
      <c r="T268" s="89" t="str">
        <f t="shared" ca="1" si="534"/>
        <v/>
      </c>
      <c r="U268" s="89" t="str">
        <f t="shared" ca="1" si="534"/>
        <v/>
      </c>
      <c r="V268" s="98"/>
    </row>
    <row r="269" spans="2:22" x14ac:dyDescent="0.25">
      <c r="B269">
        <v>16</v>
      </c>
      <c r="C269" s="29">
        <f t="shared" si="520"/>
        <v>43841</v>
      </c>
      <c r="D269" s="88">
        <f ca="1">OFFSET(dispos!$D$10,,90)</f>
        <v>0</v>
      </c>
      <c r="E269" s="88">
        <f ca="1">OFFSET(dispos!$E$10,,90)</f>
        <v>0</v>
      </c>
      <c r="F269" s="88">
        <f ca="1">OFFSET(dispos!$F$10,,90)</f>
        <v>0</v>
      </c>
      <c r="G269" s="88">
        <f ca="1">OFFSET(dispos!$G$10,,90)</f>
        <v>0</v>
      </c>
      <c r="H269" s="88">
        <f ca="1">OFFSET(dispos!$H$10,,90)</f>
        <v>0</v>
      </c>
      <c r="I269" s="88">
        <f ca="1">OFFSET(dispos!$I$10,,90)</f>
        <v>0</v>
      </c>
      <c r="J269" s="90" t="str">
        <f t="shared" ref="J269:O269" ca="1" si="535">IF(D269=0,"",SUMPRODUCT((D254:D303&lt;=D269)-(ISBLANK(D254:D303))))</f>
        <v/>
      </c>
      <c r="K269" s="90" t="str">
        <f t="shared" ca="1" si="535"/>
        <v/>
      </c>
      <c r="L269" s="90" t="str">
        <f t="shared" ca="1" si="535"/>
        <v/>
      </c>
      <c r="M269" s="90" t="str">
        <f t="shared" ca="1" si="535"/>
        <v/>
      </c>
      <c r="N269" s="90" t="str">
        <f t="shared" ca="1" si="535"/>
        <v/>
      </c>
      <c r="O269" s="90" t="str">
        <f t="shared" ca="1" si="535"/>
        <v/>
      </c>
      <c r="P269" s="89" t="str">
        <f t="shared" ref="P269:U269" ca="1" si="536">IF(ISNA(MATCH(MIN(J254:J303)+ROW()-ROW(P254),J254:J303,0)),"",INDEX(D254:D303,MATCH(MIN(J254:J303)+ROW()-ROW(P254),J254:J303,0)))</f>
        <v/>
      </c>
      <c r="Q269" s="89" t="str">
        <f t="shared" ca="1" si="536"/>
        <v/>
      </c>
      <c r="R269" s="89" t="str">
        <f t="shared" ca="1" si="536"/>
        <v/>
      </c>
      <c r="S269" s="89" t="str">
        <f t="shared" ca="1" si="536"/>
        <v/>
      </c>
      <c r="T269" s="89" t="str">
        <f t="shared" ca="1" si="536"/>
        <v/>
      </c>
      <c r="U269" s="89" t="str">
        <f t="shared" ca="1" si="536"/>
        <v/>
      </c>
      <c r="V269" s="98"/>
    </row>
    <row r="270" spans="2:22" x14ac:dyDescent="0.25">
      <c r="B270">
        <v>17</v>
      </c>
      <c r="C270" s="29">
        <f t="shared" si="520"/>
        <v>43841</v>
      </c>
      <c r="D270" s="88">
        <f ca="1">OFFSET(dispos!$D$10,,96)</f>
        <v>0</v>
      </c>
      <c r="E270" s="88">
        <f ca="1">OFFSET(dispos!$E$10,,96)</f>
        <v>0</v>
      </c>
      <c r="F270" s="88">
        <f ca="1">OFFSET(dispos!$F$10,,96)</f>
        <v>0</v>
      </c>
      <c r="G270" s="88">
        <f ca="1">OFFSET(dispos!$G$10,,96)</f>
        <v>0</v>
      </c>
      <c r="H270" s="88">
        <f ca="1">OFFSET(dispos!$H$10,,96)</f>
        <v>0</v>
      </c>
      <c r="I270" s="88">
        <f ca="1">OFFSET(dispos!$I$10,,96)</f>
        <v>0</v>
      </c>
      <c r="J270" s="90" t="str">
        <f t="shared" ref="J270:O270" ca="1" si="537">IF(D270=0,"",SUMPRODUCT((D254:D303&lt;=D270)-(ISBLANK(D254:D303))))</f>
        <v/>
      </c>
      <c r="K270" s="90" t="str">
        <f t="shared" ca="1" si="537"/>
        <v/>
      </c>
      <c r="L270" s="90" t="str">
        <f t="shared" ca="1" si="537"/>
        <v/>
      </c>
      <c r="M270" s="90" t="str">
        <f t="shared" ca="1" si="537"/>
        <v/>
      </c>
      <c r="N270" s="90" t="str">
        <f t="shared" ca="1" si="537"/>
        <v/>
      </c>
      <c r="O270" s="90" t="str">
        <f t="shared" ca="1" si="537"/>
        <v/>
      </c>
      <c r="P270" s="89" t="str">
        <f t="shared" ref="P270:U270" ca="1" si="538">IF(ISNA(MATCH(MIN(J254:J303)+ROW()-ROW(P254),J254:J303,0)),"",INDEX(D254:D303,MATCH(MIN(J254:J303)+ROW()-ROW(P254),J254:J303,0)))</f>
        <v/>
      </c>
      <c r="Q270" s="89" t="str">
        <f t="shared" ca="1" si="538"/>
        <v/>
      </c>
      <c r="R270" s="89" t="str">
        <f t="shared" ca="1" si="538"/>
        <v/>
      </c>
      <c r="S270" s="89" t="str">
        <f t="shared" ca="1" si="538"/>
        <v/>
      </c>
      <c r="T270" s="89" t="str">
        <f t="shared" ca="1" si="538"/>
        <v/>
      </c>
      <c r="U270" s="89" t="str">
        <f t="shared" ca="1" si="538"/>
        <v/>
      </c>
      <c r="V270" s="98"/>
    </row>
    <row r="271" spans="2:22" x14ac:dyDescent="0.25">
      <c r="B271">
        <v>18</v>
      </c>
      <c r="C271" s="29">
        <f t="shared" si="520"/>
        <v>43841</v>
      </c>
      <c r="D271" s="88">
        <f ca="1">OFFSET(dispos!$D$10,,102)</f>
        <v>0</v>
      </c>
      <c r="E271" s="88">
        <f ca="1">OFFSET(dispos!$E$10,,102)</f>
        <v>0</v>
      </c>
      <c r="F271" s="88">
        <f ca="1">OFFSET(dispos!$F$10,,102)</f>
        <v>0</v>
      </c>
      <c r="G271" s="88">
        <f ca="1">OFFSET(dispos!$G$10,,102)</f>
        <v>0</v>
      </c>
      <c r="H271" s="88">
        <f ca="1">OFFSET(dispos!$H$10,,102)</f>
        <v>0</v>
      </c>
      <c r="I271" s="88">
        <f ca="1">OFFSET(dispos!$I$10,,102)</f>
        <v>0</v>
      </c>
      <c r="J271" s="90" t="str">
        <f t="shared" ref="J271:O271" ca="1" si="539">IF(D271=0,"",SUMPRODUCT((D254:D303&lt;=D271)-(ISBLANK(D254:D303))))</f>
        <v/>
      </c>
      <c r="K271" s="90" t="str">
        <f t="shared" ca="1" si="539"/>
        <v/>
      </c>
      <c r="L271" s="90" t="str">
        <f t="shared" ca="1" si="539"/>
        <v/>
      </c>
      <c r="M271" s="90" t="str">
        <f t="shared" ca="1" si="539"/>
        <v/>
      </c>
      <c r="N271" s="90" t="str">
        <f t="shared" ca="1" si="539"/>
        <v/>
      </c>
      <c r="O271" s="90" t="str">
        <f t="shared" ca="1" si="539"/>
        <v/>
      </c>
      <c r="P271" s="89" t="str">
        <f t="shared" ref="P271:U271" ca="1" si="540">IF(ISNA(MATCH(MIN(J254:J303)+ROW()-ROW(P254),J254:J303,0)),"",INDEX(D254:D303,MATCH(MIN(J254:J303)+ROW()-ROW(P254),J254:J303,0)))</f>
        <v/>
      </c>
      <c r="Q271" s="89" t="str">
        <f t="shared" ca="1" si="540"/>
        <v/>
      </c>
      <c r="R271" s="89" t="str">
        <f t="shared" ca="1" si="540"/>
        <v/>
      </c>
      <c r="S271" s="89" t="str">
        <f t="shared" ca="1" si="540"/>
        <v/>
      </c>
      <c r="T271" s="89" t="str">
        <f t="shared" ca="1" si="540"/>
        <v/>
      </c>
      <c r="U271" s="89" t="str">
        <f t="shared" ca="1" si="540"/>
        <v/>
      </c>
      <c r="V271" s="98"/>
    </row>
    <row r="272" spans="2:22" x14ac:dyDescent="0.25">
      <c r="B272">
        <v>19</v>
      </c>
      <c r="C272" s="29">
        <f t="shared" si="520"/>
        <v>43841</v>
      </c>
      <c r="D272" s="88">
        <f ca="1">OFFSET(dispos!$D$10,,108)</f>
        <v>0</v>
      </c>
      <c r="E272" s="88">
        <f ca="1">OFFSET(dispos!$E$10,,108)</f>
        <v>0</v>
      </c>
      <c r="F272" s="88">
        <f ca="1">OFFSET(dispos!$F$10,,108)</f>
        <v>0</v>
      </c>
      <c r="G272" s="88">
        <f ca="1">OFFSET(dispos!$G$10,,108)</f>
        <v>0</v>
      </c>
      <c r="H272" s="88">
        <f ca="1">OFFSET(dispos!$H$10,,108)</f>
        <v>0</v>
      </c>
      <c r="I272" s="88">
        <f ca="1">OFFSET(dispos!$I$10,,108)</f>
        <v>0</v>
      </c>
      <c r="J272" s="90" t="str">
        <f t="shared" ref="J272:O272" ca="1" si="541">IF(D272=0,"",SUMPRODUCT((D254:D303&lt;=D272)-(ISBLANK(D254:D303))))</f>
        <v/>
      </c>
      <c r="K272" s="90" t="str">
        <f t="shared" ca="1" si="541"/>
        <v/>
      </c>
      <c r="L272" s="90" t="str">
        <f t="shared" ca="1" si="541"/>
        <v/>
      </c>
      <c r="M272" s="90" t="str">
        <f t="shared" ca="1" si="541"/>
        <v/>
      </c>
      <c r="N272" s="90" t="str">
        <f t="shared" ca="1" si="541"/>
        <v/>
      </c>
      <c r="O272" s="90" t="str">
        <f t="shared" ca="1" si="541"/>
        <v/>
      </c>
      <c r="P272" s="89" t="str">
        <f t="shared" ref="P272:U272" ca="1" si="542">IF(ISNA(MATCH(MIN(J254:J303)+ROW()-ROW(P254),J254:J303,0)),"",INDEX(D254:D303,MATCH(MIN(J254:J303)+ROW()-ROW(P254),J254:J303,0)))</f>
        <v/>
      </c>
      <c r="Q272" s="89" t="str">
        <f t="shared" ca="1" si="542"/>
        <v/>
      </c>
      <c r="R272" s="89" t="str">
        <f t="shared" ca="1" si="542"/>
        <v/>
      </c>
      <c r="S272" s="89" t="str">
        <f t="shared" ca="1" si="542"/>
        <v/>
      </c>
      <c r="T272" s="89" t="str">
        <f t="shared" ca="1" si="542"/>
        <v/>
      </c>
      <c r="U272" s="89" t="str">
        <f t="shared" ca="1" si="542"/>
        <v/>
      </c>
      <c r="V272" s="98"/>
    </row>
    <row r="273" spans="2:22" x14ac:dyDescent="0.25">
      <c r="B273">
        <v>20</v>
      </c>
      <c r="C273" s="29">
        <f t="shared" si="520"/>
        <v>43841</v>
      </c>
      <c r="D273" s="88">
        <f ca="1">OFFSET(dispos!$D$10,,114)</f>
        <v>0</v>
      </c>
      <c r="E273" s="88">
        <f ca="1">OFFSET(dispos!$E$10,,114)</f>
        <v>0</v>
      </c>
      <c r="F273" s="88">
        <f ca="1">OFFSET(dispos!$F$10,,114)</f>
        <v>0</v>
      </c>
      <c r="G273" s="88">
        <f ca="1">OFFSET(dispos!$G$10,,114)</f>
        <v>0</v>
      </c>
      <c r="H273" s="88">
        <f ca="1">OFFSET(dispos!$H$10,,114)</f>
        <v>0</v>
      </c>
      <c r="I273" s="88">
        <f ca="1">OFFSET(dispos!$I$10,,114)</f>
        <v>0</v>
      </c>
      <c r="J273" s="90" t="str">
        <f t="shared" ref="J273:O273" ca="1" si="543">IF(D273=0,"",SUMPRODUCT((D254:D303&lt;=D273)-(ISBLANK(D254:D303))))</f>
        <v/>
      </c>
      <c r="K273" s="90" t="str">
        <f t="shared" ca="1" si="543"/>
        <v/>
      </c>
      <c r="L273" s="90" t="str">
        <f t="shared" ca="1" si="543"/>
        <v/>
      </c>
      <c r="M273" s="90" t="str">
        <f t="shared" ca="1" si="543"/>
        <v/>
      </c>
      <c r="N273" s="90" t="str">
        <f t="shared" ca="1" si="543"/>
        <v/>
      </c>
      <c r="O273" s="90" t="str">
        <f t="shared" ca="1" si="543"/>
        <v/>
      </c>
      <c r="P273" s="89" t="str">
        <f t="shared" ref="P273:U273" ca="1" si="544">IF(ISNA(MATCH(MIN(J254:J303)+ROW()-ROW(P254),J254:J303,0)),"",INDEX(D254:D303,MATCH(MIN(J254:J303)+ROW()-ROW(P254),J254:J303,0)))</f>
        <v/>
      </c>
      <c r="Q273" s="89" t="str">
        <f t="shared" ca="1" si="544"/>
        <v/>
      </c>
      <c r="R273" s="89" t="str">
        <f t="shared" ca="1" si="544"/>
        <v/>
      </c>
      <c r="S273" s="89" t="str">
        <f t="shared" ca="1" si="544"/>
        <v/>
      </c>
      <c r="T273" s="89" t="str">
        <f t="shared" ca="1" si="544"/>
        <v/>
      </c>
      <c r="U273" s="89" t="str">
        <f t="shared" ca="1" si="544"/>
        <v/>
      </c>
      <c r="V273" s="98"/>
    </row>
    <row r="274" spans="2:22" x14ac:dyDescent="0.25">
      <c r="B274">
        <v>21</v>
      </c>
      <c r="C274" s="29">
        <f t="shared" si="520"/>
        <v>43841</v>
      </c>
      <c r="D274" s="88">
        <f ca="1">OFFSET(dispos!$D$10,,120)</f>
        <v>0</v>
      </c>
      <c r="E274" s="88">
        <f ca="1">OFFSET(dispos!$E$10,,120)</f>
        <v>0</v>
      </c>
      <c r="F274" s="88">
        <f ca="1">OFFSET(dispos!$F$10,,120)</f>
        <v>0</v>
      </c>
      <c r="G274" s="88">
        <f ca="1">OFFSET(dispos!$G$10,,120)</f>
        <v>0</v>
      </c>
      <c r="H274" s="88">
        <f ca="1">OFFSET(dispos!$H$10,,120)</f>
        <v>0</v>
      </c>
      <c r="I274" s="88">
        <f ca="1">OFFSET(dispos!$I$10,,120)</f>
        <v>0</v>
      </c>
      <c r="J274" s="90" t="str">
        <f t="shared" ref="J274:O274" ca="1" si="545">IF(D274=0,"",SUMPRODUCT((D254:D303&lt;=D274)-(ISBLANK(D254:D303))))</f>
        <v/>
      </c>
      <c r="K274" s="90" t="str">
        <f t="shared" ca="1" si="545"/>
        <v/>
      </c>
      <c r="L274" s="90" t="str">
        <f t="shared" ca="1" si="545"/>
        <v/>
      </c>
      <c r="M274" s="90" t="str">
        <f t="shared" ca="1" si="545"/>
        <v/>
      </c>
      <c r="N274" s="90" t="str">
        <f t="shared" ca="1" si="545"/>
        <v/>
      </c>
      <c r="O274" s="90" t="str">
        <f t="shared" ca="1" si="545"/>
        <v/>
      </c>
      <c r="P274" s="89" t="str">
        <f t="shared" ref="P274:U274" ca="1" si="546">IF(ISNA(MATCH(MIN(J254:J303)+ROW()-ROW(P254),J254:J303,0)),"",INDEX(D254:D303,MATCH(MIN(J254:J303)+ROW()-ROW(P254),J254:J303,0)))</f>
        <v/>
      </c>
      <c r="Q274" s="89" t="str">
        <f t="shared" ca="1" si="546"/>
        <v/>
      </c>
      <c r="R274" s="89" t="str">
        <f t="shared" ca="1" si="546"/>
        <v/>
      </c>
      <c r="S274" s="89" t="str">
        <f t="shared" ca="1" si="546"/>
        <v/>
      </c>
      <c r="T274" s="89" t="str">
        <f t="shared" ca="1" si="546"/>
        <v/>
      </c>
      <c r="U274" s="89" t="str">
        <f t="shared" ca="1" si="546"/>
        <v/>
      </c>
      <c r="V274" s="98"/>
    </row>
    <row r="275" spans="2:22" x14ac:dyDescent="0.25">
      <c r="B275">
        <v>22</v>
      </c>
      <c r="C275" s="29">
        <f t="shared" si="520"/>
        <v>43841</v>
      </c>
      <c r="D275" s="88">
        <f ca="1">OFFSET(dispos!$D$10,,126)</f>
        <v>0</v>
      </c>
      <c r="E275" s="88">
        <f ca="1">OFFSET(dispos!$E$10,,126)</f>
        <v>0</v>
      </c>
      <c r="F275" s="88">
        <f ca="1">OFFSET(dispos!$F$10,,126)</f>
        <v>0</v>
      </c>
      <c r="G275" s="88">
        <f ca="1">OFFSET(dispos!$G$10,,126)</f>
        <v>0</v>
      </c>
      <c r="H275" s="88">
        <f ca="1">OFFSET(dispos!$H$10,,126)</f>
        <v>0</v>
      </c>
      <c r="I275" s="88">
        <f ca="1">OFFSET(dispos!$I$10,,126)</f>
        <v>0</v>
      </c>
      <c r="J275" s="90" t="str">
        <f t="shared" ref="J275:O275" ca="1" si="547">IF(D275=0,"",SUMPRODUCT((D254:D303&lt;=D275)-(ISBLANK(D254:D303))))</f>
        <v/>
      </c>
      <c r="K275" s="90" t="str">
        <f t="shared" ca="1" si="547"/>
        <v/>
      </c>
      <c r="L275" s="90" t="str">
        <f t="shared" ca="1" si="547"/>
        <v/>
      </c>
      <c r="M275" s="90" t="str">
        <f t="shared" ca="1" si="547"/>
        <v/>
      </c>
      <c r="N275" s="90" t="str">
        <f t="shared" ca="1" si="547"/>
        <v/>
      </c>
      <c r="O275" s="90" t="str">
        <f t="shared" ca="1" si="547"/>
        <v/>
      </c>
      <c r="P275" s="89" t="str">
        <f t="shared" ref="P275:U275" ca="1" si="548">IF(ISNA(MATCH(MIN(J254:J303)+ROW()-ROW(P254),J254:J303,0)),"",INDEX(D254:D303,MATCH(MIN(J254:J303)+ROW()-ROW(P254),J254:J303,0)))</f>
        <v/>
      </c>
      <c r="Q275" s="89" t="str">
        <f t="shared" ca="1" si="548"/>
        <v/>
      </c>
      <c r="R275" s="89" t="str">
        <f t="shared" ca="1" si="548"/>
        <v/>
      </c>
      <c r="S275" s="89" t="str">
        <f t="shared" ca="1" si="548"/>
        <v/>
      </c>
      <c r="T275" s="89" t="str">
        <f t="shared" ca="1" si="548"/>
        <v/>
      </c>
      <c r="U275" s="89" t="str">
        <f t="shared" ca="1" si="548"/>
        <v/>
      </c>
      <c r="V275" s="98"/>
    </row>
    <row r="276" spans="2:22" x14ac:dyDescent="0.25">
      <c r="B276">
        <v>23</v>
      </c>
      <c r="C276" s="29">
        <f t="shared" si="520"/>
        <v>43841</v>
      </c>
      <c r="D276" s="88">
        <f ca="1">OFFSET(dispos!$D$10,,132)</f>
        <v>0</v>
      </c>
      <c r="E276" s="88">
        <f ca="1">OFFSET(dispos!$E$10,,132)</f>
        <v>0</v>
      </c>
      <c r="F276" s="88">
        <f ca="1">OFFSET(dispos!$F$10,,132)</f>
        <v>0</v>
      </c>
      <c r="G276" s="88">
        <f ca="1">OFFSET(dispos!$G$10,,132)</f>
        <v>0</v>
      </c>
      <c r="H276" s="88">
        <f ca="1">OFFSET(dispos!$H$10,,132)</f>
        <v>0</v>
      </c>
      <c r="I276" s="88">
        <f ca="1">OFFSET(dispos!$I$10,,132)</f>
        <v>0</v>
      </c>
      <c r="J276" s="90" t="str">
        <f t="shared" ref="J276:O276" ca="1" si="549">IF(D276=0,"",SUMPRODUCT((D254:D303&lt;=D276)-(ISBLANK(D254:D303))))</f>
        <v/>
      </c>
      <c r="K276" s="90" t="str">
        <f t="shared" ca="1" si="549"/>
        <v/>
      </c>
      <c r="L276" s="90" t="str">
        <f t="shared" ca="1" si="549"/>
        <v/>
      </c>
      <c r="M276" s="90" t="str">
        <f t="shared" ca="1" si="549"/>
        <v/>
      </c>
      <c r="N276" s="90" t="str">
        <f t="shared" ca="1" si="549"/>
        <v/>
      </c>
      <c r="O276" s="90" t="str">
        <f t="shared" ca="1" si="549"/>
        <v/>
      </c>
      <c r="P276" s="89" t="str">
        <f t="shared" ref="P276:U276" ca="1" si="550">IF(ISNA(MATCH(MIN(J254:J303)+ROW()-ROW(P254),J254:J303,0)),"",INDEX(D254:D303,MATCH(MIN(J254:J303)+ROW()-ROW(P254),J254:J303,0)))</f>
        <v/>
      </c>
      <c r="Q276" s="89" t="str">
        <f t="shared" ca="1" si="550"/>
        <v/>
      </c>
      <c r="R276" s="89" t="str">
        <f t="shared" ca="1" si="550"/>
        <v/>
      </c>
      <c r="S276" s="89" t="str">
        <f t="shared" ca="1" si="550"/>
        <v/>
      </c>
      <c r="T276" s="89" t="str">
        <f t="shared" ca="1" si="550"/>
        <v/>
      </c>
      <c r="U276" s="89" t="str">
        <f t="shared" ca="1" si="550"/>
        <v/>
      </c>
      <c r="V276" s="98"/>
    </row>
    <row r="277" spans="2:22" x14ac:dyDescent="0.25">
      <c r="B277">
        <v>24</v>
      </c>
      <c r="C277" s="29">
        <f t="shared" si="520"/>
        <v>43841</v>
      </c>
      <c r="D277" s="88">
        <f ca="1">OFFSET(dispos!$D$10,,138)</f>
        <v>0</v>
      </c>
      <c r="E277" s="88">
        <f ca="1">OFFSET(dispos!$E$10,,138)</f>
        <v>0</v>
      </c>
      <c r="F277" s="88">
        <f ca="1">OFFSET(dispos!$F$10,,138)</f>
        <v>0</v>
      </c>
      <c r="G277" s="88">
        <f ca="1">OFFSET(dispos!$G$10,,138)</f>
        <v>0</v>
      </c>
      <c r="H277" s="88">
        <f ca="1">OFFSET(dispos!$H$10,,138)</f>
        <v>0</v>
      </c>
      <c r="I277" s="88">
        <f ca="1">OFFSET(dispos!$I$10,,138)</f>
        <v>0</v>
      </c>
      <c r="J277" s="90" t="str">
        <f t="shared" ref="J277:O277" ca="1" si="551">IF(D277=0,"",SUMPRODUCT((D254:D303&lt;=D277)-(ISBLANK(D254:D303))))</f>
        <v/>
      </c>
      <c r="K277" s="90" t="str">
        <f t="shared" ca="1" si="551"/>
        <v/>
      </c>
      <c r="L277" s="90" t="str">
        <f t="shared" ca="1" si="551"/>
        <v/>
      </c>
      <c r="M277" s="90" t="str">
        <f t="shared" ca="1" si="551"/>
        <v/>
      </c>
      <c r="N277" s="90" t="str">
        <f t="shared" ca="1" si="551"/>
        <v/>
      </c>
      <c r="O277" s="90" t="str">
        <f t="shared" ca="1" si="551"/>
        <v/>
      </c>
      <c r="P277" s="89" t="str">
        <f t="shared" ref="P277:U277" ca="1" si="552">IF(ISNA(MATCH(MIN(J254:J303)+ROW()-ROW(P254),J254:J303,0)),"",INDEX(D254:D303,MATCH(MIN(J254:J303)+ROW()-ROW(P254),J254:J303,0)))</f>
        <v/>
      </c>
      <c r="Q277" s="89" t="str">
        <f t="shared" ca="1" si="552"/>
        <v/>
      </c>
      <c r="R277" s="89" t="str">
        <f t="shared" ca="1" si="552"/>
        <v/>
      </c>
      <c r="S277" s="89" t="str">
        <f t="shared" ca="1" si="552"/>
        <v/>
      </c>
      <c r="T277" s="89" t="str">
        <f t="shared" ca="1" si="552"/>
        <v/>
      </c>
      <c r="U277" s="89" t="str">
        <f t="shared" ca="1" si="552"/>
        <v/>
      </c>
      <c r="V277" s="98"/>
    </row>
    <row r="278" spans="2:22" x14ac:dyDescent="0.25">
      <c r="B278">
        <v>25</v>
      </c>
      <c r="C278" s="29">
        <f t="shared" si="520"/>
        <v>43841</v>
      </c>
      <c r="D278" s="88">
        <f ca="1">OFFSET(dispos!$D$10,,144)</f>
        <v>0</v>
      </c>
      <c r="E278" s="88">
        <f ca="1">OFFSET(dispos!$E$10,,144)</f>
        <v>0</v>
      </c>
      <c r="F278" s="88">
        <f ca="1">OFFSET(dispos!$F$10,,144)</f>
        <v>0</v>
      </c>
      <c r="G278" s="88">
        <f ca="1">OFFSET(dispos!$G$10,,144)</f>
        <v>0</v>
      </c>
      <c r="H278" s="88">
        <f ca="1">OFFSET(dispos!$H$10,,144)</f>
        <v>0</v>
      </c>
      <c r="I278" s="88">
        <f ca="1">OFFSET(dispos!$I$10,,144)</f>
        <v>0</v>
      </c>
      <c r="J278" s="90" t="str">
        <f t="shared" ref="J278:O278" ca="1" si="553">IF(D278=0,"",SUMPRODUCT((D254:D303&lt;=D278)-(ISBLANK(D254:D303))))</f>
        <v/>
      </c>
      <c r="K278" s="90" t="str">
        <f t="shared" ca="1" si="553"/>
        <v/>
      </c>
      <c r="L278" s="90" t="str">
        <f t="shared" ca="1" si="553"/>
        <v/>
      </c>
      <c r="M278" s="90" t="str">
        <f t="shared" ca="1" si="553"/>
        <v/>
      </c>
      <c r="N278" s="90" t="str">
        <f t="shared" ca="1" si="553"/>
        <v/>
      </c>
      <c r="O278" s="90" t="str">
        <f t="shared" ca="1" si="553"/>
        <v/>
      </c>
      <c r="P278" s="89" t="str">
        <f t="shared" ref="P278:U278" ca="1" si="554">IF(ISNA(MATCH(MIN(J254:J303)+ROW()-ROW(P254),J254:J303,0)),"",INDEX(D254:D303,MATCH(MIN(J254:J303)+ROW()-ROW(P254),J254:J303,0)))</f>
        <v/>
      </c>
      <c r="Q278" s="89" t="str">
        <f t="shared" ca="1" si="554"/>
        <v/>
      </c>
      <c r="R278" s="89" t="str">
        <f t="shared" ca="1" si="554"/>
        <v/>
      </c>
      <c r="S278" s="89" t="str">
        <f t="shared" ca="1" si="554"/>
        <v/>
      </c>
      <c r="T278" s="89" t="str">
        <f t="shared" ca="1" si="554"/>
        <v/>
      </c>
      <c r="U278" s="89" t="str">
        <f t="shared" ca="1" si="554"/>
        <v/>
      </c>
      <c r="V278" s="98"/>
    </row>
    <row r="279" spans="2:22" x14ac:dyDescent="0.25">
      <c r="B279">
        <v>26</v>
      </c>
      <c r="C279" s="29">
        <f t="shared" si="520"/>
        <v>43841</v>
      </c>
      <c r="D279" s="88">
        <f ca="1">OFFSET(dispos!$D$10,,150)</f>
        <v>0</v>
      </c>
      <c r="E279" s="88">
        <f ca="1">OFFSET(dispos!$E$10,,150)</f>
        <v>0</v>
      </c>
      <c r="F279" s="88">
        <f ca="1">OFFSET(dispos!$F$10,,150)</f>
        <v>0</v>
      </c>
      <c r="G279" s="88">
        <f ca="1">OFFSET(dispos!$G$10,,150)</f>
        <v>0</v>
      </c>
      <c r="H279" s="88">
        <f ca="1">OFFSET(dispos!$H$10,,150)</f>
        <v>0</v>
      </c>
      <c r="I279" s="88">
        <f ca="1">OFFSET(dispos!$I$10,,150)</f>
        <v>0</v>
      </c>
      <c r="J279" s="90" t="str">
        <f t="shared" ref="J279:O279" ca="1" si="555">IF(D279=0,"",SUMPRODUCT((D254:D303&lt;=D279)-(ISBLANK(D254:D303))))</f>
        <v/>
      </c>
      <c r="K279" s="90" t="str">
        <f t="shared" ca="1" si="555"/>
        <v/>
      </c>
      <c r="L279" s="90" t="str">
        <f t="shared" ca="1" si="555"/>
        <v/>
      </c>
      <c r="M279" s="90" t="str">
        <f t="shared" ca="1" si="555"/>
        <v/>
      </c>
      <c r="N279" s="90" t="str">
        <f t="shared" ca="1" si="555"/>
        <v/>
      </c>
      <c r="O279" s="90" t="str">
        <f t="shared" ca="1" si="555"/>
        <v/>
      </c>
      <c r="P279" s="89" t="str">
        <f t="shared" ref="P279:U279" ca="1" si="556">IF(ISNA(MATCH(MIN(J254:J303)+ROW()-ROW(P254),J254:J303,0)),"",INDEX(D254:D303,MATCH(MIN(J254:J303)+ROW()-ROW(P254),J254:J303,0)))</f>
        <v/>
      </c>
      <c r="Q279" s="89" t="str">
        <f t="shared" ca="1" si="556"/>
        <v/>
      </c>
      <c r="R279" s="89" t="str">
        <f t="shared" ca="1" si="556"/>
        <v/>
      </c>
      <c r="S279" s="89" t="str">
        <f t="shared" ca="1" si="556"/>
        <v/>
      </c>
      <c r="T279" s="89" t="str">
        <f t="shared" ca="1" si="556"/>
        <v/>
      </c>
      <c r="U279" s="89" t="str">
        <f t="shared" ca="1" si="556"/>
        <v/>
      </c>
      <c r="V279" s="98"/>
    </row>
    <row r="280" spans="2:22" x14ac:dyDescent="0.25">
      <c r="B280">
        <v>27</v>
      </c>
      <c r="C280" s="29">
        <f t="shared" si="520"/>
        <v>43841</v>
      </c>
      <c r="D280" s="88">
        <f ca="1">OFFSET(dispos!$D$10,,156)</f>
        <v>0</v>
      </c>
      <c r="E280" s="88">
        <f ca="1">OFFSET(dispos!$E$10,,156)</f>
        <v>0</v>
      </c>
      <c r="F280" s="88">
        <f ca="1">OFFSET(dispos!$F$10,,156)</f>
        <v>0</v>
      </c>
      <c r="G280" s="88">
        <f ca="1">OFFSET(dispos!$G$10,,156)</f>
        <v>0</v>
      </c>
      <c r="H280" s="88">
        <f ca="1">OFFSET(dispos!$H$10,,156)</f>
        <v>0</v>
      </c>
      <c r="I280" s="88">
        <f ca="1">OFFSET(dispos!$I$10,,156)</f>
        <v>0</v>
      </c>
      <c r="J280" s="90" t="str">
        <f t="shared" ref="J280:O280" ca="1" si="557">IF(D280=0,"",SUMPRODUCT((D254:D303&lt;=D280)-(ISBLANK(D254:D303))))</f>
        <v/>
      </c>
      <c r="K280" s="90" t="str">
        <f t="shared" ca="1" si="557"/>
        <v/>
      </c>
      <c r="L280" s="90" t="str">
        <f t="shared" ca="1" si="557"/>
        <v/>
      </c>
      <c r="M280" s="90" t="str">
        <f t="shared" ca="1" si="557"/>
        <v/>
      </c>
      <c r="N280" s="90" t="str">
        <f t="shared" ca="1" si="557"/>
        <v/>
      </c>
      <c r="O280" s="90" t="str">
        <f t="shared" ca="1" si="557"/>
        <v/>
      </c>
      <c r="P280" s="89" t="str">
        <f t="shared" ref="P280:U280" ca="1" si="558">IF(ISNA(MATCH(MIN(J254:J303)+ROW()-ROW(P254),J254:J303,0)),"",INDEX(D254:D303,MATCH(MIN(J254:J303)+ROW()-ROW(P254),J254:J303,0)))</f>
        <v/>
      </c>
      <c r="Q280" s="89" t="str">
        <f t="shared" ca="1" si="558"/>
        <v/>
      </c>
      <c r="R280" s="89" t="str">
        <f t="shared" ca="1" si="558"/>
        <v/>
      </c>
      <c r="S280" s="89" t="str">
        <f t="shared" ca="1" si="558"/>
        <v/>
      </c>
      <c r="T280" s="89" t="str">
        <f t="shared" ca="1" si="558"/>
        <v/>
      </c>
      <c r="U280" s="89" t="str">
        <f t="shared" ca="1" si="558"/>
        <v/>
      </c>
      <c r="V280" s="98"/>
    </row>
    <row r="281" spans="2:22" x14ac:dyDescent="0.25">
      <c r="B281">
        <v>28</v>
      </c>
      <c r="C281" s="29">
        <f t="shared" si="520"/>
        <v>43841</v>
      </c>
      <c r="D281" s="88">
        <f ca="1">OFFSET(dispos!$D$10,,162)</f>
        <v>0</v>
      </c>
      <c r="E281" s="88">
        <f ca="1">OFFSET(dispos!$E$10,,162)</f>
        <v>0</v>
      </c>
      <c r="F281" s="88">
        <f ca="1">OFFSET(dispos!$F$10,,162)</f>
        <v>0</v>
      </c>
      <c r="G281" s="88">
        <f ca="1">OFFSET(dispos!$G$10,,162)</f>
        <v>0</v>
      </c>
      <c r="H281" s="88">
        <f ca="1">OFFSET(dispos!$H$10,,162)</f>
        <v>0</v>
      </c>
      <c r="I281" s="88">
        <f ca="1">OFFSET(dispos!$I$10,,162)</f>
        <v>0</v>
      </c>
      <c r="J281" s="90" t="str">
        <f t="shared" ref="J281:O281" ca="1" si="559">IF(D281=0,"",SUMPRODUCT((D254:D303&lt;=D281)-(ISBLANK(D254:D303))))</f>
        <v/>
      </c>
      <c r="K281" s="90" t="str">
        <f t="shared" ca="1" si="559"/>
        <v/>
      </c>
      <c r="L281" s="90" t="str">
        <f t="shared" ca="1" si="559"/>
        <v/>
      </c>
      <c r="M281" s="90" t="str">
        <f t="shared" ca="1" si="559"/>
        <v/>
      </c>
      <c r="N281" s="90" t="str">
        <f t="shared" ca="1" si="559"/>
        <v/>
      </c>
      <c r="O281" s="90" t="str">
        <f t="shared" ca="1" si="559"/>
        <v/>
      </c>
      <c r="P281" s="89" t="str">
        <f t="shared" ref="P281:U281" ca="1" si="560">IF(ISNA(MATCH(MIN(J254:J303)+ROW()-ROW(P254),J254:J303,0)),"",INDEX(D254:D303,MATCH(MIN(J254:J303)+ROW()-ROW(P254),J254:J303,0)))</f>
        <v/>
      </c>
      <c r="Q281" s="89" t="str">
        <f t="shared" ca="1" si="560"/>
        <v/>
      </c>
      <c r="R281" s="89" t="str">
        <f t="shared" ca="1" si="560"/>
        <v/>
      </c>
      <c r="S281" s="89" t="str">
        <f t="shared" ca="1" si="560"/>
        <v/>
      </c>
      <c r="T281" s="89" t="str">
        <f t="shared" ca="1" si="560"/>
        <v/>
      </c>
      <c r="U281" s="89" t="str">
        <f t="shared" ca="1" si="560"/>
        <v/>
      </c>
      <c r="V281" s="98"/>
    </row>
    <row r="282" spans="2:22" x14ac:dyDescent="0.25">
      <c r="B282">
        <v>29</v>
      </c>
      <c r="C282" s="29">
        <f t="shared" si="520"/>
        <v>43841</v>
      </c>
      <c r="D282" s="88">
        <f ca="1">OFFSET(dispos!$D$10,,168)</f>
        <v>0</v>
      </c>
      <c r="E282" s="88">
        <f ca="1">OFFSET(dispos!$E$10,,168)</f>
        <v>0</v>
      </c>
      <c r="F282" s="88">
        <f ca="1">OFFSET(dispos!$F$10,,168)</f>
        <v>0</v>
      </c>
      <c r="G282" s="88">
        <f ca="1">OFFSET(dispos!$G$10,,168)</f>
        <v>0</v>
      </c>
      <c r="H282" s="88">
        <f ca="1">OFFSET(dispos!$H$10,,168)</f>
        <v>0</v>
      </c>
      <c r="I282" s="88">
        <f ca="1">OFFSET(dispos!$I$10,,168)</f>
        <v>0</v>
      </c>
      <c r="J282" s="90" t="str">
        <f t="shared" ref="J282:O282" ca="1" si="561">IF(D282=0,"",SUMPRODUCT((D254:D303&lt;=D282)-(ISBLANK(D254:D303))))</f>
        <v/>
      </c>
      <c r="K282" s="90" t="str">
        <f t="shared" ca="1" si="561"/>
        <v/>
      </c>
      <c r="L282" s="90" t="str">
        <f t="shared" ca="1" si="561"/>
        <v/>
      </c>
      <c r="M282" s="90" t="str">
        <f t="shared" ca="1" si="561"/>
        <v/>
      </c>
      <c r="N282" s="90" t="str">
        <f t="shared" ca="1" si="561"/>
        <v/>
      </c>
      <c r="O282" s="90" t="str">
        <f t="shared" ca="1" si="561"/>
        <v/>
      </c>
      <c r="P282" s="89" t="str">
        <f t="shared" ref="P282:U282" ca="1" si="562">IF(ISNA(MATCH(MIN(J254:J303)+ROW()-ROW(P254),J254:J303,0)),"",INDEX(D254:D303,MATCH(MIN(J254:J303)+ROW()-ROW(P254),J254:J303,0)))</f>
        <v/>
      </c>
      <c r="Q282" s="89" t="str">
        <f t="shared" ca="1" si="562"/>
        <v/>
      </c>
      <c r="R282" s="89" t="str">
        <f t="shared" ca="1" si="562"/>
        <v/>
      </c>
      <c r="S282" s="89" t="str">
        <f t="shared" ca="1" si="562"/>
        <v/>
      </c>
      <c r="T282" s="89" t="str">
        <f t="shared" ca="1" si="562"/>
        <v/>
      </c>
      <c r="U282" s="89" t="str">
        <f t="shared" ca="1" si="562"/>
        <v/>
      </c>
      <c r="V282" s="98"/>
    </row>
    <row r="283" spans="2:22" x14ac:dyDescent="0.25">
      <c r="B283">
        <v>30</v>
      </c>
      <c r="C283" s="29">
        <f t="shared" si="520"/>
        <v>43841</v>
      </c>
      <c r="D283" s="88">
        <f ca="1">OFFSET(dispos!$D$10,,174)</f>
        <v>0</v>
      </c>
      <c r="E283" s="88">
        <f ca="1">OFFSET(dispos!$E$10,,174)</f>
        <v>0</v>
      </c>
      <c r="F283" s="88">
        <f ca="1">OFFSET(dispos!$F$10,,174)</f>
        <v>0</v>
      </c>
      <c r="G283" s="88">
        <f ca="1">OFFSET(dispos!$G$10,,174)</f>
        <v>0</v>
      </c>
      <c r="H283" s="88">
        <f ca="1">OFFSET(dispos!$H$10,,174)</f>
        <v>0</v>
      </c>
      <c r="I283" s="88">
        <f ca="1">OFFSET(dispos!$I$10,,174)</f>
        <v>0</v>
      </c>
      <c r="J283" s="90" t="str">
        <f t="shared" ref="J283:O283" ca="1" si="563">IF(D283=0,"",SUMPRODUCT((D254:D303&lt;=D283)-(ISBLANK(D254:D303))))</f>
        <v/>
      </c>
      <c r="K283" s="90" t="str">
        <f t="shared" ca="1" si="563"/>
        <v/>
      </c>
      <c r="L283" s="90" t="str">
        <f t="shared" ca="1" si="563"/>
        <v/>
      </c>
      <c r="M283" s="90" t="str">
        <f t="shared" ca="1" si="563"/>
        <v/>
      </c>
      <c r="N283" s="90" t="str">
        <f t="shared" ca="1" si="563"/>
        <v/>
      </c>
      <c r="O283" s="90" t="str">
        <f t="shared" ca="1" si="563"/>
        <v/>
      </c>
      <c r="P283" s="89" t="str">
        <f t="shared" ref="P283:U283" ca="1" si="564">IF(ISNA(MATCH(MIN(J254:J303)+ROW()-ROW(P254),J254:J303,0)),"",INDEX(D254:D303,MATCH(MIN(J254:J303)+ROW()-ROW(P254),J254:J303,0)))</f>
        <v/>
      </c>
      <c r="Q283" s="89" t="str">
        <f t="shared" ca="1" si="564"/>
        <v/>
      </c>
      <c r="R283" s="89" t="str">
        <f t="shared" ca="1" si="564"/>
        <v/>
      </c>
      <c r="S283" s="89" t="str">
        <f t="shared" ca="1" si="564"/>
        <v/>
      </c>
      <c r="T283" s="89" t="str">
        <f t="shared" ca="1" si="564"/>
        <v/>
      </c>
      <c r="U283" s="89" t="str">
        <f t="shared" ca="1" si="564"/>
        <v/>
      </c>
      <c r="V283" s="98"/>
    </row>
    <row r="284" spans="2:22" x14ac:dyDescent="0.25">
      <c r="B284">
        <v>31</v>
      </c>
      <c r="C284" s="29">
        <f t="shared" si="520"/>
        <v>43841</v>
      </c>
      <c r="D284" s="88">
        <f ca="1">OFFSET(dispos!$D$10,,180)</f>
        <v>0</v>
      </c>
      <c r="E284" s="88">
        <f ca="1">OFFSET(dispos!$E$10,,180)</f>
        <v>0</v>
      </c>
      <c r="F284" s="88">
        <f ca="1">OFFSET(dispos!$F$10,,180)</f>
        <v>0</v>
      </c>
      <c r="G284" s="88">
        <f ca="1">OFFSET(dispos!$G$10,,180)</f>
        <v>0</v>
      </c>
      <c r="H284" s="88">
        <f ca="1">OFFSET(dispos!$H$10,,180)</f>
        <v>0</v>
      </c>
      <c r="I284" s="88">
        <f ca="1">OFFSET(dispos!$I$10,,180)</f>
        <v>0</v>
      </c>
      <c r="J284" s="90" t="str">
        <f t="shared" ref="J284:O284" ca="1" si="565">IF(D284=0,"",SUMPRODUCT((D254:D303&lt;=D284)-(ISBLANK(D254:D303))))</f>
        <v/>
      </c>
      <c r="K284" s="90" t="str">
        <f t="shared" ca="1" si="565"/>
        <v/>
      </c>
      <c r="L284" s="90" t="str">
        <f t="shared" ca="1" si="565"/>
        <v/>
      </c>
      <c r="M284" s="90" t="str">
        <f t="shared" ca="1" si="565"/>
        <v/>
      </c>
      <c r="N284" s="90" t="str">
        <f t="shared" ca="1" si="565"/>
        <v/>
      </c>
      <c r="O284" s="90" t="str">
        <f t="shared" ca="1" si="565"/>
        <v/>
      </c>
      <c r="P284" s="89" t="str">
        <f t="shared" ref="P284:U284" ca="1" si="566">IF(ISNA(MATCH(MIN(J254:J303)+ROW()-ROW(P254),J254:J303,0)),"",INDEX(D254:D303,MATCH(MIN(J254:J303)+ROW()-ROW(P254),J254:J303,0)))</f>
        <v/>
      </c>
      <c r="Q284" s="89" t="str">
        <f t="shared" ca="1" si="566"/>
        <v/>
      </c>
      <c r="R284" s="89" t="str">
        <f t="shared" ca="1" si="566"/>
        <v/>
      </c>
      <c r="S284" s="89" t="str">
        <f t="shared" ca="1" si="566"/>
        <v/>
      </c>
      <c r="T284" s="89" t="str">
        <f t="shared" ca="1" si="566"/>
        <v/>
      </c>
      <c r="U284" s="89" t="str">
        <f t="shared" ca="1" si="566"/>
        <v/>
      </c>
      <c r="V284" s="98"/>
    </row>
    <row r="285" spans="2:22" x14ac:dyDescent="0.25">
      <c r="B285">
        <v>32</v>
      </c>
      <c r="C285" s="29">
        <f t="shared" si="520"/>
        <v>43841</v>
      </c>
      <c r="D285" s="88">
        <f ca="1">OFFSET(dispos!$D$10,,186)</f>
        <v>0</v>
      </c>
      <c r="E285" s="88">
        <f ca="1">OFFSET(dispos!$E$10,,186)</f>
        <v>0</v>
      </c>
      <c r="F285" s="88">
        <f ca="1">OFFSET(dispos!$F$10,,186)</f>
        <v>0</v>
      </c>
      <c r="G285" s="88">
        <f ca="1">OFFSET(dispos!$G$10,,186)</f>
        <v>0</v>
      </c>
      <c r="H285" s="88">
        <f ca="1">OFFSET(dispos!$H$10,,186)</f>
        <v>0</v>
      </c>
      <c r="I285" s="88">
        <f ca="1">OFFSET(dispos!$I$10,,186)</f>
        <v>0</v>
      </c>
      <c r="J285" s="90" t="str">
        <f t="shared" ref="J285:O285" ca="1" si="567">IF(D285=0,"",SUMPRODUCT((D254:D303&lt;=D285)-(ISBLANK(D254:D303))))</f>
        <v/>
      </c>
      <c r="K285" s="90" t="str">
        <f t="shared" ca="1" si="567"/>
        <v/>
      </c>
      <c r="L285" s="90" t="str">
        <f t="shared" ca="1" si="567"/>
        <v/>
      </c>
      <c r="M285" s="90" t="str">
        <f t="shared" ca="1" si="567"/>
        <v/>
      </c>
      <c r="N285" s="90" t="str">
        <f t="shared" ca="1" si="567"/>
        <v/>
      </c>
      <c r="O285" s="90" t="str">
        <f t="shared" ca="1" si="567"/>
        <v/>
      </c>
      <c r="P285" s="89" t="str">
        <f t="shared" ref="P285:U285" ca="1" si="568">IF(ISNA(MATCH(MIN(J254:J303)+ROW()-ROW(P254),J254:J303,0)),"",INDEX(D254:D303,MATCH(MIN(J254:J303)+ROW()-ROW(P254),J254:J303,0)))</f>
        <v/>
      </c>
      <c r="Q285" s="89" t="str">
        <f t="shared" ca="1" si="568"/>
        <v/>
      </c>
      <c r="R285" s="89" t="str">
        <f t="shared" ca="1" si="568"/>
        <v/>
      </c>
      <c r="S285" s="89" t="str">
        <f t="shared" ca="1" si="568"/>
        <v/>
      </c>
      <c r="T285" s="89" t="str">
        <f t="shared" ca="1" si="568"/>
        <v/>
      </c>
      <c r="U285" s="89" t="str">
        <f t="shared" ca="1" si="568"/>
        <v/>
      </c>
      <c r="V285" s="98"/>
    </row>
    <row r="286" spans="2:22" x14ac:dyDescent="0.25">
      <c r="B286">
        <v>33</v>
      </c>
      <c r="C286" s="29">
        <f t="shared" si="520"/>
        <v>43841</v>
      </c>
      <c r="D286" s="88">
        <f ca="1">OFFSET(dispos!$D$10,,192)</f>
        <v>0</v>
      </c>
      <c r="E286" s="88">
        <f ca="1">OFFSET(dispos!$E$10,,192)</f>
        <v>0</v>
      </c>
      <c r="F286" s="88">
        <f ca="1">OFFSET(dispos!$F$10,,192)</f>
        <v>0</v>
      </c>
      <c r="G286" s="88">
        <f ca="1">OFFSET(dispos!$G$10,,192)</f>
        <v>0</v>
      </c>
      <c r="H286" s="88">
        <f ca="1">OFFSET(dispos!$H$10,,192)</f>
        <v>0</v>
      </c>
      <c r="I286" s="88">
        <f ca="1">OFFSET(dispos!$I$10,,192)</f>
        <v>0</v>
      </c>
      <c r="J286" s="90" t="str">
        <f t="shared" ref="J286:O286" ca="1" si="569">IF(D286=0,"",SUMPRODUCT((D254:D303&lt;=D286)-(ISBLANK(D254:D303))))</f>
        <v/>
      </c>
      <c r="K286" s="90" t="str">
        <f t="shared" ca="1" si="569"/>
        <v/>
      </c>
      <c r="L286" s="90" t="str">
        <f t="shared" ca="1" si="569"/>
        <v/>
      </c>
      <c r="M286" s="90" t="str">
        <f t="shared" ca="1" si="569"/>
        <v/>
      </c>
      <c r="N286" s="90" t="str">
        <f t="shared" ca="1" si="569"/>
        <v/>
      </c>
      <c r="O286" s="90" t="str">
        <f t="shared" ca="1" si="569"/>
        <v/>
      </c>
      <c r="P286" s="89" t="str">
        <f t="shared" ref="P286:U286" ca="1" si="570">IF(ISNA(MATCH(MIN(J254:J303)+ROW()-ROW(P254),J254:J303,0)),"",INDEX(D254:D303,MATCH(MIN(J254:J303)+ROW()-ROW(P254),J254:J303,0)))</f>
        <v/>
      </c>
      <c r="Q286" s="89" t="str">
        <f t="shared" ca="1" si="570"/>
        <v/>
      </c>
      <c r="R286" s="89" t="str">
        <f t="shared" ca="1" si="570"/>
        <v/>
      </c>
      <c r="S286" s="89" t="str">
        <f t="shared" ca="1" si="570"/>
        <v/>
      </c>
      <c r="T286" s="89" t="str">
        <f t="shared" ca="1" si="570"/>
        <v/>
      </c>
      <c r="U286" s="89" t="str">
        <f t="shared" ca="1" si="570"/>
        <v/>
      </c>
      <c r="V286" s="98"/>
    </row>
    <row r="287" spans="2:22" x14ac:dyDescent="0.25">
      <c r="B287">
        <v>34</v>
      </c>
      <c r="C287" s="29">
        <f t="shared" si="520"/>
        <v>43841</v>
      </c>
      <c r="D287" s="88">
        <f ca="1">OFFSET(dispos!$D$10,,198)</f>
        <v>0</v>
      </c>
      <c r="E287" s="88">
        <f ca="1">OFFSET(dispos!$E$10,,198)</f>
        <v>0</v>
      </c>
      <c r="F287" s="88">
        <f ca="1">OFFSET(dispos!$F$10,,198)</f>
        <v>0</v>
      </c>
      <c r="G287" s="88">
        <f ca="1">OFFSET(dispos!$G$10,,198)</f>
        <v>0</v>
      </c>
      <c r="H287" s="88">
        <f ca="1">OFFSET(dispos!$H$10,,198)</f>
        <v>0</v>
      </c>
      <c r="I287" s="88">
        <f ca="1">OFFSET(dispos!$I$10,,198)</f>
        <v>0</v>
      </c>
      <c r="J287" s="90" t="str">
        <f t="shared" ref="J287:O287" ca="1" si="571">IF(D287=0,"",SUMPRODUCT((D254:D303&lt;=D287)-(ISBLANK(D254:D303))))</f>
        <v/>
      </c>
      <c r="K287" s="90" t="str">
        <f t="shared" ca="1" si="571"/>
        <v/>
      </c>
      <c r="L287" s="90" t="str">
        <f t="shared" ca="1" si="571"/>
        <v/>
      </c>
      <c r="M287" s="90" t="str">
        <f t="shared" ca="1" si="571"/>
        <v/>
      </c>
      <c r="N287" s="90" t="str">
        <f t="shared" ca="1" si="571"/>
        <v/>
      </c>
      <c r="O287" s="90" t="str">
        <f t="shared" ca="1" si="571"/>
        <v/>
      </c>
      <c r="P287" s="89" t="str">
        <f t="shared" ref="P287:U287" ca="1" si="572">IF(ISNA(MATCH(MIN(J254:J303)+ROW()-ROW(P254),J254:J303,0)),"",INDEX(D254:D303,MATCH(MIN(J254:J303)+ROW()-ROW(P254),J254:J303,0)))</f>
        <v/>
      </c>
      <c r="Q287" s="89" t="str">
        <f t="shared" ca="1" si="572"/>
        <v/>
      </c>
      <c r="R287" s="89" t="str">
        <f t="shared" ca="1" si="572"/>
        <v/>
      </c>
      <c r="S287" s="89" t="str">
        <f t="shared" ca="1" si="572"/>
        <v/>
      </c>
      <c r="T287" s="89" t="str">
        <f t="shared" ca="1" si="572"/>
        <v/>
      </c>
      <c r="U287" s="89" t="str">
        <f t="shared" ca="1" si="572"/>
        <v/>
      </c>
      <c r="V287" s="98"/>
    </row>
    <row r="288" spans="2:22" x14ac:dyDescent="0.25">
      <c r="B288">
        <v>35</v>
      </c>
      <c r="C288" s="29">
        <f t="shared" si="520"/>
        <v>43841</v>
      </c>
      <c r="D288" s="88">
        <f ca="1">OFFSET(dispos!$D$10,,204)</f>
        <v>0</v>
      </c>
      <c r="E288" s="88">
        <f ca="1">OFFSET(dispos!$E$10,,204)</f>
        <v>0</v>
      </c>
      <c r="F288" s="88">
        <f ca="1">OFFSET(dispos!$F$10,,204)</f>
        <v>0</v>
      </c>
      <c r="G288" s="88">
        <f ca="1">OFFSET(dispos!$G$10,,204)</f>
        <v>0</v>
      </c>
      <c r="H288" s="88">
        <f ca="1">OFFSET(dispos!$H$10,,204)</f>
        <v>0</v>
      </c>
      <c r="I288" s="88">
        <f ca="1">OFFSET(dispos!$I$10,,204)</f>
        <v>0</v>
      </c>
      <c r="J288" s="90" t="str">
        <f t="shared" ref="J288:O288" ca="1" si="573">IF(D288=0,"",SUMPRODUCT((D254:D303&lt;=D288)-(ISBLANK(D254:D303))))</f>
        <v/>
      </c>
      <c r="K288" s="90" t="str">
        <f t="shared" ca="1" si="573"/>
        <v/>
      </c>
      <c r="L288" s="90" t="str">
        <f t="shared" ca="1" si="573"/>
        <v/>
      </c>
      <c r="M288" s="90" t="str">
        <f t="shared" ca="1" si="573"/>
        <v/>
      </c>
      <c r="N288" s="90" t="str">
        <f t="shared" ca="1" si="573"/>
        <v/>
      </c>
      <c r="O288" s="90" t="str">
        <f t="shared" ca="1" si="573"/>
        <v/>
      </c>
      <c r="P288" s="89" t="str">
        <f t="shared" ref="P288:U288" ca="1" si="574">IF(ISNA(MATCH(MIN(J254:J303)+ROW()-ROW(P254),J254:J303,0)),"",INDEX(D254:D303,MATCH(MIN(J254:J303)+ROW()-ROW(P254),J254:J303,0)))</f>
        <v/>
      </c>
      <c r="Q288" s="89" t="str">
        <f t="shared" ca="1" si="574"/>
        <v/>
      </c>
      <c r="R288" s="89" t="str">
        <f t="shared" ca="1" si="574"/>
        <v/>
      </c>
      <c r="S288" s="89" t="str">
        <f t="shared" ca="1" si="574"/>
        <v/>
      </c>
      <c r="T288" s="89" t="str">
        <f t="shared" ca="1" si="574"/>
        <v/>
      </c>
      <c r="U288" s="89" t="str">
        <f t="shared" ca="1" si="574"/>
        <v/>
      </c>
      <c r="V288" s="98"/>
    </row>
    <row r="289" spans="2:22" x14ac:dyDescent="0.25">
      <c r="B289">
        <v>36</v>
      </c>
      <c r="C289" s="29">
        <f t="shared" si="520"/>
        <v>43841</v>
      </c>
      <c r="D289" s="88">
        <f ca="1">OFFSET(dispos!$D$10,,210)</f>
        <v>0</v>
      </c>
      <c r="E289" s="88">
        <f ca="1">OFFSET(dispos!$E$10,,210)</f>
        <v>0</v>
      </c>
      <c r="F289" s="88">
        <f ca="1">OFFSET(dispos!$F$10,,210)</f>
        <v>0</v>
      </c>
      <c r="G289" s="88">
        <f ca="1">OFFSET(dispos!$G$10,,210)</f>
        <v>0</v>
      </c>
      <c r="H289" s="88">
        <f ca="1">OFFSET(dispos!$H$10,,210)</f>
        <v>0</v>
      </c>
      <c r="I289" s="88">
        <f ca="1">OFFSET(dispos!$I$10,,210)</f>
        <v>0</v>
      </c>
      <c r="J289" s="90" t="str">
        <f t="shared" ref="J289:O289" ca="1" si="575">IF(D289=0,"",SUMPRODUCT((D254:D303&lt;=D289)-(ISBLANK(D254:D303))))</f>
        <v/>
      </c>
      <c r="K289" s="90" t="str">
        <f t="shared" ca="1" si="575"/>
        <v/>
      </c>
      <c r="L289" s="90" t="str">
        <f t="shared" ca="1" si="575"/>
        <v/>
      </c>
      <c r="M289" s="90" t="str">
        <f t="shared" ca="1" si="575"/>
        <v/>
      </c>
      <c r="N289" s="90" t="str">
        <f t="shared" ca="1" si="575"/>
        <v/>
      </c>
      <c r="O289" s="90" t="str">
        <f t="shared" ca="1" si="575"/>
        <v/>
      </c>
      <c r="P289" s="89" t="str">
        <f t="shared" ref="P289:U289" ca="1" si="576">IF(ISNA(MATCH(MIN(J254:J303)+ROW()-ROW(P254),J254:J303,0)),"",INDEX(D254:D303,MATCH(MIN(J254:J303)+ROW()-ROW(P254),J254:J303,0)))</f>
        <v/>
      </c>
      <c r="Q289" s="89" t="str">
        <f t="shared" ca="1" si="576"/>
        <v/>
      </c>
      <c r="R289" s="89" t="str">
        <f t="shared" ca="1" si="576"/>
        <v/>
      </c>
      <c r="S289" s="89" t="str">
        <f t="shared" ca="1" si="576"/>
        <v/>
      </c>
      <c r="T289" s="89" t="str">
        <f t="shared" ca="1" si="576"/>
        <v/>
      </c>
      <c r="U289" s="89" t="str">
        <f t="shared" ca="1" si="576"/>
        <v/>
      </c>
      <c r="V289" s="98"/>
    </row>
    <row r="290" spans="2:22" x14ac:dyDescent="0.25">
      <c r="B290">
        <v>37</v>
      </c>
      <c r="C290" s="29">
        <f t="shared" si="520"/>
        <v>43841</v>
      </c>
      <c r="D290" s="88">
        <f ca="1">OFFSET(dispos!$D$10,,216)</f>
        <v>0</v>
      </c>
      <c r="E290" s="88">
        <f ca="1">OFFSET(dispos!$E$10,,216)</f>
        <v>0</v>
      </c>
      <c r="F290" s="88">
        <f ca="1">OFFSET(dispos!$F$10,,216)</f>
        <v>0</v>
      </c>
      <c r="G290" s="88">
        <f ca="1">OFFSET(dispos!$G$10,,216)</f>
        <v>0</v>
      </c>
      <c r="H290" s="88">
        <f ca="1">OFFSET(dispos!$H$10,,216)</f>
        <v>0</v>
      </c>
      <c r="I290" s="88">
        <f ca="1">OFFSET(dispos!$I$10,,216)</f>
        <v>0</v>
      </c>
      <c r="J290" s="90" t="str">
        <f t="shared" ref="J290:O290" ca="1" si="577">IF(D290=0,"",SUMPRODUCT((D254:D303&lt;=D290)-(ISBLANK(D254:D303))))</f>
        <v/>
      </c>
      <c r="K290" s="90" t="str">
        <f t="shared" ca="1" si="577"/>
        <v/>
      </c>
      <c r="L290" s="90" t="str">
        <f t="shared" ca="1" si="577"/>
        <v/>
      </c>
      <c r="M290" s="90" t="str">
        <f t="shared" ca="1" si="577"/>
        <v/>
      </c>
      <c r="N290" s="90" t="str">
        <f t="shared" ca="1" si="577"/>
        <v/>
      </c>
      <c r="O290" s="90" t="str">
        <f t="shared" ca="1" si="577"/>
        <v/>
      </c>
      <c r="P290" s="89" t="str">
        <f t="shared" ref="P290:U290" ca="1" si="578">IF(ISNA(MATCH(MIN(J254:J303)+ROW()-ROW(P254),J254:J303,0)),"",INDEX(D254:D303,MATCH(MIN(J254:J303)+ROW()-ROW(P254),J254:J303,0)))</f>
        <v/>
      </c>
      <c r="Q290" s="89" t="str">
        <f t="shared" ca="1" si="578"/>
        <v/>
      </c>
      <c r="R290" s="89" t="str">
        <f t="shared" ca="1" si="578"/>
        <v/>
      </c>
      <c r="S290" s="89" t="str">
        <f t="shared" ca="1" si="578"/>
        <v/>
      </c>
      <c r="T290" s="89" t="str">
        <f t="shared" ca="1" si="578"/>
        <v/>
      </c>
      <c r="U290" s="89" t="str">
        <f t="shared" ca="1" si="578"/>
        <v/>
      </c>
      <c r="V290" s="98"/>
    </row>
    <row r="291" spans="2:22" x14ac:dyDescent="0.25">
      <c r="B291">
        <v>38</v>
      </c>
      <c r="C291" s="29">
        <f t="shared" si="520"/>
        <v>43841</v>
      </c>
      <c r="D291" s="88">
        <f ca="1">OFFSET(dispos!$D$10,,222)</f>
        <v>0</v>
      </c>
      <c r="E291" s="88">
        <f ca="1">OFFSET(dispos!$E$10,,222)</f>
        <v>0</v>
      </c>
      <c r="F291" s="88">
        <f ca="1">OFFSET(dispos!$F$10,,222)</f>
        <v>0</v>
      </c>
      <c r="G291" s="88">
        <f ca="1">OFFSET(dispos!$G$10,,222)</f>
        <v>0</v>
      </c>
      <c r="H291" s="88">
        <f ca="1">OFFSET(dispos!$H$10,,222)</f>
        <v>0</v>
      </c>
      <c r="I291" s="88">
        <f ca="1">OFFSET(dispos!$I$10,,222)</f>
        <v>0</v>
      </c>
      <c r="J291" s="90" t="str">
        <f t="shared" ref="J291:O291" ca="1" si="579">IF(D291=0,"",SUMPRODUCT((D254:D303&lt;=D291)-(ISBLANK(D254:D303))))</f>
        <v/>
      </c>
      <c r="K291" s="90" t="str">
        <f t="shared" ca="1" si="579"/>
        <v/>
      </c>
      <c r="L291" s="90" t="str">
        <f t="shared" ca="1" si="579"/>
        <v/>
      </c>
      <c r="M291" s="90" t="str">
        <f t="shared" ca="1" si="579"/>
        <v/>
      </c>
      <c r="N291" s="90" t="str">
        <f t="shared" ca="1" si="579"/>
        <v/>
      </c>
      <c r="O291" s="90" t="str">
        <f t="shared" ca="1" si="579"/>
        <v/>
      </c>
      <c r="P291" s="89" t="str">
        <f t="shared" ref="P291:U291" ca="1" si="580">IF(ISNA(MATCH(MIN(J254:J303)+ROW()-ROW(P254),J254:J303,0)),"",INDEX(D254:D303,MATCH(MIN(J254:J303)+ROW()-ROW(P254),J254:J303,0)))</f>
        <v/>
      </c>
      <c r="Q291" s="89" t="str">
        <f t="shared" ca="1" si="580"/>
        <v/>
      </c>
      <c r="R291" s="89" t="str">
        <f t="shared" ca="1" si="580"/>
        <v/>
      </c>
      <c r="S291" s="89" t="str">
        <f t="shared" ca="1" si="580"/>
        <v/>
      </c>
      <c r="T291" s="89" t="str">
        <f t="shared" ca="1" si="580"/>
        <v/>
      </c>
      <c r="U291" s="89" t="str">
        <f t="shared" ca="1" si="580"/>
        <v/>
      </c>
      <c r="V291" s="98"/>
    </row>
    <row r="292" spans="2:22" x14ac:dyDescent="0.25">
      <c r="B292">
        <v>39</v>
      </c>
      <c r="C292" s="29">
        <f t="shared" si="520"/>
        <v>43841</v>
      </c>
      <c r="D292" s="88">
        <f ca="1">OFFSET(dispos!$D$10,,228)</f>
        <v>0</v>
      </c>
      <c r="E292" s="88">
        <f ca="1">OFFSET(dispos!$E$10,,228)</f>
        <v>0</v>
      </c>
      <c r="F292" s="88">
        <f ca="1">OFFSET(dispos!$F$10,,228)</f>
        <v>0</v>
      </c>
      <c r="G292" s="88">
        <f ca="1">OFFSET(dispos!$G$10,,228)</f>
        <v>0</v>
      </c>
      <c r="H292" s="88">
        <f ca="1">OFFSET(dispos!$H$10,,228)</f>
        <v>0</v>
      </c>
      <c r="I292" s="88">
        <f ca="1">OFFSET(dispos!$I$10,,228)</f>
        <v>0</v>
      </c>
      <c r="J292" s="90" t="str">
        <f t="shared" ref="J292:O292" ca="1" si="581">IF(D292=0,"",SUMPRODUCT((D254:D303&lt;=D292)-(ISBLANK(D254:D303))))</f>
        <v/>
      </c>
      <c r="K292" s="90" t="str">
        <f t="shared" ca="1" si="581"/>
        <v/>
      </c>
      <c r="L292" s="90" t="str">
        <f t="shared" ca="1" si="581"/>
        <v/>
      </c>
      <c r="M292" s="90" t="str">
        <f t="shared" ca="1" si="581"/>
        <v/>
      </c>
      <c r="N292" s="90" t="str">
        <f t="shared" ca="1" si="581"/>
        <v/>
      </c>
      <c r="O292" s="90" t="str">
        <f t="shared" ca="1" si="581"/>
        <v/>
      </c>
      <c r="P292" s="89" t="str">
        <f t="shared" ref="P292:U292" ca="1" si="582">IF(ISNA(MATCH(MIN(J254:J303)+ROW()-ROW(P254),J254:J303,0)),"",INDEX(D254:D303,MATCH(MIN(J254:J303)+ROW()-ROW(P254),J254:J303,0)))</f>
        <v/>
      </c>
      <c r="Q292" s="89" t="str">
        <f t="shared" ca="1" si="582"/>
        <v/>
      </c>
      <c r="R292" s="89" t="str">
        <f t="shared" ca="1" si="582"/>
        <v/>
      </c>
      <c r="S292" s="89" t="str">
        <f t="shared" ca="1" si="582"/>
        <v/>
      </c>
      <c r="T292" s="89" t="str">
        <f t="shared" ca="1" si="582"/>
        <v/>
      </c>
      <c r="U292" s="89" t="str">
        <f t="shared" ca="1" si="582"/>
        <v/>
      </c>
      <c r="V292" s="98"/>
    </row>
    <row r="293" spans="2:22" x14ac:dyDescent="0.25">
      <c r="B293">
        <v>40</v>
      </c>
      <c r="C293" s="29">
        <f t="shared" si="520"/>
        <v>43841</v>
      </c>
      <c r="D293" s="88">
        <f ca="1">OFFSET(dispos!$D$10,,234)</f>
        <v>0</v>
      </c>
      <c r="E293" s="88">
        <f ca="1">OFFSET(dispos!$E$10,,234)</f>
        <v>0</v>
      </c>
      <c r="F293" s="88">
        <f ca="1">OFFSET(dispos!$F$10,,234)</f>
        <v>0</v>
      </c>
      <c r="G293" s="88">
        <f ca="1">OFFSET(dispos!$G$10,,234)</f>
        <v>0</v>
      </c>
      <c r="H293" s="88">
        <f ca="1">OFFSET(dispos!$H$10,,234)</f>
        <v>0</v>
      </c>
      <c r="I293" s="88">
        <f ca="1">OFFSET(dispos!$I$10,,234)</f>
        <v>0</v>
      </c>
      <c r="J293" s="90" t="str">
        <f t="shared" ref="J293:O293" ca="1" si="583">IF(D293=0,"",SUMPRODUCT((D254:D303&lt;=D293)-(ISBLANK(D254:D303))))</f>
        <v/>
      </c>
      <c r="K293" s="90" t="str">
        <f t="shared" ca="1" si="583"/>
        <v/>
      </c>
      <c r="L293" s="90" t="str">
        <f t="shared" ca="1" si="583"/>
        <v/>
      </c>
      <c r="M293" s="90" t="str">
        <f t="shared" ca="1" si="583"/>
        <v/>
      </c>
      <c r="N293" s="90" t="str">
        <f t="shared" ca="1" si="583"/>
        <v/>
      </c>
      <c r="O293" s="90" t="str">
        <f t="shared" ca="1" si="583"/>
        <v/>
      </c>
      <c r="P293" s="89" t="str">
        <f t="shared" ref="P293:U293" ca="1" si="584">IF(ISNA(MATCH(MIN(J254:J303)+ROW()-ROW(P254),J254:J303,0)),"",INDEX(D254:D303,MATCH(MIN(J254:J303)+ROW()-ROW(P254),J254:J303,0)))</f>
        <v/>
      </c>
      <c r="Q293" s="89" t="str">
        <f t="shared" ca="1" si="584"/>
        <v/>
      </c>
      <c r="R293" s="89" t="str">
        <f t="shared" ca="1" si="584"/>
        <v/>
      </c>
      <c r="S293" s="89" t="str">
        <f t="shared" ca="1" si="584"/>
        <v/>
      </c>
      <c r="T293" s="89" t="str">
        <f t="shared" ca="1" si="584"/>
        <v/>
      </c>
      <c r="U293" s="89" t="str">
        <f t="shared" ca="1" si="584"/>
        <v/>
      </c>
      <c r="V293" s="98"/>
    </row>
    <row r="294" spans="2:22" x14ac:dyDescent="0.25">
      <c r="B294">
        <v>41</v>
      </c>
      <c r="C294" s="29">
        <f t="shared" si="520"/>
        <v>43841</v>
      </c>
      <c r="D294" s="88">
        <f ca="1">OFFSET(dispos!$D$10,,240)</f>
        <v>0</v>
      </c>
      <c r="E294" s="88">
        <f ca="1">OFFSET(dispos!$E$10,,240)</f>
        <v>0</v>
      </c>
      <c r="F294" s="88">
        <f ca="1">OFFSET(dispos!$F$10,,240)</f>
        <v>0</v>
      </c>
      <c r="G294" s="88">
        <f ca="1">OFFSET(dispos!$G$10,,240)</f>
        <v>0</v>
      </c>
      <c r="H294" s="88">
        <f ca="1">OFFSET(dispos!$H$10,,240)</f>
        <v>0</v>
      </c>
      <c r="I294" s="88">
        <f ca="1">OFFSET(dispos!$I$10,,240)</f>
        <v>0</v>
      </c>
      <c r="J294" s="90" t="str">
        <f t="shared" ref="J294:O294" ca="1" si="585">IF(D294=0,"",SUMPRODUCT((D254:D303&lt;=D294)-(ISBLANK(D254:D303))))</f>
        <v/>
      </c>
      <c r="K294" s="90" t="str">
        <f t="shared" ca="1" si="585"/>
        <v/>
      </c>
      <c r="L294" s="90" t="str">
        <f t="shared" ca="1" si="585"/>
        <v/>
      </c>
      <c r="M294" s="90" t="str">
        <f t="shared" ca="1" si="585"/>
        <v/>
      </c>
      <c r="N294" s="90" t="str">
        <f t="shared" ca="1" si="585"/>
        <v/>
      </c>
      <c r="O294" s="90" t="str">
        <f t="shared" ca="1" si="585"/>
        <v/>
      </c>
      <c r="P294" s="89" t="str">
        <f t="shared" ref="P294:U294" ca="1" si="586">IF(ISNA(MATCH(MIN(J254:J303)+ROW()-ROW(P254),J254:J303,0)),"",INDEX(D254:D303,MATCH(MIN(J254:J303)+ROW()-ROW(P254),J254:J303,0)))</f>
        <v/>
      </c>
      <c r="Q294" s="89" t="str">
        <f t="shared" ca="1" si="586"/>
        <v/>
      </c>
      <c r="R294" s="89" t="str">
        <f t="shared" ca="1" si="586"/>
        <v/>
      </c>
      <c r="S294" s="89" t="str">
        <f t="shared" ca="1" si="586"/>
        <v/>
      </c>
      <c r="T294" s="89" t="str">
        <f t="shared" ca="1" si="586"/>
        <v/>
      </c>
      <c r="U294" s="89" t="str">
        <f t="shared" ca="1" si="586"/>
        <v/>
      </c>
      <c r="V294" s="98"/>
    </row>
    <row r="295" spans="2:22" x14ac:dyDescent="0.25">
      <c r="B295">
        <v>42</v>
      </c>
      <c r="C295" s="29">
        <f t="shared" si="520"/>
        <v>43841</v>
      </c>
      <c r="D295" s="88">
        <f ca="1">OFFSET(dispos!$D$10,,246)</f>
        <v>0</v>
      </c>
      <c r="E295" s="88">
        <f ca="1">OFFSET(dispos!$E$10,,246)</f>
        <v>0</v>
      </c>
      <c r="F295" s="88">
        <f ca="1">OFFSET(dispos!$F$10,,246)</f>
        <v>0</v>
      </c>
      <c r="G295" s="88">
        <f ca="1">OFFSET(dispos!$G$10,,246)</f>
        <v>0</v>
      </c>
      <c r="H295" s="88">
        <f ca="1">OFFSET(dispos!$H$10,,246)</f>
        <v>0</v>
      </c>
      <c r="I295" s="88">
        <f ca="1">OFFSET(dispos!$I$10,,246)</f>
        <v>0</v>
      </c>
      <c r="J295" s="90" t="str">
        <f t="shared" ref="J295:O295" ca="1" si="587">IF(D295=0,"",SUMPRODUCT((D254:D303&lt;=D295)-(ISBLANK(D254:D303))))</f>
        <v/>
      </c>
      <c r="K295" s="90" t="str">
        <f t="shared" ca="1" si="587"/>
        <v/>
      </c>
      <c r="L295" s="90" t="str">
        <f t="shared" ca="1" si="587"/>
        <v/>
      </c>
      <c r="M295" s="90" t="str">
        <f t="shared" ca="1" si="587"/>
        <v/>
      </c>
      <c r="N295" s="90" t="str">
        <f t="shared" ca="1" si="587"/>
        <v/>
      </c>
      <c r="O295" s="90" t="str">
        <f t="shared" ca="1" si="587"/>
        <v/>
      </c>
      <c r="P295" s="89" t="str">
        <f t="shared" ref="P295:U295" ca="1" si="588">IF(ISNA(MATCH(MIN(J254:J303)+ROW()-ROW(P254),J254:J303,0)),"",INDEX(D254:D303,MATCH(MIN(J254:J303)+ROW()-ROW(P254),J254:J303,0)))</f>
        <v/>
      </c>
      <c r="Q295" s="89" t="str">
        <f t="shared" ca="1" si="588"/>
        <v/>
      </c>
      <c r="R295" s="89" t="str">
        <f t="shared" ca="1" si="588"/>
        <v/>
      </c>
      <c r="S295" s="89" t="str">
        <f t="shared" ca="1" si="588"/>
        <v/>
      </c>
      <c r="T295" s="89" t="str">
        <f t="shared" ca="1" si="588"/>
        <v/>
      </c>
      <c r="U295" s="89" t="str">
        <f t="shared" ca="1" si="588"/>
        <v/>
      </c>
      <c r="V295" s="98"/>
    </row>
    <row r="296" spans="2:22" x14ac:dyDescent="0.25">
      <c r="B296">
        <v>43</v>
      </c>
      <c r="C296" s="29">
        <f t="shared" si="520"/>
        <v>43841</v>
      </c>
      <c r="D296" s="88">
        <f ca="1">OFFSET(dispos!$D$10,,252)</f>
        <v>0</v>
      </c>
      <c r="E296" s="88">
        <f ca="1">OFFSET(dispos!$E$10,,252)</f>
        <v>0</v>
      </c>
      <c r="F296" s="88">
        <f ca="1">OFFSET(dispos!$F$10,,252)</f>
        <v>0</v>
      </c>
      <c r="G296" s="88">
        <f ca="1">OFFSET(dispos!$G$10,,252)</f>
        <v>0</v>
      </c>
      <c r="H296" s="88">
        <f ca="1">OFFSET(dispos!$H$10,,252)</f>
        <v>0</v>
      </c>
      <c r="I296" s="88">
        <f ca="1">OFFSET(dispos!$I$10,,252)</f>
        <v>0</v>
      </c>
      <c r="J296" s="90" t="str">
        <f t="shared" ref="J296:O296" ca="1" si="589">IF(D296=0,"",SUMPRODUCT((D254:D303&lt;=D296)-(ISBLANK(D254:D303))))</f>
        <v/>
      </c>
      <c r="K296" s="90" t="str">
        <f t="shared" ca="1" si="589"/>
        <v/>
      </c>
      <c r="L296" s="90" t="str">
        <f t="shared" ca="1" si="589"/>
        <v/>
      </c>
      <c r="M296" s="90" t="str">
        <f t="shared" ca="1" si="589"/>
        <v/>
      </c>
      <c r="N296" s="90" t="str">
        <f t="shared" ca="1" si="589"/>
        <v/>
      </c>
      <c r="O296" s="90" t="str">
        <f t="shared" ca="1" si="589"/>
        <v/>
      </c>
      <c r="P296" s="89" t="str">
        <f t="shared" ref="P296:U296" ca="1" si="590">IF(ISNA(MATCH(MIN(J254:J303)+ROW()-ROW(P254),J254:J303,0)),"",INDEX(D254:D303,MATCH(MIN(J254:J303)+ROW()-ROW(P254),J254:J303,0)))</f>
        <v/>
      </c>
      <c r="Q296" s="89" t="str">
        <f t="shared" ca="1" si="590"/>
        <v/>
      </c>
      <c r="R296" s="89" t="str">
        <f t="shared" ca="1" si="590"/>
        <v/>
      </c>
      <c r="S296" s="89" t="str">
        <f t="shared" ca="1" si="590"/>
        <v/>
      </c>
      <c r="T296" s="89" t="str">
        <f t="shared" ca="1" si="590"/>
        <v/>
      </c>
      <c r="U296" s="89" t="str">
        <f t="shared" ca="1" si="590"/>
        <v/>
      </c>
      <c r="V296" s="98"/>
    </row>
    <row r="297" spans="2:22" x14ac:dyDescent="0.25">
      <c r="B297">
        <v>44</v>
      </c>
      <c r="C297" s="29">
        <f t="shared" si="520"/>
        <v>43841</v>
      </c>
      <c r="D297" s="88">
        <f ca="1">OFFSET(dispos!$D$10,,258)</f>
        <v>0</v>
      </c>
      <c r="E297" s="88">
        <f ca="1">OFFSET(dispos!$E$10,,258)</f>
        <v>0</v>
      </c>
      <c r="F297" s="88">
        <f ca="1">OFFSET(dispos!$F$10,,258)</f>
        <v>0</v>
      </c>
      <c r="G297" s="88">
        <f ca="1">OFFSET(dispos!$G$10,,258)</f>
        <v>0</v>
      </c>
      <c r="H297" s="88">
        <f ca="1">OFFSET(dispos!$H$10,,258)</f>
        <v>0</v>
      </c>
      <c r="I297" s="88">
        <f ca="1">OFFSET(dispos!$I$10,,258)</f>
        <v>0</v>
      </c>
      <c r="J297" s="90" t="str">
        <f t="shared" ref="J297:O297" ca="1" si="591">IF(D297=0,"",SUMPRODUCT((D254:D303&lt;=D297)-(ISBLANK(D254:D303))))</f>
        <v/>
      </c>
      <c r="K297" s="90" t="str">
        <f t="shared" ca="1" si="591"/>
        <v/>
      </c>
      <c r="L297" s="90" t="str">
        <f t="shared" ca="1" si="591"/>
        <v/>
      </c>
      <c r="M297" s="90" t="str">
        <f t="shared" ca="1" si="591"/>
        <v/>
      </c>
      <c r="N297" s="90" t="str">
        <f t="shared" ca="1" si="591"/>
        <v/>
      </c>
      <c r="O297" s="90" t="str">
        <f t="shared" ca="1" si="591"/>
        <v/>
      </c>
      <c r="P297" s="89" t="str">
        <f t="shared" ref="P297:U297" ca="1" si="592">IF(ISNA(MATCH(MIN(J254:J303)+ROW()-ROW(P254),J254:J303,0)),"",INDEX(D254:D303,MATCH(MIN(J254:J303)+ROW()-ROW(P254),J254:J303,0)))</f>
        <v/>
      </c>
      <c r="Q297" s="89" t="str">
        <f t="shared" ca="1" si="592"/>
        <v/>
      </c>
      <c r="R297" s="89" t="str">
        <f t="shared" ca="1" si="592"/>
        <v/>
      </c>
      <c r="S297" s="89" t="str">
        <f t="shared" ca="1" si="592"/>
        <v/>
      </c>
      <c r="T297" s="89" t="str">
        <f t="shared" ca="1" si="592"/>
        <v/>
      </c>
      <c r="U297" s="89" t="str">
        <f t="shared" ca="1" si="592"/>
        <v/>
      </c>
      <c r="V297" s="98"/>
    </row>
    <row r="298" spans="2:22" x14ac:dyDescent="0.25">
      <c r="B298">
        <v>45</v>
      </c>
      <c r="C298" s="29">
        <f t="shared" si="520"/>
        <v>43841</v>
      </c>
      <c r="D298" s="88">
        <f ca="1">OFFSET(dispos!$D$10,,264)</f>
        <v>0</v>
      </c>
      <c r="E298" s="88">
        <f ca="1">OFFSET(dispos!$E$10,,264)</f>
        <v>0</v>
      </c>
      <c r="F298" s="88">
        <f ca="1">OFFSET(dispos!$F$10,,264)</f>
        <v>0</v>
      </c>
      <c r="G298" s="88">
        <f ca="1">OFFSET(dispos!$G$10,,264)</f>
        <v>0</v>
      </c>
      <c r="H298" s="88">
        <f ca="1">OFFSET(dispos!$H$10,,264)</f>
        <v>0</v>
      </c>
      <c r="I298" s="88">
        <f ca="1">OFFSET(dispos!$I$10,,264)</f>
        <v>0</v>
      </c>
      <c r="J298" s="90" t="str">
        <f t="shared" ref="J298:O298" ca="1" si="593">IF(D298=0,"",SUMPRODUCT((D254:D303&lt;=D298)-(ISBLANK(D254:D303))))</f>
        <v/>
      </c>
      <c r="K298" s="90" t="str">
        <f t="shared" ca="1" si="593"/>
        <v/>
      </c>
      <c r="L298" s="90" t="str">
        <f t="shared" ca="1" si="593"/>
        <v/>
      </c>
      <c r="M298" s="90" t="str">
        <f t="shared" ca="1" si="593"/>
        <v/>
      </c>
      <c r="N298" s="90" t="str">
        <f t="shared" ca="1" si="593"/>
        <v/>
      </c>
      <c r="O298" s="90" t="str">
        <f t="shared" ca="1" si="593"/>
        <v/>
      </c>
      <c r="P298" s="89" t="str">
        <f t="shared" ref="P298:U298" ca="1" si="594">IF(ISNA(MATCH(MIN(J254:J303)+ROW()-ROW(P254),J254:J303,0)),"",INDEX(D254:D303,MATCH(MIN(J254:J303)+ROW()-ROW(P254),J254:J303,0)))</f>
        <v/>
      </c>
      <c r="Q298" s="89" t="str">
        <f t="shared" ca="1" si="594"/>
        <v/>
      </c>
      <c r="R298" s="89" t="str">
        <f t="shared" ca="1" si="594"/>
        <v/>
      </c>
      <c r="S298" s="89" t="str">
        <f t="shared" ca="1" si="594"/>
        <v/>
      </c>
      <c r="T298" s="89" t="str">
        <f t="shared" ca="1" si="594"/>
        <v/>
      </c>
      <c r="U298" s="89" t="str">
        <f t="shared" ca="1" si="594"/>
        <v/>
      </c>
      <c r="V298" s="98"/>
    </row>
    <row r="299" spans="2:22" x14ac:dyDescent="0.25">
      <c r="B299">
        <v>46</v>
      </c>
      <c r="C299" s="29">
        <f t="shared" si="520"/>
        <v>43841</v>
      </c>
      <c r="D299" s="88">
        <f ca="1">OFFSET(dispos!$D$10,,270)</f>
        <v>0</v>
      </c>
      <c r="E299" s="88">
        <f ca="1">OFFSET(dispos!$E$10,,270)</f>
        <v>0</v>
      </c>
      <c r="F299" s="88">
        <f ca="1">OFFSET(dispos!$F$10,,270)</f>
        <v>0</v>
      </c>
      <c r="G299" s="88">
        <f ca="1">OFFSET(dispos!$G$10,,270)</f>
        <v>0</v>
      </c>
      <c r="H299" s="88">
        <f ca="1">OFFSET(dispos!$H$10,,270)</f>
        <v>0</v>
      </c>
      <c r="I299" s="88">
        <f ca="1">OFFSET(dispos!$I$10,,270)</f>
        <v>0</v>
      </c>
      <c r="J299" s="90" t="str">
        <f t="shared" ref="J299:O299" ca="1" si="595">IF(D299=0,"",SUMPRODUCT((D254:D303&lt;=D299)-(ISBLANK(D254:D303))))</f>
        <v/>
      </c>
      <c r="K299" s="90" t="str">
        <f t="shared" ca="1" si="595"/>
        <v/>
      </c>
      <c r="L299" s="90" t="str">
        <f t="shared" ca="1" si="595"/>
        <v/>
      </c>
      <c r="M299" s="90" t="str">
        <f t="shared" ca="1" si="595"/>
        <v/>
      </c>
      <c r="N299" s="90" t="str">
        <f t="shared" ca="1" si="595"/>
        <v/>
      </c>
      <c r="O299" s="90" t="str">
        <f t="shared" ca="1" si="595"/>
        <v/>
      </c>
      <c r="P299" s="89" t="str">
        <f t="shared" ref="P299:U299" ca="1" si="596">IF(ISNA(MATCH(MIN(J254:J303)+ROW()-ROW(P254),J254:J303,0)),"",INDEX(D254:D303,MATCH(MIN(J254:J303)+ROW()-ROW(P254),J254:J303,0)))</f>
        <v/>
      </c>
      <c r="Q299" s="89" t="str">
        <f t="shared" ca="1" si="596"/>
        <v/>
      </c>
      <c r="R299" s="89" t="str">
        <f t="shared" ca="1" si="596"/>
        <v/>
      </c>
      <c r="S299" s="89" t="str">
        <f t="shared" ca="1" si="596"/>
        <v/>
      </c>
      <c r="T299" s="89" t="str">
        <f t="shared" ca="1" si="596"/>
        <v/>
      </c>
      <c r="U299" s="89" t="str">
        <f t="shared" ca="1" si="596"/>
        <v/>
      </c>
      <c r="V299" s="98"/>
    </row>
    <row r="300" spans="2:22" x14ac:dyDescent="0.25">
      <c r="B300">
        <v>47</v>
      </c>
      <c r="C300" s="29">
        <f t="shared" si="520"/>
        <v>43841</v>
      </c>
      <c r="D300" s="88">
        <f ca="1">OFFSET(dispos!$D$10,,276)</f>
        <v>0</v>
      </c>
      <c r="E300" s="88">
        <f ca="1">OFFSET(dispos!$E$10,,276)</f>
        <v>0</v>
      </c>
      <c r="F300" s="88">
        <f ca="1">OFFSET(dispos!$F$10,,276)</f>
        <v>0</v>
      </c>
      <c r="G300" s="88">
        <f ca="1">OFFSET(dispos!$G$10,,276)</f>
        <v>0</v>
      </c>
      <c r="H300" s="88">
        <f ca="1">OFFSET(dispos!$H$10,,276)</f>
        <v>0</v>
      </c>
      <c r="I300" s="88">
        <f ca="1">OFFSET(dispos!$I$10,,276)</f>
        <v>0</v>
      </c>
      <c r="J300" s="90" t="str">
        <f t="shared" ref="J300:O300" ca="1" si="597">IF(D300=0,"",SUMPRODUCT((D254:D303&lt;=D300)-(ISBLANK(D254:D303))))</f>
        <v/>
      </c>
      <c r="K300" s="90" t="str">
        <f t="shared" ca="1" si="597"/>
        <v/>
      </c>
      <c r="L300" s="90" t="str">
        <f t="shared" ca="1" si="597"/>
        <v/>
      </c>
      <c r="M300" s="90" t="str">
        <f t="shared" ca="1" si="597"/>
        <v/>
      </c>
      <c r="N300" s="90" t="str">
        <f t="shared" ca="1" si="597"/>
        <v/>
      </c>
      <c r="O300" s="90" t="str">
        <f t="shared" ca="1" si="597"/>
        <v/>
      </c>
      <c r="P300" s="89" t="str">
        <f t="shared" ref="P300:U300" ca="1" si="598">IF(ISNA(MATCH(MIN(J254:J303)+ROW()-ROW(P254),J254:J303,0)),"",INDEX(D254:D303,MATCH(MIN(J254:J303)+ROW()-ROW(P254),J254:J303,0)))</f>
        <v/>
      </c>
      <c r="Q300" s="89" t="str">
        <f t="shared" ca="1" si="598"/>
        <v/>
      </c>
      <c r="R300" s="89" t="str">
        <f t="shared" ca="1" si="598"/>
        <v/>
      </c>
      <c r="S300" s="89" t="str">
        <f t="shared" ca="1" si="598"/>
        <v/>
      </c>
      <c r="T300" s="89" t="str">
        <f t="shared" ca="1" si="598"/>
        <v/>
      </c>
      <c r="U300" s="89" t="str">
        <f t="shared" ca="1" si="598"/>
        <v/>
      </c>
      <c r="V300" s="98"/>
    </row>
    <row r="301" spans="2:22" x14ac:dyDescent="0.25">
      <c r="B301">
        <v>48</v>
      </c>
      <c r="C301" s="29">
        <f t="shared" si="520"/>
        <v>43841</v>
      </c>
      <c r="D301" s="88">
        <f ca="1">OFFSET(dispos!$D$10,,282)</f>
        <v>0</v>
      </c>
      <c r="E301" s="88">
        <f ca="1">OFFSET(dispos!$E$10,,282)</f>
        <v>0</v>
      </c>
      <c r="F301" s="88">
        <f ca="1">OFFSET(dispos!$F$10,,282)</f>
        <v>0</v>
      </c>
      <c r="G301" s="88">
        <f ca="1">OFFSET(dispos!$G$10,,282)</f>
        <v>0</v>
      </c>
      <c r="H301" s="88">
        <f ca="1">OFFSET(dispos!$H$10,,282)</f>
        <v>0</v>
      </c>
      <c r="I301" s="88">
        <f ca="1">OFFSET(dispos!$I$10,,282)</f>
        <v>0</v>
      </c>
      <c r="J301" s="90" t="str">
        <f t="shared" ref="J301:O301" ca="1" si="599">IF(D301=0,"",SUMPRODUCT((D254:D303&lt;=D301)-(ISBLANK(D254:D303))))</f>
        <v/>
      </c>
      <c r="K301" s="90" t="str">
        <f t="shared" ca="1" si="599"/>
        <v/>
      </c>
      <c r="L301" s="90" t="str">
        <f t="shared" ca="1" si="599"/>
        <v/>
      </c>
      <c r="M301" s="90" t="str">
        <f t="shared" ca="1" si="599"/>
        <v/>
      </c>
      <c r="N301" s="90" t="str">
        <f t="shared" ca="1" si="599"/>
        <v/>
      </c>
      <c r="O301" s="90" t="str">
        <f t="shared" ca="1" si="599"/>
        <v/>
      </c>
      <c r="P301" s="89" t="str">
        <f t="shared" ref="P301:U301" ca="1" si="600">IF(ISNA(MATCH(MIN(J254:J303)+ROW()-ROW(P254),J254:J303,0)),"",INDEX(D254:D303,MATCH(MIN(J254:J303)+ROW()-ROW(P254),J254:J303,0)))</f>
        <v/>
      </c>
      <c r="Q301" s="89" t="str">
        <f t="shared" ca="1" si="600"/>
        <v/>
      </c>
      <c r="R301" s="89" t="str">
        <f t="shared" ca="1" si="600"/>
        <v/>
      </c>
      <c r="S301" s="89" t="str">
        <f t="shared" ca="1" si="600"/>
        <v/>
      </c>
      <c r="T301" s="89" t="str">
        <f t="shared" ca="1" si="600"/>
        <v/>
      </c>
      <c r="U301" s="89" t="str">
        <f t="shared" ca="1" si="600"/>
        <v/>
      </c>
      <c r="V301" s="98"/>
    </row>
    <row r="302" spans="2:22" x14ac:dyDescent="0.25">
      <c r="B302">
        <v>49</v>
      </c>
      <c r="C302" s="29">
        <f t="shared" si="520"/>
        <v>43841</v>
      </c>
      <c r="D302" s="88">
        <f ca="1">OFFSET(dispos!$D$10,,288)</f>
        <v>0</v>
      </c>
      <c r="E302" s="88">
        <f ca="1">OFFSET(dispos!$E$10,,288)</f>
        <v>0</v>
      </c>
      <c r="F302" s="88">
        <f ca="1">OFFSET(dispos!$F$10,,288)</f>
        <v>0</v>
      </c>
      <c r="G302" s="88">
        <f ca="1">OFFSET(dispos!$G$10,,288)</f>
        <v>0</v>
      </c>
      <c r="H302" s="88">
        <f ca="1">OFFSET(dispos!$H$10,,288)</f>
        <v>0</v>
      </c>
      <c r="I302" s="88">
        <f ca="1">OFFSET(dispos!$I$10,,288)</f>
        <v>0</v>
      </c>
      <c r="J302" s="90" t="str">
        <f t="shared" ref="J302:O302" ca="1" si="601">IF(D302=0,"",SUMPRODUCT((D254:D303&lt;=D302)-(ISBLANK(D254:D303))))</f>
        <v/>
      </c>
      <c r="K302" s="90" t="str">
        <f t="shared" ca="1" si="601"/>
        <v/>
      </c>
      <c r="L302" s="90" t="str">
        <f t="shared" ca="1" si="601"/>
        <v/>
      </c>
      <c r="M302" s="90" t="str">
        <f t="shared" ca="1" si="601"/>
        <v/>
      </c>
      <c r="N302" s="90" t="str">
        <f t="shared" ca="1" si="601"/>
        <v/>
      </c>
      <c r="O302" s="90" t="str">
        <f t="shared" ca="1" si="601"/>
        <v/>
      </c>
      <c r="P302" s="89" t="str">
        <f t="shared" ref="P302:U302" ca="1" si="602">IF(ISNA(MATCH(MIN(J254:J303)+ROW()-ROW(P254),J254:J303,0)),"",INDEX(D254:D303,MATCH(MIN(J254:J303)+ROW()-ROW(P254),J254:J303,0)))</f>
        <v/>
      </c>
      <c r="Q302" s="89" t="str">
        <f t="shared" ca="1" si="602"/>
        <v/>
      </c>
      <c r="R302" s="89" t="str">
        <f t="shared" ca="1" si="602"/>
        <v/>
      </c>
      <c r="S302" s="89" t="str">
        <f t="shared" ca="1" si="602"/>
        <v/>
      </c>
      <c r="T302" s="89" t="str">
        <f t="shared" ca="1" si="602"/>
        <v/>
      </c>
      <c r="U302" s="89" t="str">
        <f t="shared" ca="1" si="602"/>
        <v/>
      </c>
      <c r="V302" s="98"/>
    </row>
    <row r="303" spans="2:22" x14ac:dyDescent="0.25">
      <c r="B303">
        <v>50</v>
      </c>
      <c r="C303" s="29">
        <f t="shared" si="520"/>
        <v>43841</v>
      </c>
      <c r="D303" s="88">
        <f ca="1">OFFSET(dispos!$D$10,,294)</f>
        <v>0</v>
      </c>
      <c r="E303" s="88">
        <f ca="1">OFFSET(dispos!$E$10,,294)</f>
        <v>0</v>
      </c>
      <c r="F303" s="88">
        <f ca="1">OFFSET(dispos!$F$10,,294)</f>
        <v>0</v>
      </c>
      <c r="G303" s="88">
        <f ca="1">OFFSET(dispos!$G$10,,294)</f>
        <v>0</v>
      </c>
      <c r="H303" s="88">
        <f ca="1">OFFSET(dispos!$H$10,,294)</f>
        <v>0</v>
      </c>
      <c r="I303" s="88">
        <f ca="1">OFFSET(dispos!$I$10,,294)</f>
        <v>0</v>
      </c>
      <c r="J303" s="90" t="str">
        <f t="shared" ref="J303:O303" ca="1" si="603">IF(D303=0,"",SUMPRODUCT((D254:D303&lt;=D303)-(ISBLANK(D254:D303))))</f>
        <v/>
      </c>
      <c r="K303" s="90" t="str">
        <f t="shared" ca="1" si="603"/>
        <v/>
      </c>
      <c r="L303" s="90" t="str">
        <f t="shared" ca="1" si="603"/>
        <v/>
      </c>
      <c r="M303" s="90" t="str">
        <f t="shared" ca="1" si="603"/>
        <v/>
      </c>
      <c r="N303" s="90" t="str">
        <f t="shared" ca="1" si="603"/>
        <v/>
      </c>
      <c r="O303" s="90" t="str">
        <f t="shared" ca="1" si="603"/>
        <v/>
      </c>
      <c r="P303" s="89" t="str">
        <f t="shared" ref="P303:U303" ca="1" si="604">IF(ISNA(MATCH(MIN(J254:J303)+ROW()-ROW(P254),J254:J303,0)),"",INDEX(D254:D303,MATCH(MIN(J254:J303)+ROW()-ROW(P254),J254:J303,0)))</f>
        <v/>
      </c>
      <c r="Q303" s="89" t="str">
        <f t="shared" ca="1" si="604"/>
        <v/>
      </c>
      <c r="R303" s="89" t="str">
        <f t="shared" ca="1" si="604"/>
        <v/>
      </c>
      <c r="S303" s="89" t="str">
        <f t="shared" ca="1" si="604"/>
        <v/>
      </c>
      <c r="T303" s="89" t="str">
        <f t="shared" ca="1" si="604"/>
        <v/>
      </c>
      <c r="U303" s="89" t="str">
        <f t="shared" ca="1" si="604"/>
        <v/>
      </c>
      <c r="V303" s="98"/>
    </row>
    <row r="304" spans="2:22" x14ac:dyDescent="0.25">
      <c r="B304" s="91">
        <v>1</v>
      </c>
      <c r="C304" s="92">
        <f>dispos!$C$11</f>
        <v>43842</v>
      </c>
      <c r="D304" s="93">
        <f ca="1">OFFSET(dispos!$D$11,,)</f>
        <v>0</v>
      </c>
      <c r="E304" s="93">
        <f ca="1">OFFSET(dispos!$E$11,,)</f>
        <v>0</v>
      </c>
      <c r="F304" s="93">
        <f ca="1">OFFSET(dispos!$F$11,,)</f>
        <v>0</v>
      </c>
      <c r="G304" s="93">
        <f ca="1">OFFSET(dispos!$G$11,,)</f>
        <v>0</v>
      </c>
      <c r="H304" s="93">
        <f ca="1">OFFSET(dispos!$H$11,,)</f>
        <v>0</v>
      </c>
      <c r="I304" s="93">
        <f ca="1">OFFSET(dispos!$I$11,,)</f>
        <v>0</v>
      </c>
      <c r="J304" s="94" t="str">
        <f t="shared" ref="J304:O304" ca="1" si="605">IF(D304=0,"",SUMPRODUCT((D304:D353&lt;=D304)-(ISBLANK(D304:D353))))</f>
        <v/>
      </c>
      <c r="K304" s="95" t="str">
        <f t="shared" ca="1" si="605"/>
        <v/>
      </c>
      <c r="L304" s="95" t="str">
        <f t="shared" ca="1" si="605"/>
        <v/>
      </c>
      <c r="M304" s="95" t="str">
        <f t="shared" ca="1" si="605"/>
        <v/>
      </c>
      <c r="N304" s="95" t="str">
        <f t="shared" ca="1" si="605"/>
        <v/>
      </c>
      <c r="O304" s="95" t="str">
        <f t="shared" ca="1" si="605"/>
        <v/>
      </c>
      <c r="P304" s="96" t="str">
        <f t="shared" ref="P304:U304" ca="1" si="606">IF(ISNA(MATCH(MIN(J304:J353)+ROW()-ROW(P304),J304:J353,0)),"",INDEX(D304:D353,MATCH(MIN(J304:J353)+ROW()-ROW(P304),J304:J353,0)))</f>
        <v/>
      </c>
      <c r="Q304" s="96" t="str">
        <f t="shared" ca="1" si="606"/>
        <v/>
      </c>
      <c r="R304" s="96" t="str">
        <f t="shared" ca="1" si="606"/>
        <v/>
      </c>
      <c r="S304" s="96" t="str">
        <f t="shared" ca="1" si="606"/>
        <v/>
      </c>
      <c r="T304" s="96" t="str">
        <f t="shared" ca="1" si="606"/>
        <v/>
      </c>
      <c r="U304" s="96" t="str">
        <f t="shared" ca="1" si="606"/>
        <v/>
      </c>
      <c r="V304" s="98">
        <v>7</v>
      </c>
    </row>
    <row r="305" spans="2:22" x14ac:dyDescent="0.25">
      <c r="B305" s="91">
        <v>2</v>
      </c>
      <c r="C305" s="92">
        <f t="shared" si="520"/>
        <v>43842</v>
      </c>
      <c r="D305" s="93">
        <f ca="1">OFFSET(dispos!$D$11,,6)</f>
        <v>0</v>
      </c>
      <c r="E305" s="93">
        <f ca="1">OFFSET(dispos!$E$11,,6)</f>
        <v>0</v>
      </c>
      <c r="F305" s="93">
        <f ca="1">OFFSET(dispos!$F$11,,6)</f>
        <v>0</v>
      </c>
      <c r="G305" s="93">
        <f ca="1">OFFSET(dispos!$G$11,,6)</f>
        <v>0</v>
      </c>
      <c r="H305" s="93">
        <f ca="1">OFFSET(dispos!$H$11,,6)</f>
        <v>0</v>
      </c>
      <c r="I305" s="93">
        <f ca="1">OFFSET(dispos!$I$11,,6)</f>
        <v>0</v>
      </c>
      <c r="J305" s="90" t="str">
        <f t="shared" ref="J305:O305" ca="1" si="607">IF(D305=0,"",SUMPRODUCT((D304:D353&lt;=D305)-(ISBLANK(D304:D353))))</f>
        <v/>
      </c>
      <c r="K305" s="90" t="str">
        <f t="shared" ca="1" si="607"/>
        <v/>
      </c>
      <c r="L305" s="90" t="str">
        <f t="shared" ca="1" si="607"/>
        <v/>
      </c>
      <c r="M305" s="90" t="str">
        <f t="shared" ca="1" si="607"/>
        <v/>
      </c>
      <c r="N305" s="90" t="str">
        <f t="shared" ca="1" si="607"/>
        <v/>
      </c>
      <c r="O305" s="90" t="str">
        <f t="shared" ca="1" si="607"/>
        <v/>
      </c>
      <c r="P305" s="89" t="str">
        <f t="shared" ref="P305:U305" ca="1" si="608">IF(ISNA(MATCH(MIN(J304:J353)+ROW()-ROW(P304),J304:J353,0)),"",INDEX(D304:D353,MATCH(MIN(J304:J353)+ROW()-ROW(P304),J304:J353,0)))</f>
        <v/>
      </c>
      <c r="Q305" s="89" t="str">
        <f t="shared" ca="1" si="608"/>
        <v/>
      </c>
      <c r="R305" s="89" t="str">
        <f t="shared" ca="1" si="608"/>
        <v/>
      </c>
      <c r="S305" s="89" t="str">
        <f t="shared" ca="1" si="608"/>
        <v/>
      </c>
      <c r="T305" s="89" t="str">
        <f t="shared" ca="1" si="608"/>
        <v/>
      </c>
      <c r="U305" s="89" t="str">
        <f t="shared" ca="1" si="608"/>
        <v/>
      </c>
      <c r="V305" s="98"/>
    </row>
    <row r="306" spans="2:22" x14ac:dyDescent="0.25">
      <c r="B306" s="91">
        <v>3</v>
      </c>
      <c r="C306" s="92">
        <f t="shared" si="520"/>
        <v>43842</v>
      </c>
      <c r="D306" s="93">
        <f ca="1">OFFSET(dispos!$D$11,,12)</f>
        <v>0</v>
      </c>
      <c r="E306" s="93">
        <f ca="1">OFFSET(dispos!$E$11,,12)</f>
        <v>0</v>
      </c>
      <c r="F306" s="93">
        <f ca="1">OFFSET(dispos!$F$11,,12)</f>
        <v>0</v>
      </c>
      <c r="G306" s="93">
        <f ca="1">OFFSET(dispos!$G$11,,12)</f>
        <v>0</v>
      </c>
      <c r="H306" s="93">
        <f ca="1">OFFSET(dispos!$H$11,,12)</f>
        <v>0</v>
      </c>
      <c r="I306" s="93">
        <f ca="1">OFFSET(dispos!$I$11,,12)</f>
        <v>0</v>
      </c>
      <c r="J306" s="90" t="str">
        <f t="shared" ref="J306:O306" ca="1" si="609">IF(D306=0,"",SUMPRODUCT((D304:D353&lt;=D306)-(ISBLANK(D304:D353))))</f>
        <v/>
      </c>
      <c r="K306" s="90" t="str">
        <f t="shared" ca="1" si="609"/>
        <v/>
      </c>
      <c r="L306" s="90" t="str">
        <f t="shared" ca="1" si="609"/>
        <v/>
      </c>
      <c r="M306" s="90" t="str">
        <f t="shared" ca="1" si="609"/>
        <v/>
      </c>
      <c r="N306" s="90" t="str">
        <f t="shared" ca="1" si="609"/>
        <v/>
      </c>
      <c r="O306" s="90" t="str">
        <f t="shared" ca="1" si="609"/>
        <v/>
      </c>
      <c r="P306" s="89" t="str">
        <f t="shared" ref="P306:U306" ca="1" si="610">IF(ISNA(MATCH(MIN(J304:J353)+ROW()-ROW(P304),J304:J353,0)),"",INDEX(D304:D353,MATCH(MIN(J304:J353)+ROW()-ROW(P304),J304:J353,0)))</f>
        <v/>
      </c>
      <c r="Q306" s="89" t="str">
        <f t="shared" ca="1" si="610"/>
        <v/>
      </c>
      <c r="R306" s="89" t="str">
        <f t="shared" ca="1" si="610"/>
        <v/>
      </c>
      <c r="S306" s="89" t="str">
        <f t="shared" ca="1" si="610"/>
        <v/>
      </c>
      <c r="T306" s="89" t="str">
        <f t="shared" ca="1" si="610"/>
        <v/>
      </c>
      <c r="U306" s="89" t="str">
        <f t="shared" ca="1" si="610"/>
        <v/>
      </c>
      <c r="V306" s="98"/>
    </row>
    <row r="307" spans="2:22" x14ac:dyDescent="0.25">
      <c r="B307" s="91">
        <v>4</v>
      </c>
      <c r="C307" s="92">
        <f t="shared" si="520"/>
        <v>43842</v>
      </c>
      <c r="D307" s="93">
        <f ca="1">OFFSET(dispos!$D$11,,18)</f>
        <v>0</v>
      </c>
      <c r="E307" s="93">
        <f ca="1">OFFSET(dispos!$E$11,,18)</f>
        <v>0</v>
      </c>
      <c r="F307" s="93">
        <f ca="1">OFFSET(dispos!$F$11,,18)</f>
        <v>0</v>
      </c>
      <c r="G307" s="93">
        <f ca="1">OFFSET(dispos!$G$11,,18)</f>
        <v>0</v>
      </c>
      <c r="H307" s="93">
        <f ca="1">OFFSET(dispos!$H$11,,18)</f>
        <v>0</v>
      </c>
      <c r="I307" s="93">
        <f ca="1">OFFSET(dispos!$I$11,,18)</f>
        <v>0</v>
      </c>
      <c r="J307" s="90" t="str">
        <f t="shared" ref="J307:O307" ca="1" si="611">IF(D307=0,"",SUMPRODUCT((D304:D353&lt;=D307)-(ISBLANK(D304:D353))))</f>
        <v/>
      </c>
      <c r="K307" s="90" t="str">
        <f t="shared" ca="1" si="611"/>
        <v/>
      </c>
      <c r="L307" s="90" t="str">
        <f t="shared" ca="1" si="611"/>
        <v/>
      </c>
      <c r="M307" s="90" t="str">
        <f t="shared" ca="1" si="611"/>
        <v/>
      </c>
      <c r="N307" s="90" t="str">
        <f t="shared" ca="1" si="611"/>
        <v/>
      </c>
      <c r="O307" s="90" t="str">
        <f t="shared" ca="1" si="611"/>
        <v/>
      </c>
      <c r="P307" s="89" t="str">
        <f t="shared" ref="P307:U307" ca="1" si="612">IF(ISNA(MATCH(MIN(J304:J353)+ROW()-ROW(P304),J304:J353,0)),"",INDEX(D304:D353,MATCH(MIN(J304:J353)+ROW()-ROW(P304),J304:J353,0)))</f>
        <v/>
      </c>
      <c r="Q307" s="89" t="str">
        <f t="shared" ca="1" si="612"/>
        <v/>
      </c>
      <c r="R307" s="89" t="str">
        <f t="shared" ca="1" si="612"/>
        <v/>
      </c>
      <c r="S307" s="89" t="str">
        <f t="shared" ca="1" si="612"/>
        <v/>
      </c>
      <c r="T307" s="89" t="str">
        <f t="shared" ca="1" si="612"/>
        <v/>
      </c>
      <c r="U307" s="89" t="str">
        <f t="shared" ca="1" si="612"/>
        <v/>
      </c>
      <c r="V307" s="98"/>
    </row>
    <row r="308" spans="2:22" x14ac:dyDescent="0.25">
      <c r="B308" s="91">
        <v>5</v>
      </c>
      <c r="C308" s="92">
        <f t="shared" si="520"/>
        <v>43842</v>
      </c>
      <c r="D308" s="93">
        <f ca="1">OFFSET(dispos!$D$11,,24)</f>
        <v>0</v>
      </c>
      <c r="E308" s="93">
        <f ca="1">OFFSET(dispos!$E$11,,24)</f>
        <v>0</v>
      </c>
      <c r="F308" s="93">
        <f ca="1">OFFSET(dispos!$F$11,,24)</f>
        <v>0</v>
      </c>
      <c r="G308" s="93">
        <f ca="1">OFFSET(dispos!$G$11,,24)</f>
        <v>0</v>
      </c>
      <c r="H308" s="93">
        <f ca="1">OFFSET(dispos!$H$11,,24)</f>
        <v>0</v>
      </c>
      <c r="I308" s="93">
        <f ca="1">OFFSET(dispos!$I$11,,24)</f>
        <v>0</v>
      </c>
      <c r="J308" s="90" t="str">
        <f t="shared" ref="J308:O308" ca="1" si="613">IF(D308=0,"",SUMPRODUCT((D304:D353&lt;=D308)-(ISBLANK(D304:D353))))</f>
        <v/>
      </c>
      <c r="K308" s="90" t="str">
        <f t="shared" ca="1" si="613"/>
        <v/>
      </c>
      <c r="L308" s="90" t="str">
        <f t="shared" ca="1" si="613"/>
        <v/>
      </c>
      <c r="M308" s="90" t="str">
        <f t="shared" ca="1" si="613"/>
        <v/>
      </c>
      <c r="N308" s="90" t="str">
        <f t="shared" ca="1" si="613"/>
        <v/>
      </c>
      <c r="O308" s="90" t="str">
        <f t="shared" ca="1" si="613"/>
        <v/>
      </c>
      <c r="P308" s="89" t="str">
        <f t="shared" ref="P308:U308" ca="1" si="614">IF(ISNA(MATCH(MIN(J304:J353)+ROW()-ROW(P304),J304:J353,0)),"",INDEX(D304:D353,MATCH(MIN(J304:J353)+ROW()-ROW(P304),J304:J353,0)))</f>
        <v/>
      </c>
      <c r="Q308" s="89" t="str">
        <f t="shared" ca="1" si="614"/>
        <v/>
      </c>
      <c r="R308" s="89" t="str">
        <f t="shared" ca="1" si="614"/>
        <v/>
      </c>
      <c r="S308" s="89" t="str">
        <f t="shared" ca="1" si="614"/>
        <v/>
      </c>
      <c r="T308" s="89" t="str">
        <f t="shared" ca="1" si="614"/>
        <v/>
      </c>
      <c r="U308" s="89" t="str">
        <f t="shared" ca="1" si="614"/>
        <v/>
      </c>
      <c r="V308" s="98"/>
    </row>
    <row r="309" spans="2:22" x14ac:dyDescent="0.25">
      <c r="B309" s="91">
        <v>6</v>
      </c>
      <c r="C309" s="92">
        <f t="shared" si="520"/>
        <v>43842</v>
      </c>
      <c r="D309" s="93">
        <f ca="1">OFFSET(dispos!$D$11,,30)</f>
        <v>0</v>
      </c>
      <c r="E309" s="93">
        <f ca="1">OFFSET(dispos!$E$11,,30)</f>
        <v>0</v>
      </c>
      <c r="F309" s="93">
        <f ca="1">OFFSET(dispos!$F$11,,30)</f>
        <v>0</v>
      </c>
      <c r="G309" s="93">
        <f ca="1">OFFSET(dispos!$G$11,,30)</f>
        <v>0</v>
      </c>
      <c r="H309" s="93">
        <f ca="1">OFFSET(dispos!$H$11,,30)</f>
        <v>0</v>
      </c>
      <c r="I309" s="93">
        <f ca="1">OFFSET(dispos!$I$11,,30)</f>
        <v>0</v>
      </c>
      <c r="J309" s="90" t="str">
        <f t="shared" ref="J309:O309" ca="1" si="615">IF(D309=0,"",SUMPRODUCT((D304:D353&lt;=D309)-(ISBLANK(D304:D353))))</f>
        <v/>
      </c>
      <c r="K309" s="90" t="str">
        <f t="shared" ca="1" si="615"/>
        <v/>
      </c>
      <c r="L309" s="90" t="str">
        <f t="shared" ca="1" si="615"/>
        <v/>
      </c>
      <c r="M309" s="90" t="str">
        <f t="shared" ca="1" si="615"/>
        <v/>
      </c>
      <c r="N309" s="90" t="str">
        <f t="shared" ca="1" si="615"/>
        <v/>
      </c>
      <c r="O309" s="90" t="str">
        <f t="shared" ca="1" si="615"/>
        <v/>
      </c>
      <c r="P309" s="89" t="str">
        <f t="shared" ref="P309:U309" ca="1" si="616">IF(ISNA(MATCH(MIN(J304:J353)+ROW()-ROW(P304),J304:J353,0)),"",INDEX(D304:D353,MATCH(MIN(J304:J353)+ROW()-ROW(P304),J304:J353,0)))</f>
        <v/>
      </c>
      <c r="Q309" s="89" t="str">
        <f t="shared" ca="1" si="616"/>
        <v/>
      </c>
      <c r="R309" s="89" t="str">
        <f t="shared" ca="1" si="616"/>
        <v/>
      </c>
      <c r="S309" s="89" t="str">
        <f t="shared" ca="1" si="616"/>
        <v/>
      </c>
      <c r="T309" s="89" t="str">
        <f t="shared" ca="1" si="616"/>
        <v/>
      </c>
      <c r="U309" s="89" t="str">
        <f t="shared" ca="1" si="616"/>
        <v/>
      </c>
      <c r="V309" s="98"/>
    </row>
    <row r="310" spans="2:22" x14ac:dyDescent="0.25">
      <c r="B310" s="91">
        <v>7</v>
      </c>
      <c r="C310" s="92">
        <f t="shared" si="520"/>
        <v>43842</v>
      </c>
      <c r="D310" s="93">
        <f ca="1">OFFSET(dispos!$D$11,,36)</f>
        <v>0</v>
      </c>
      <c r="E310" s="93">
        <f ca="1">OFFSET(dispos!$E$11,,36)</f>
        <v>0</v>
      </c>
      <c r="F310" s="93">
        <f ca="1">OFFSET(dispos!$F$11,,36)</f>
        <v>0</v>
      </c>
      <c r="G310" s="93">
        <f ca="1">OFFSET(dispos!$G$11,,36)</f>
        <v>0</v>
      </c>
      <c r="H310" s="93">
        <f ca="1">OFFSET(dispos!$H$11,,36)</f>
        <v>0</v>
      </c>
      <c r="I310" s="93">
        <f ca="1">OFFSET(dispos!$I$11,,36)</f>
        <v>0</v>
      </c>
      <c r="J310" s="90" t="str">
        <f t="shared" ref="J310:O310" ca="1" si="617">IF(D310=0,"",SUMPRODUCT((D304:D353&lt;=D310)-(ISBLANK(D304:D353))))</f>
        <v/>
      </c>
      <c r="K310" s="90" t="str">
        <f t="shared" ca="1" si="617"/>
        <v/>
      </c>
      <c r="L310" s="90" t="str">
        <f t="shared" ca="1" si="617"/>
        <v/>
      </c>
      <c r="M310" s="90" t="str">
        <f t="shared" ca="1" si="617"/>
        <v/>
      </c>
      <c r="N310" s="90" t="str">
        <f t="shared" ca="1" si="617"/>
        <v/>
      </c>
      <c r="O310" s="90" t="str">
        <f t="shared" ca="1" si="617"/>
        <v/>
      </c>
      <c r="P310" s="89" t="str">
        <f t="shared" ref="P310:U310" ca="1" si="618">IF(ISNA(MATCH(MIN(J304:J353)+ROW()-ROW(P304),J304:J353,0)),"",INDEX(D304:D353,MATCH(MIN(J304:J353)+ROW()-ROW(P304),J304:J353,0)))</f>
        <v/>
      </c>
      <c r="Q310" s="89" t="str">
        <f t="shared" ca="1" si="618"/>
        <v/>
      </c>
      <c r="R310" s="89" t="str">
        <f t="shared" ca="1" si="618"/>
        <v/>
      </c>
      <c r="S310" s="89" t="str">
        <f t="shared" ca="1" si="618"/>
        <v/>
      </c>
      <c r="T310" s="89" t="str">
        <f t="shared" ca="1" si="618"/>
        <v/>
      </c>
      <c r="U310" s="89" t="str">
        <f t="shared" ca="1" si="618"/>
        <v/>
      </c>
      <c r="V310" s="98"/>
    </row>
    <row r="311" spans="2:22" x14ac:dyDescent="0.25">
      <c r="B311" s="91">
        <v>8</v>
      </c>
      <c r="C311" s="92">
        <f t="shared" si="520"/>
        <v>43842</v>
      </c>
      <c r="D311" s="93">
        <f ca="1">OFFSET(dispos!$D$11,,42)</f>
        <v>0</v>
      </c>
      <c r="E311" s="93">
        <f ca="1">OFFSET(dispos!$E$11,,42)</f>
        <v>0</v>
      </c>
      <c r="F311" s="93">
        <f ca="1">OFFSET(dispos!$F$11,,42)</f>
        <v>0</v>
      </c>
      <c r="G311" s="93">
        <f ca="1">OFFSET(dispos!$G$11,,42)</f>
        <v>0</v>
      </c>
      <c r="H311" s="93">
        <f ca="1">OFFSET(dispos!$H$11,,42)</f>
        <v>0</v>
      </c>
      <c r="I311" s="93">
        <f ca="1">OFFSET(dispos!$I$11,,42)</f>
        <v>0</v>
      </c>
      <c r="J311" s="90" t="str">
        <f t="shared" ref="J311:O311" ca="1" si="619">IF(D311=0,"",SUMPRODUCT((D304:D353&lt;=D311)-(ISBLANK(D304:D353))))</f>
        <v/>
      </c>
      <c r="K311" s="90" t="str">
        <f t="shared" ca="1" si="619"/>
        <v/>
      </c>
      <c r="L311" s="90" t="str">
        <f t="shared" ca="1" si="619"/>
        <v/>
      </c>
      <c r="M311" s="90" t="str">
        <f t="shared" ca="1" si="619"/>
        <v/>
      </c>
      <c r="N311" s="90" t="str">
        <f t="shared" ca="1" si="619"/>
        <v/>
      </c>
      <c r="O311" s="90" t="str">
        <f t="shared" ca="1" si="619"/>
        <v/>
      </c>
      <c r="P311" s="89" t="str">
        <f t="shared" ref="P311:U311" ca="1" si="620">IF(ISNA(MATCH(MIN(J304:J353)+ROW()-ROW(P304),J304:J353,0)),"",INDEX(D304:D353,MATCH(MIN(J304:J353)+ROW()-ROW(P304),J304:J353,0)))</f>
        <v/>
      </c>
      <c r="Q311" s="89" t="str">
        <f t="shared" ca="1" si="620"/>
        <v/>
      </c>
      <c r="R311" s="89" t="str">
        <f t="shared" ca="1" si="620"/>
        <v/>
      </c>
      <c r="S311" s="89" t="str">
        <f t="shared" ca="1" si="620"/>
        <v/>
      </c>
      <c r="T311" s="89" t="str">
        <f t="shared" ca="1" si="620"/>
        <v/>
      </c>
      <c r="U311" s="89" t="str">
        <f t="shared" ca="1" si="620"/>
        <v/>
      </c>
      <c r="V311" s="98"/>
    </row>
    <row r="312" spans="2:22" x14ac:dyDescent="0.25">
      <c r="B312" s="91">
        <v>9</v>
      </c>
      <c r="C312" s="92">
        <f t="shared" si="520"/>
        <v>43842</v>
      </c>
      <c r="D312" s="93">
        <f ca="1">OFFSET(dispos!$D$11,,48)</f>
        <v>0</v>
      </c>
      <c r="E312" s="93">
        <f ca="1">OFFSET(dispos!$E$11,,48)</f>
        <v>0</v>
      </c>
      <c r="F312" s="93">
        <f ca="1">OFFSET(dispos!$F$11,,48)</f>
        <v>0</v>
      </c>
      <c r="G312" s="93">
        <f ca="1">OFFSET(dispos!$G$11,,48)</f>
        <v>0</v>
      </c>
      <c r="H312" s="93">
        <f ca="1">OFFSET(dispos!$H$11,,48)</f>
        <v>0</v>
      </c>
      <c r="I312" s="93">
        <f ca="1">OFFSET(dispos!$I$11,,48)</f>
        <v>0</v>
      </c>
      <c r="J312" s="90" t="str">
        <f t="shared" ref="J312:O312" ca="1" si="621">IF(D312=0,"",SUMPRODUCT((D304:D353&lt;=D312)-(ISBLANK(D304:D353))))</f>
        <v/>
      </c>
      <c r="K312" s="90" t="str">
        <f t="shared" ca="1" si="621"/>
        <v/>
      </c>
      <c r="L312" s="90" t="str">
        <f t="shared" ca="1" si="621"/>
        <v/>
      </c>
      <c r="M312" s="90" t="str">
        <f t="shared" ca="1" si="621"/>
        <v/>
      </c>
      <c r="N312" s="90" t="str">
        <f t="shared" ca="1" si="621"/>
        <v/>
      </c>
      <c r="O312" s="90" t="str">
        <f t="shared" ca="1" si="621"/>
        <v/>
      </c>
      <c r="P312" s="89" t="str">
        <f t="shared" ref="P312:U312" ca="1" si="622">IF(ISNA(MATCH(MIN(J304:J353)+ROW()-ROW(P304),J304:J353,0)),"",INDEX(D304:D353,MATCH(MIN(J304:J353)+ROW()-ROW(P304),J304:J353,0)))</f>
        <v/>
      </c>
      <c r="Q312" s="89" t="str">
        <f t="shared" ca="1" si="622"/>
        <v/>
      </c>
      <c r="R312" s="89" t="str">
        <f t="shared" ca="1" si="622"/>
        <v/>
      </c>
      <c r="S312" s="89" t="str">
        <f t="shared" ca="1" si="622"/>
        <v/>
      </c>
      <c r="T312" s="89" t="str">
        <f t="shared" ca="1" si="622"/>
        <v/>
      </c>
      <c r="U312" s="89" t="str">
        <f t="shared" ca="1" si="622"/>
        <v/>
      </c>
      <c r="V312" s="98"/>
    </row>
    <row r="313" spans="2:22" x14ac:dyDescent="0.25">
      <c r="B313" s="91">
        <v>10</v>
      </c>
      <c r="C313" s="92">
        <f t="shared" si="520"/>
        <v>43842</v>
      </c>
      <c r="D313" s="93">
        <f ca="1">OFFSET(dispos!$D$11,,54)</f>
        <v>0</v>
      </c>
      <c r="E313" s="93">
        <f ca="1">OFFSET(dispos!$E$11,,54)</f>
        <v>0</v>
      </c>
      <c r="F313" s="93">
        <f ca="1">OFFSET(dispos!$F$11,,54)</f>
        <v>0</v>
      </c>
      <c r="G313" s="93">
        <f ca="1">OFFSET(dispos!$G$11,,54)</f>
        <v>0</v>
      </c>
      <c r="H313" s="93">
        <f ca="1">OFFSET(dispos!$H$11,,54)</f>
        <v>0</v>
      </c>
      <c r="I313" s="93">
        <f ca="1">OFFSET(dispos!$I$11,,54)</f>
        <v>0</v>
      </c>
      <c r="J313" s="90" t="str">
        <f t="shared" ref="J313:O313" ca="1" si="623">IF(D313=0,"",SUMPRODUCT((D304:D353&lt;=D313)-(ISBLANK(D304:D353))))</f>
        <v/>
      </c>
      <c r="K313" s="90" t="str">
        <f t="shared" ca="1" si="623"/>
        <v/>
      </c>
      <c r="L313" s="90" t="str">
        <f t="shared" ca="1" si="623"/>
        <v/>
      </c>
      <c r="M313" s="90" t="str">
        <f t="shared" ca="1" si="623"/>
        <v/>
      </c>
      <c r="N313" s="90" t="str">
        <f t="shared" ca="1" si="623"/>
        <v/>
      </c>
      <c r="O313" s="90" t="str">
        <f t="shared" ca="1" si="623"/>
        <v/>
      </c>
      <c r="P313" s="89" t="str">
        <f t="shared" ref="P313:U313" ca="1" si="624">IF(ISNA(MATCH(MIN(J304:J353)+ROW()-ROW(P304),J304:J353,0)),"",INDEX(D304:D353,MATCH(MIN(J304:J353)+ROW()-ROW(P304),J304:J353,0)))</f>
        <v/>
      </c>
      <c r="Q313" s="89" t="str">
        <f t="shared" ca="1" si="624"/>
        <v/>
      </c>
      <c r="R313" s="89" t="str">
        <f t="shared" ca="1" si="624"/>
        <v/>
      </c>
      <c r="S313" s="89" t="str">
        <f t="shared" ca="1" si="624"/>
        <v/>
      </c>
      <c r="T313" s="89" t="str">
        <f t="shared" ca="1" si="624"/>
        <v/>
      </c>
      <c r="U313" s="89" t="str">
        <f t="shared" ca="1" si="624"/>
        <v/>
      </c>
      <c r="V313" s="98"/>
    </row>
    <row r="314" spans="2:22" x14ac:dyDescent="0.25">
      <c r="B314" s="91">
        <v>11</v>
      </c>
      <c r="C314" s="92">
        <f t="shared" si="520"/>
        <v>43842</v>
      </c>
      <c r="D314" s="93">
        <f ca="1">OFFSET(dispos!$D$11,,60)</f>
        <v>0</v>
      </c>
      <c r="E314" s="93">
        <f ca="1">OFFSET(dispos!$E$11,,60)</f>
        <v>0</v>
      </c>
      <c r="F314" s="93">
        <f ca="1">OFFSET(dispos!$F$11,,60)</f>
        <v>0</v>
      </c>
      <c r="G314" s="93">
        <f ca="1">OFFSET(dispos!$G$11,,60)</f>
        <v>0</v>
      </c>
      <c r="H314" s="93">
        <f ca="1">OFFSET(dispos!$H$11,,60)</f>
        <v>0</v>
      </c>
      <c r="I314" s="93">
        <f ca="1">OFFSET(dispos!$I$11,,60)</f>
        <v>0</v>
      </c>
      <c r="J314" s="90" t="str">
        <f t="shared" ref="J314:O314" ca="1" si="625">IF(D314=0,"",SUMPRODUCT((D304:D353&lt;=D314)-(ISBLANK(D304:D353))))</f>
        <v/>
      </c>
      <c r="K314" s="90" t="str">
        <f t="shared" ca="1" si="625"/>
        <v/>
      </c>
      <c r="L314" s="90" t="str">
        <f t="shared" ca="1" si="625"/>
        <v/>
      </c>
      <c r="M314" s="90" t="str">
        <f t="shared" ca="1" si="625"/>
        <v/>
      </c>
      <c r="N314" s="90" t="str">
        <f t="shared" ca="1" si="625"/>
        <v/>
      </c>
      <c r="O314" s="90" t="str">
        <f t="shared" ca="1" si="625"/>
        <v/>
      </c>
      <c r="P314" s="89" t="str">
        <f t="shared" ref="P314:U314" ca="1" si="626">IF(ISNA(MATCH(MIN(J304:J353)+ROW()-ROW(P304),J304:J353,0)),"",INDEX(D304:D353,MATCH(MIN(J304:J353)+ROW()-ROW(P304),J304:J353,0)))</f>
        <v/>
      </c>
      <c r="Q314" s="89" t="str">
        <f t="shared" ca="1" si="626"/>
        <v/>
      </c>
      <c r="R314" s="89" t="str">
        <f t="shared" ca="1" si="626"/>
        <v/>
      </c>
      <c r="S314" s="89" t="str">
        <f t="shared" ca="1" si="626"/>
        <v/>
      </c>
      <c r="T314" s="89" t="str">
        <f t="shared" ca="1" si="626"/>
        <v/>
      </c>
      <c r="U314" s="89" t="str">
        <f t="shared" ca="1" si="626"/>
        <v/>
      </c>
      <c r="V314" s="98"/>
    </row>
    <row r="315" spans="2:22" x14ac:dyDescent="0.25">
      <c r="B315" s="91">
        <v>12</v>
      </c>
      <c r="C315" s="92">
        <f t="shared" si="520"/>
        <v>43842</v>
      </c>
      <c r="D315" s="93">
        <f ca="1">OFFSET(dispos!$D$11,,66)</f>
        <v>0</v>
      </c>
      <c r="E315" s="93">
        <f ca="1">OFFSET(dispos!$E$11,,66)</f>
        <v>0</v>
      </c>
      <c r="F315" s="93">
        <f ca="1">OFFSET(dispos!$F$11,,66)</f>
        <v>0</v>
      </c>
      <c r="G315" s="93">
        <f ca="1">OFFSET(dispos!$G$11,,66)</f>
        <v>0</v>
      </c>
      <c r="H315" s="93">
        <f ca="1">OFFSET(dispos!$H$11,,66)</f>
        <v>0</v>
      </c>
      <c r="I315" s="93">
        <f ca="1">OFFSET(dispos!$I$11,,66)</f>
        <v>0</v>
      </c>
      <c r="J315" s="90" t="str">
        <f t="shared" ref="J315:O315" ca="1" si="627">IF(D315=0,"",SUMPRODUCT((D304:D353&lt;=D315)-(ISBLANK(D304:D353))))</f>
        <v/>
      </c>
      <c r="K315" s="90" t="str">
        <f t="shared" ca="1" si="627"/>
        <v/>
      </c>
      <c r="L315" s="90" t="str">
        <f t="shared" ca="1" si="627"/>
        <v/>
      </c>
      <c r="M315" s="90" t="str">
        <f t="shared" ca="1" si="627"/>
        <v/>
      </c>
      <c r="N315" s="90" t="str">
        <f t="shared" ca="1" si="627"/>
        <v/>
      </c>
      <c r="O315" s="90" t="str">
        <f t="shared" ca="1" si="627"/>
        <v/>
      </c>
      <c r="P315" s="89" t="str">
        <f t="shared" ref="P315:U315" ca="1" si="628">IF(ISNA(MATCH(MIN(J304:J353)+ROW()-ROW(P304),J304:J353,0)),"",INDEX(D304:D353,MATCH(MIN(J304:J353)+ROW()-ROW(P304),J304:J353,0)))</f>
        <v/>
      </c>
      <c r="Q315" s="89" t="str">
        <f t="shared" ca="1" si="628"/>
        <v/>
      </c>
      <c r="R315" s="89" t="str">
        <f t="shared" ca="1" si="628"/>
        <v/>
      </c>
      <c r="S315" s="89" t="str">
        <f t="shared" ca="1" si="628"/>
        <v/>
      </c>
      <c r="T315" s="89" t="str">
        <f t="shared" ca="1" si="628"/>
        <v/>
      </c>
      <c r="U315" s="89" t="str">
        <f t="shared" ca="1" si="628"/>
        <v/>
      </c>
      <c r="V315" s="98"/>
    </row>
    <row r="316" spans="2:22" x14ac:dyDescent="0.25">
      <c r="B316" s="91">
        <v>13</v>
      </c>
      <c r="C316" s="92">
        <f t="shared" si="520"/>
        <v>43842</v>
      </c>
      <c r="D316" s="93">
        <f ca="1">OFFSET(dispos!$D$11,,72)</f>
        <v>0</v>
      </c>
      <c r="E316" s="93">
        <f ca="1">OFFSET(dispos!$E$11,,72)</f>
        <v>0</v>
      </c>
      <c r="F316" s="93">
        <f ca="1">OFFSET(dispos!$F$11,,72)</f>
        <v>0</v>
      </c>
      <c r="G316" s="93">
        <f ca="1">OFFSET(dispos!$G$11,,72)</f>
        <v>0</v>
      </c>
      <c r="H316" s="93">
        <f ca="1">OFFSET(dispos!$H$11,,72)</f>
        <v>0</v>
      </c>
      <c r="I316" s="93">
        <f ca="1">OFFSET(dispos!$I$11,,72)</f>
        <v>0</v>
      </c>
      <c r="J316" s="90" t="str">
        <f t="shared" ref="J316:O316" ca="1" si="629">IF(D316=0,"",SUMPRODUCT((D304:D353&lt;=D316)-(ISBLANK(D304:D353))))</f>
        <v/>
      </c>
      <c r="K316" s="90" t="str">
        <f t="shared" ca="1" si="629"/>
        <v/>
      </c>
      <c r="L316" s="90" t="str">
        <f t="shared" ca="1" si="629"/>
        <v/>
      </c>
      <c r="M316" s="90" t="str">
        <f t="shared" ca="1" si="629"/>
        <v/>
      </c>
      <c r="N316" s="90" t="str">
        <f t="shared" ca="1" si="629"/>
        <v/>
      </c>
      <c r="O316" s="90" t="str">
        <f t="shared" ca="1" si="629"/>
        <v/>
      </c>
      <c r="P316" s="89" t="str">
        <f t="shared" ref="P316:U316" ca="1" si="630">IF(ISNA(MATCH(MIN(J304:J353)+ROW()-ROW(P304),J304:J353,0)),"",INDEX(D304:D353,MATCH(MIN(J304:J353)+ROW()-ROW(P304),J304:J353,0)))</f>
        <v/>
      </c>
      <c r="Q316" s="89" t="str">
        <f t="shared" ca="1" si="630"/>
        <v/>
      </c>
      <c r="R316" s="89" t="str">
        <f t="shared" ca="1" si="630"/>
        <v/>
      </c>
      <c r="S316" s="89" t="str">
        <f t="shared" ca="1" si="630"/>
        <v/>
      </c>
      <c r="T316" s="89" t="str">
        <f t="shared" ca="1" si="630"/>
        <v/>
      </c>
      <c r="U316" s="89" t="str">
        <f t="shared" ca="1" si="630"/>
        <v/>
      </c>
      <c r="V316" s="98"/>
    </row>
    <row r="317" spans="2:22" x14ac:dyDescent="0.25">
      <c r="B317" s="91">
        <v>14</v>
      </c>
      <c r="C317" s="92">
        <f t="shared" si="520"/>
        <v>43842</v>
      </c>
      <c r="D317" s="93">
        <f ca="1">OFFSET(dispos!$D$11,,78)</f>
        <v>0</v>
      </c>
      <c r="E317" s="93">
        <f ca="1">OFFSET(dispos!$E$11,,78)</f>
        <v>0</v>
      </c>
      <c r="F317" s="93">
        <f ca="1">OFFSET(dispos!$F$11,,78)</f>
        <v>0</v>
      </c>
      <c r="G317" s="93">
        <f ca="1">OFFSET(dispos!$G$11,,78)</f>
        <v>0</v>
      </c>
      <c r="H317" s="93">
        <f ca="1">OFFSET(dispos!$H$11,,78)</f>
        <v>0</v>
      </c>
      <c r="I317" s="93">
        <f ca="1">OFFSET(dispos!$I$11,,78)</f>
        <v>0</v>
      </c>
      <c r="J317" s="90" t="str">
        <f t="shared" ref="J317:O317" ca="1" si="631">IF(D317=0,"",SUMPRODUCT((D304:D353&lt;=D317)-(ISBLANK(D304:D353))))</f>
        <v/>
      </c>
      <c r="K317" s="90" t="str">
        <f t="shared" ca="1" si="631"/>
        <v/>
      </c>
      <c r="L317" s="90" t="str">
        <f t="shared" ca="1" si="631"/>
        <v/>
      </c>
      <c r="M317" s="90" t="str">
        <f t="shared" ca="1" si="631"/>
        <v/>
      </c>
      <c r="N317" s="90" t="str">
        <f t="shared" ca="1" si="631"/>
        <v/>
      </c>
      <c r="O317" s="90" t="str">
        <f t="shared" ca="1" si="631"/>
        <v/>
      </c>
      <c r="P317" s="89" t="str">
        <f t="shared" ref="P317:U317" ca="1" si="632">IF(ISNA(MATCH(MIN(J304:J353)+ROW()-ROW(P304),J304:J353,0)),"",INDEX(D304:D353,MATCH(MIN(J304:J353)+ROW()-ROW(P304),J304:J353,0)))</f>
        <v/>
      </c>
      <c r="Q317" s="89" t="str">
        <f t="shared" ca="1" si="632"/>
        <v/>
      </c>
      <c r="R317" s="89" t="str">
        <f t="shared" ca="1" si="632"/>
        <v/>
      </c>
      <c r="S317" s="89" t="str">
        <f t="shared" ca="1" si="632"/>
        <v/>
      </c>
      <c r="T317" s="89" t="str">
        <f t="shared" ca="1" si="632"/>
        <v/>
      </c>
      <c r="U317" s="89" t="str">
        <f t="shared" ca="1" si="632"/>
        <v/>
      </c>
      <c r="V317" s="98"/>
    </row>
    <row r="318" spans="2:22" x14ac:dyDescent="0.25">
      <c r="B318" s="91">
        <v>15</v>
      </c>
      <c r="C318" s="92">
        <f t="shared" si="520"/>
        <v>43842</v>
      </c>
      <c r="D318" s="93">
        <f ca="1">OFFSET(dispos!$D$11,,84)</f>
        <v>0</v>
      </c>
      <c r="E318" s="93">
        <f ca="1">OFFSET(dispos!$E$11,,84)</f>
        <v>0</v>
      </c>
      <c r="F318" s="93">
        <f ca="1">OFFSET(dispos!$F$11,,84)</f>
        <v>0</v>
      </c>
      <c r="G318" s="93">
        <f ca="1">OFFSET(dispos!$G$11,,84)</f>
        <v>0</v>
      </c>
      <c r="H318" s="93">
        <f ca="1">OFFSET(dispos!$H$11,,84)</f>
        <v>0</v>
      </c>
      <c r="I318" s="93">
        <f ca="1">OFFSET(dispos!$I$11,,84)</f>
        <v>0</v>
      </c>
      <c r="J318" s="90" t="str">
        <f t="shared" ref="J318:O318" ca="1" si="633">IF(D318=0,"",SUMPRODUCT((D304:D353&lt;=D318)-(ISBLANK(D304:D353))))</f>
        <v/>
      </c>
      <c r="K318" s="90" t="str">
        <f t="shared" ca="1" si="633"/>
        <v/>
      </c>
      <c r="L318" s="90" t="str">
        <f t="shared" ca="1" si="633"/>
        <v/>
      </c>
      <c r="M318" s="90" t="str">
        <f t="shared" ca="1" si="633"/>
        <v/>
      </c>
      <c r="N318" s="90" t="str">
        <f t="shared" ca="1" si="633"/>
        <v/>
      </c>
      <c r="O318" s="90" t="str">
        <f t="shared" ca="1" si="633"/>
        <v/>
      </c>
      <c r="P318" s="89" t="str">
        <f t="shared" ref="P318:U318" ca="1" si="634">IF(ISNA(MATCH(MIN(J304:J353)+ROW()-ROW(P304),J304:J353,0)),"",INDEX(D304:D353,MATCH(MIN(J304:J353)+ROW()-ROW(P304),J304:J353,0)))</f>
        <v/>
      </c>
      <c r="Q318" s="89" t="str">
        <f t="shared" ca="1" si="634"/>
        <v/>
      </c>
      <c r="R318" s="89" t="str">
        <f t="shared" ca="1" si="634"/>
        <v/>
      </c>
      <c r="S318" s="89" t="str">
        <f t="shared" ca="1" si="634"/>
        <v/>
      </c>
      <c r="T318" s="89" t="str">
        <f t="shared" ca="1" si="634"/>
        <v/>
      </c>
      <c r="U318" s="89" t="str">
        <f t="shared" ca="1" si="634"/>
        <v/>
      </c>
      <c r="V318" s="98"/>
    </row>
    <row r="319" spans="2:22" x14ac:dyDescent="0.25">
      <c r="B319" s="91">
        <v>16</v>
      </c>
      <c r="C319" s="92">
        <f t="shared" si="520"/>
        <v>43842</v>
      </c>
      <c r="D319" s="93">
        <f ca="1">OFFSET(dispos!$D$11,,90)</f>
        <v>0</v>
      </c>
      <c r="E319" s="93">
        <f ca="1">OFFSET(dispos!$E$11,,90)</f>
        <v>0</v>
      </c>
      <c r="F319" s="93">
        <f ca="1">OFFSET(dispos!$F$11,,90)</f>
        <v>0</v>
      </c>
      <c r="G319" s="93">
        <f ca="1">OFFSET(dispos!$G$11,,90)</f>
        <v>0</v>
      </c>
      <c r="H319" s="93">
        <f ca="1">OFFSET(dispos!$H$11,,90)</f>
        <v>0</v>
      </c>
      <c r="I319" s="93">
        <f ca="1">OFFSET(dispos!$I$11,,90)</f>
        <v>0</v>
      </c>
      <c r="J319" s="90" t="str">
        <f t="shared" ref="J319:O319" ca="1" si="635">IF(D319=0,"",SUMPRODUCT((D304:D353&lt;=D319)-(ISBLANK(D304:D353))))</f>
        <v/>
      </c>
      <c r="K319" s="90" t="str">
        <f t="shared" ca="1" si="635"/>
        <v/>
      </c>
      <c r="L319" s="90" t="str">
        <f t="shared" ca="1" si="635"/>
        <v/>
      </c>
      <c r="M319" s="90" t="str">
        <f t="shared" ca="1" si="635"/>
        <v/>
      </c>
      <c r="N319" s="90" t="str">
        <f t="shared" ca="1" si="635"/>
        <v/>
      </c>
      <c r="O319" s="90" t="str">
        <f t="shared" ca="1" si="635"/>
        <v/>
      </c>
      <c r="P319" s="89" t="str">
        <f t="shared" ref="P319:U319" ca="1" si="636">IF(ISNA(MATCH(MIN(J304:J353)+ROW()-ROW(P304),J304:J353,0)),"",INDEX(D304:D353,MATCH(MIN(J304:J353)+ROW()-ROW(P304),J304:J353,0)))</f>
        <v/>
      </c>
      <c r="Q319" s="89" t="str">
        <f t="shared" ca="1" si="636"/>
        <v/>
      </c>
      <c r="R319" s="89" t="str">
        <f t="shared" ca="1" si="636"/>
        <v/>
      </c>
      <c r="S319" s="89" t="str">
        <f t="shared" ca="1" si="636"/>
        <v/>
      </c>
      <c r="T319" s="89" t="str">
        <f t="shared" ca="1" si="636"/>
        <v/>
      </c>
      <c r="U319" s="89" t="str">
        <f t="shared" ca="1" si="636"/>
        <v/>
      </c>
      <c r="V319" s="98"/>
    </row>
    <row r="320" spans="2:22" x14ac:dyDescent="0.25">
      <c r="B320" s="91">
        <v>17</v>
      </c>
      <c r="C320" s="92">
        <f t="shared" si="520"/>
        <v>43842</v>
      </c>
      <c r="D320" s="93">
        <f ca="1">OFFSET(dispos!$D$11,,96)</f>
        <v>0</v>
      </c>
      <c r="E320" s="93">
        <f ca="1">OFFSET(dispos!$E$11,,96)</f>
        <v>0</v>
      </c>
      <c r="F320" s="93">
        <f ca="1">OFFSET(dispos!$F$11,,96)</f>
        <v>0</v>
      </c>
      <c r="G320" s="93">
        <f ca="1">OFFSET(dispos!$G$11,,96)</f>
        <v>0</v>
      </c>
      <c r="H320" s="93">
        <f ca="1">OFFSET(dispos!$H$11,,96)</f>
        <v>0</v>
      </c>
      <c r="I320" s="93">
        <f ca="1">OFFSET(dispos!$I$11,,96)</f>
        <v>0</v>
      </c>
      <c r="J320" s="90" t="str">
        <f t="shared" ref="J320:O320" ca="1" si="637">IF(D320=0,"",SUMPRODUCT((D304:D353&lt;=D320)-(ISBLANK(D304:D353))))</f>
        <v/>
      </c>
      <c r="K320" s="90" t="str">
        <f t="shared" ca="1" si="637"/>
        <v/>
      </c>
      <c r="L320" s="90" t="str">
        <f t="shared" ca="1" si="637"/>
        <v/>
      </c>
      <c r="M320" s="90" t="str">
        <f t="shared" ca="1" si="637"/>
        <v/>
      </c>
      <c r="N320" s="90" t="str">
        <f t="shared" ca="1" si="637"/>
        <v/>
      </c>
      <c r="O320" s="90" t="str">
        <f t="shared" ca="1" si="637"/>
        <v/>
      </c>
      <c r="P320" s="89" t="str">
        <f t="shared" ref="P320:U320" ca="1" si="638">IF(ISNA(MATCH(MIN(J304:J353)+ROW()-ROW(P304),J304:J353,0)),"",INDEX(D304:D353,MATCH(MIN(J304:J353)+ROW()-ROW(P304),J304:J353,0)))</f>
        <v/>
      </c>
      <c r="Q320" s="89" t="str">
        <f t="shared" ca="1" si="638"/>
        <v/>
      </c>
      <c r="R320" s="89" t="str">
        <f t="shared" ca="1" si="638"/>
        <v/>
      </c>
      <c r="S320" s="89" t="str">
        <f t="shared" ca="1" si="638"/>
        <v/>
      </c>
      <c r="T320" s="89" t="str">
        <f t="shared" ca="1" si="638"/>
        <v/>
      </c>
      <c r="U320" s="89" t="str">
        <f t="shared" ca="1" si="638"/>
        <v/>
      </c>
      <c r="V320" s="98"/>
    </row>
    <row r="321" spans="2:22" x14ac:dyDescent="0.25">
      <c r="B321" s="91">
        <v>18</v>
      </c>
      <c r="C321" s="92">
        <f t="shared" si="520"/>
        <v>43842</v>
      </c>
      <c r="D321" s="93">
        <f ca="1">OFFSET(dispos!$D$11,,102)</f>
        <v>0</v>
      </c>
      <c r="E321" s="93">
        <f ca="1">OFFSET(dispos!$E$11,,102)</f>
        <v>0</v>
      </c>
      <c r="F321" s="93">
        <f ca="1">OFFSET(dispos!$F$11,,102)</f>
        <v>0</v>
      </c>
      <c r="G321" s="93">
        <f ca="1">OFFSET(dispos!$G$11,,102)</f>
        <v>0</v>
      </c>
      <c r="H321" s="93">
        <f ca="1">OFFSET(dispos!$H$11,,102)</f>
        <v>0</v>
      </c>
      <c r="I321" s="93">
        <f ca="1">OFFSET(dispos!$I$11,,102)</f>
        <v>0</v>
      </c>
      <c r="J321" s="90" t="str">
        <f t="shared" ref="J321:O321" ca="1" si="639">IF(D321=0,"",SUMPRODUCT((D304:D353&lt;=D321)-(ISBLANK(D304:D353))))</f>
        <v/>
      </c>
      <c r="K321" s="90" t="str">
        <f t="shared" ca="1" si="639"/>
        <v/>
      </c>
      <c r="L321" s="90" t="str">
        <f t="shared" ca="1" si="639"/>
        <v/>
      </c>
      <c r="M321" s="90" t="str">
        <f t="shared" ca="1" si="639"/>
        <v/>
      </c>
      <c r="N321" s="90" t="str">
        <f t="shared" ca="1" si="639"/>
        <v/>
      </c>
      <c r="O321" s="90" t="str">
        <f t="shared" ca="1" si="639"/>
        <v/>
      </c>
      <c r="P321" s="89" t="str">
        <f t="shared" ref="P321:U321" ca="1" si="640">IF(ISNA(MATCH(MIN(J304:J353)+ROW()-ROW(P304),J304:J353,0)),"",INDEX(D304:D353,MATCH(MIN(J304:J353)+ROW()-ROW(P304),J304:J353,0)))</f>
        <v/>
      </c>
      <c r="Q321" s="89" t="str">
        <f t="shared" ca="1" si="640"/>
        <v/>
      </c>
      <c r="R321" s="89" t="str">
        <f t="shared" ca="1" si="640"/>
        <v/>
      </c>
      <c r="S321" s="89" t="str">
        <f t="shared" ca="1" si="640"/>
        <v/>
      </c>
      <c r="T321" s="89" t="str">
        <f t="shared" ca="1" si="640"/>
        <v/>
      </c>
      <c r="U321" s="89" t="str">
        <f t="shared" ca="1" si="640"/>
        <v/>
      </c>
      <c r="V321" s="98"/>
    </row>
    <row r="322" spans="2:22" x14ac:dyDescent="0.25">
      <c r="B322" s="91">
        <v>19</v>
      </c>
      <c r="C322" s="92">
        <f t="shared" si="520"/>
        <v>43842</v>
      </c>
      <c r="D322" s="93">
        <f ca="1">OFFSET(dispos!$D$11,,108)</f>
        <v>0</v>
      </c>
      <c r="E322" s="93">
        <f ca="1">OFFSET(dispos!$E$11,,108)</f>
        <v>0</v>
      </c>
      <c r="F322" s="93">
        <f ca="1">OFFSET(dispos!$F$11,,108)</f>
        <v>0</v>
      </c>
      <c r="G322" s="93">
        <f ca="1">OFFSET(dispos!$G$11,,108)</f>
        <v>0</v>
      </c>
      <c r="H322" s="93">
        <f ca="1">OFFSET(dispos!$H$11,,108)</f>
        <v>0</v>
      </c>
      <c r="I322" s="93">
        <f ca="1">OFFSET(dispos!$I$11,,108)</f>
        <v>0</v>
      </c>
      <c r="J322" s="90" t="str">
        <f t="shared" ref="J322:O322" ca="1" si="641">IF(D322=0,"",SUMPRODUCT((D304:D353&lt;=D322)-(ISBLANK(D304:D353))))</f>
        <v/>
      </c>
      <c r="K322" s="90" t="str">
        <f t="shared" ca="1" si="641"/>
        <v/>
      </c>
      <c r="L322" s="90" t="str">
        <f t="shared" ca="1" si="641"/>
        <v/>
      </c>
      <c r="M322" s="90" t="str">
        <f t="shared" ca="1" si="641"/>
        <v/>
      </c>
      <c r="N322" s="90" t="str">
        <f t="shared" ca="1" si="641"/>
        <v/>
      </c>
      <c r="O322" s="90" t="str">
        <f t="shared" ca="1" si="641"/>
        <v/>
      </c>
      <c r="P322" s="89" t="str">
        <f t="shared" ref="P322:U322" ca="1" si="642">IF(ISNA(MATCH(MIN(J304:J353)+ROW()-ROW(P304),J304:J353,0)),"",INDEX(D304:D353,MATCH(MIN(J304:J353)+ROW()-ROW(P304),J304:J353,0)))</f>
        <v/>
      </c>
      <c r="Q322" s="89" t="str">
        <f t="shared" ca="1" si="642"/>
        <v/>
      </c>
      <c r="R322" s="89" t="str">
        <f t="shared" ca="1" si="642"/>
        <v/>
      </c>
      <c r="S322" s="89" t="str">
        <f t="shared" ca="1" si="642"/>
        <v/>
      </c>
      <c r="T322" s="89" t="str">
        <f t="shared" ca="1" si="642"/>
        <v/>
      </c>
      <c r="U322" s="89" t="str">
        <f t="shared" ca="1" si="642"/>
        <v/>
      </c>
      <c r="V322" s="98"/>
    </row>
    <row r="323" spans="2:22" x14ac:dyDescent="0.25">
      <c r="B323" s="91">
        <v>20</v>
      </c>
      <c r="C323" s="92">
        <f t="shared" si="520"/>
        <v>43842</v>
      </c>
      <c r="D323" s="93">
        <f ca="1">OFFSET(dispos!$D$11,,114)</f>
        <v>0</v>
      </c>
      <c r="E323" s="93">
        <f ca="1">OFFSET(dispos!$E$11,,114)</f>
        <v>0</v>
      </c>
      <c r="F323" s="93">
        <f ca="1">OFFSET(dispos!$F$11,,114)</f>
        <v>0</v>
      </c>
      <c r="G323" s="93">
        <f ca="1">OFFSET(dispos!$G$11,,114)</f>
        <v>0</v>
      </c>
      <c r="H323" s="93">
        <f ca="1">OFFSET(dispos!$H$11,,114)</f>
        <v>0</v>
      </c>
      <c r="I323" s="93">
        <f ca="1">OFFSET(dispos!$I$11,,114)</f>
        <v>0</v>
      </c>
      <c r="J323" s="90" t="str">
        <f t="shared" ref="J323:O323" ca="1" si="643">IF(D323=0,"",SUMPRODUCT((D304:D353&lt;=D323)-(ISBLANK(D304:D353))))</f>
        <v/>
      </c>
      <c r="K323" s="90" t="str">
        <f t="shared" ca="1" si="643"/>
        <v/>
      </c>
      <c r="L323" s="90" t="str">
        <f t="shared" ca="1" si="643"/>
        <v/>
      </c>
      <c r="M323" s="90" t="str">
        <f t="shared" ca="1" si="643"/>
        <v/>
      </c>
      <c r="N323" s="90" t="str">
        <f t="shared" ca="1" si="643"/>
        <v/>
      </c>
      <c r="O323" s="90" t="str">
        <f t="shared" ca="1" si="643"/>
        <v/>
      </c>
      <c r="P323" s="89" t="str">
        <f t="shared" ref="P323:U323" ca="1" si="644">IF(ISNA(MATCH(MIN(J304:J353)+ROW()-ROW(P304),J304:J353,0)),"",INDEX(D304:D353,MATCH(MIN(J304:J353)+ROW()-ROW(P304),J304:J353,0)))</f>
        <v/>
      </c>
      <c r="Q323" s="89" t="str">
        <f t="shared" ca="1" si="644"/>
        <v/>
      </c>
      <c r="R323" s="89" t="str">
        <f t="shared" ca="1" si="644"/>
        <v/>
      </c>
      <c r="S323" s="89" t="str">
        <f t="shared" ca="1" si="644"/>
        <v/>
      </c>
      <c r="T323" s="89" t="str">
        <f t="shared" ca="1" si="644"/>
        <v/>
      </c>
      <c r="U323" s="89" t="str">
        <f t="shared" ca="1" si="644"/>
        <v/>
      </c>
      <c r="V323" s="98"/>
    </row>
    <row r="324" spans="2:22" x14ac:dyDescent="0.25">
      <c r="B324" s="91">
        <v>21</v>
      </c>
      <c r="C324" s="92">
        <f t="shared" si="520"/>
        <v>43842</v>
      </c>
      <c r="D324" s="93">
        <f ca="1">OFFSET(dispos!$D$11,,120)</f>
        <v>0</v>
      </c>
      <c r="E324" s="93">
        <f ca="1">OFFSET(dispos!$E$11,,120)</f>
        <v>0</v>
      </c>
      <c r="F324" s="93">
        <f ca="1">OFFSET(dispos!$F$11,,120)</f>
        <v>0</v>
      </c>
      <c r="G324" s="93">
        <f ca="1">OFFSET(dispos!$G$11,,120)</f>
        <v>0</v>
      </c>
      <c r="H324" s="93">
        <f ca="1">OFFSET(dispos!$H$11,,120)</f>
        <v>0</v>
      </c>
      <c r="I324" s="93">
        <f ca="1">OFFSET(dispos!$I$11,,120)</f>
        <v>0</v>
      </c>
      <c r="J324" s="90" t="str">
        <f t="shared" ref="J324:O324" ca="1" si="645">IF(D324=0,"",SUMPRODUCT((D304:D353&lt;=D324)-(ISBLANK(D304:D353))))</f>
        <v/>
      </c>
      <c r="K324" s="90" t="str">
        <f t="shared" ca="1" si="645"/>
        <v/>
      </c>
      <c r="L324" s="90" t="str">
        <f t="shared" ca="1" si="645"/>
        <v/>
      </c>
      <c r="M324" s="90" t="str">
        <f t="shared" ca="1" si="645"/>
        <v/>
      </c>
      <c r="N324" s="90" t="str">
        <f t="shared" ca="1" si="645"/>
        <v/>
      </c>
      <c r="O324" s="90" t="str">
        <f t="shared" ca="1" si="645"/>
        <v/>
      </c>
      <c r="P324" s="89" t="str">
        <f t="shared" ref="P324:U324" ca="1" si="646">IF(ISNA(MATCH(MIN(J304:J353)+ROW()-ROW(P304),J304:J353,0)),"",INDEX(D304:D353,MATCH(MIN(J304:J353)+ROW()-ROW(P304),J304:J353,0)))</f>
        <v/>
      </c>
      <c r="Q324" s="89" t="str">
        <f t="shared" ca="1" si="646"/>
        <v/>
      </c>
      <c r="R324" s="89" t="str">
        <f t="shared" ca="1" si="646"/>
        <v/>
      </c>
      <c r="S324" s="89" t="str">
        <f t="shared" ca="1" si="646"/>
        <v/>
      </c>
      <c r="T324" s="89" t="str">
        <f t="shared" ca="1" si="646"/>
        <v/>
      </c>
      <c r="U324" s="89" t="str">
        <f t="shared" ca="1" si="646"/>
        <v/>
      </c>
      <c r="V324" s="98"/>
    </row>
    <row r="325" spans="2:22" x14ac:dyDescent="0.25">
      <c r="B325" s="91">
        <v>22</v>
      </c>
      <c r="C325" s="92">
        <f t="shared" si="520"/>
        <v>43842</v>
      </c>
      <c r="D325" s="93">
        <f ca="1">OFFSET(dispos!$D$11,,126)</f>
        <v>0</v>
      </c>
      <c r="E325" s="93">
        <f ca="1">OFFSET(dispos!$E$11,,126)</f>
        <v>0</v>
      </c>
      <c r="F325" s="93">
        <f ca="1">OFFSET(dispos!$F$11,,126)</f>
        <v>0</v>
      </c>
      <c r="G325" s="93">
        <f ca="1">OFFSET(dispos!$G$11,,126)</f>
        <v>0</v>
      </c>
      <c r="H325" s="93">
        <f ca="1">OFFSET(dispos!$H$11,,126)</f>
        <v>0</v>
      </c>
      <c r="I325" s="93">
        <f ca="1">OFFSET(dispos!$I$11,,126)</f>
        <v>0</v>
      </c>
      <c r="J325" s="90" t="str">
        <f t="shared" ref="J325:O325" ca="1" si="647">IF(D325=0,"",SUMPRODUCT((D304:D353&lt;=D325)-(ISBLANK(D304:D353))))</f>
        <v/>
      </c>
      <c r="K325" s="90" t="str">
        <f t="shared" ca="1" si="647"/>
        <v/>
      </c>
      <c r="L325" s="90" t="str">
        <f t="shared" ca="1" si="647"/>
        <v/>
      </c>
      <c r="M325" s="90" t="str">
        <f t="shared" ca="1" si="647"/>
        <v/>
      </c>
      <c r="N325" s="90" t="str">
        <f t="shared" ca="1" si="647"/>
        <v/>
      </c>
      <c r="O325" s="90" t="str">
        <f t="shared" ca="1" si="647"/>
        <v/>
      </c>
      <c r="P325" s="89" t="str">
        <f t="shared" ref="P325:U325" ca="1" si="648">IF(ISNA(MATCH(MIN(J304:J353)+ROW()-ROW(P304),J304:J353,0)),"",INDEX(D304:D353,MATCH(MIN(J304:J353)+ROW()-ROW(P304),J304:J353,0)))</f>
        <v/>
      </c>
      <c r="Q325" s="89" t="str">
        <f t="shared" ca="1" si="648"/>
        <v/>
      </c>
      <c r="R325" s="89" t="str">
        <f t="shared" ca="1" si="648"/>
        <v/>
      </c>
      <c r="S325" s="89" t="str">
        <f t="shared" ca="1" si="648"/>
        <v/>
      </c>
      <c r="T325" s="89" t="str">
        <f t="shared" ca="1" si="648"/>
        <v/>
      </c>
      <c r="U325" s="89" t="str">
        <f t="shared" ca="1" si="648"/>
        <v/>
      </c>
      <c r="V325" s="98"/>
    </row>
    <row r="326" spans="2:22" x14ac:dyDescent="0.25">
      <c r="B326" s="91">
        <v>23</v>
      </c>
      <c r="C326" s="92">
        <f t="shared" ref="C326:C389" si="649">C325</f>
        <v>43842</v>
      </c>
      <c r="D326" s="93">
        <f ca="1">OFFSET(dispos!$D$11,,132)</f>
        <v>0</v>
      </c>
      <c r="E326" s="93">
        <f ca="1">OFFSET(dispos!$E$11,,132)</f>
        <v>0</v>
      </c>
      <c r="F326" s="93">
        <f ca="1">OFFSET(dispos!$F$11,,132)</f>
        <v>0</v>
      </c>
      <c r="G326" s="93">
        <f ca="1">OFFSET(dispos!$G$11,,132)</f>
        <v>0</v>
      </c>
      <c r="H326" s="93">
        <f ca="1">OFFSET(dispos!$H$11,,132)</f>
        <v>0</v>
      </c>
      <c r="I326" s="93">
        <f ca="1">OFFSET(dispos!$I$11,,132)</f>
        <v>0</v>
      </c>
      <c r="J326" s="90" t="str">
        <f t="shared" ref="J326:O326" ca="1" si="650">IF(D326=0,"",SUMPRODUCT((D304:D353&lt;=D326)-(ISBLANK(D304:D353))))</f>
        <v/>
      </c>
      <c r="K326" s="90" t="str">
        <f t="shared" ca="1" si="650"/>
        <v/>
      </c>
      <c r="L326" s="90" t="str">
        <f t="shared" ca="1" si="650"/>
        <v/>
      </c>
      <c r="M326" s="90" t="str">
        <f t="shared" ca="1" si="650"/>
        <v/>
      </c>
      <c r="N326" s="90" t="str">
        <f t="shared" ca="1" si="650"/>
        <v/>
      </c>
      <c r="O326" s="90" t="str">
        <f t="shared" ca="1" si="650"/>
        <v/>
      </c>
      <c r="P326" s="89" t="str">
        <f t="shared" ref="P326:U326" ca="1" si="651">IF(ISNA(MATCH(MIN(J304:J353)+ROW()-ROW(P304),J304:J353,0)),"",INDEX(D304:D353,MATCH(MIN(J304:J353)+ROW()-ROW(P304),J304:J353,0)))</f>
        <v/>
      </c>
      <c r="Q326" s="89" t="str">
        <f t="shared" ca="1" si="651"/>
        <v/>
      </c>
      <c r="R326" s="89" t="str">
        <f t="shared" ca="1" si="651"/>
        <v/>
      </c>
      <c r="S326" s="89" t="str">
        <f t="shared" ca="1" si="651"/>
        <v/>
      </c>
      <c r="T326" s="89" t="str">
        <f t="shared" ca="1" si="651"/>
        <v/>
      </c>
      <c r="U326" s="89" t="str">
        <f t="shared" ca="1" si="651"/>
        <v/>
      </c>
      <c r="V326" s="98"/>
    </row>
    <row r="327" spans="2:22" x14ac:dyDescent="0.25">
      <c r="B327" s="91">
        <v>24</v>
      </c>
      <c r="C327" s="92">
        <f t="shared" si="649"/>
        <v>43842</v>
      </c>
      <c r="D327" s="93">
        <f ca="1">OFFSET(dispos!$D$11,,138)</f>
        <v>0</v>
      </c>
      <c r="E327" s="93">
        <f ca="1">OFFSET(dispos!$E$11,,138)</f>
        <v>0</v>
      </c>
      <c r="F327" s="93">
        <f ca="1">OFFSET(dispos!$F$11,,138)</f>
        <v>0</v>
      </c>
      <c r="G327" s="93">
        <f ca="1">OFFSET(dispos!$G$11,,138)</f>
        <v>0</v>
      </c>
      <c r="H327" s="93">
        <f ca="1">OFFSET(dispos!$H$11,,138)</f>
        <v>0</v>
      </c>
      <c r="I327" s="93">
        <f ca="1">OFFSET(dispos!$I$11,,138)</f>
        <v>0</v>
      </c>
      <c r="J327" s="90" t="str">
        <f t="shared" ref="J327:O327" ca="1" si="652">IF(D327=0,"",SUMPRODUCT((D304:D353&lt;=D327)-(ISBLANK(D304:D353))))</f>
        <v/>
      </c>
      <c r="K327" s="90" t="str">
        <f t="shared" ca="1" si="652"/>
        <v/>
      </c>
      <c r="L327" s="90" t="str">
        <f t="shared" ca="1" si="652"/>
        <v/>
      </c>
      <c r="M327" s="90" t="str">
        <f t="shared" ca="1" si="652"/>
        <v/>
      </c>
      <c r="N327" s="90" t="str">
        <f t="shared" ca="1" si="652"/>
        <v/>
      </c>
      <c r="O327" s="90" t="str">
        <f t="shared" ca="1" si="652"/>
        <v/>
      </c>
      <c r="P327" s="89" t="str">
        <f t="shared" ref="P327:U327" ca="1" si="653">IF(ISNA(MATCH(MIN(J304:J353)+ROW()-ROW(P304),J304:J353,0)),"",INDEX(D304:D353,MATCH(MIN(J304:J353)+ROW()-ROW(P304),J304:J353,0)))</f>
        <v/>
      </c>
      <c r="Q327" s="89" t="str">
        <f t="shared" ca="1" si="653"/>
        <v/>
      </c>
      <c r="R327" s="89" t="str">
        <f t="shared" ca="1" si="653"/>
        <v/>
      </c>
      <c r="S327" s="89" t="str">
        <f t="shared" ca="1" si="653"/>
        <v/>
      </c>
      <c r="T327" s="89" t="str">
        <f t="shared" ca="1" si="653"/>
        <v/>
      </c>
      <c r="U327" s="89" t="str">
        <f t="shared" ca="1" si="653"/>
        <v/>
      </c>
      <c r="V327" s="98"/>
    </row>
    <row r="328" spans="2:22" x14ac:dyDescent="0.25">
      <c r="B328" s="91">
        <v>25</v>
      </c>
      <c r="C328" s="92">
        <f t="shared" si="649"/>
        <v>43842</v>
      </c>
      <c r="D328" s="93">
        <f ca="1">OFFSET(dispos!$D$11,,144)</f>
        <v>0</v>
      </c>
      <c r="E328" s="93">
        <f ca="1">OFFSET(dispos!$E$11,,144)</f>
        <v>0</v>
      </c>
      <c r="F328" s="93">
        <f ca="1">OFFSET(dispos!$F$11,,144)</f>
        <v>0</v>
      </c>
      <c r="G328" s="93">
        <f ca="1">OFFSET(dispos!$G$11,,144)</f>
        <v>0</v>
      </c>
      <c r="H328" s="93">
        <f ca="1">OFFSET(dispos!$H$11,,144)</f>
        <v>0</v>
      </c>
      <c r="I328" s="93">
        <f ca="1">OFFSET(dispos!$I$11,,144)</f>
        <v>0</v>
      </c>
      <c r="J328" s="90" t="str">
        <f t="shared" ref="J328:O328" ca="1" si="654">IF(D328=0,"",SUMPRODUCT((D304:D353&lt;=D328)-(ISBLANK(D304:D353))))</f>
        <v/>
      </c>
      <c r="K328" s="90" t="str">
        <f t="shared" ca="1" si="654"/>
        <v/>
      </c>
      <c r="L328" s="90" t="str">
        <f t="shared" ca="1" si="654"/>
        <v/>
      </c>
      <c r="M328" s="90" t="str">
        <f t="shared" ca="1" si="654"/>
        <v/>
      </c>
      <c r="N328" s="90" t="str">
        <f t="shared" ca="1" si="654"/>
        <v/>
      </c>
      <c r="O328" s="90" t="str">
        <f t="shared" ca="1" si="654"/>
        <v/>
      </c>
      <c r="P328" s="89" t="str">
        <f t="shared" ref="P328:U328" ca="1" si="655">IF(ISNA(MATCH(MIN(J304:J353)+ROW()-ROW(P304),J304:J353,0)),"",INDEX(D304:D353,MATCH(MIN(J304:J353)+ROW()-ROW(P304),J304:J353,0)))</f>
        <v/>
      </c>
      <c r="Q328" s="89" t="str">
        <f t="shared" ca="1" si="655"/>
        <v/>
      </c>
      <c r="R328" s="89" t="str">
        <f t="shared" ca="1" si="655"/>
        <v/>
      </c>
      <c r="S328" s="89" t="str">
        <f t="shared" ca="1" si="655"/>
        <v/>
      </c>
      <c r="T328" s="89" t="str">
        <f t="shared" ca="1" si="655"/>
        <v/>
      </c>
      <c r="U328" s="89" t="str">
        <f t="shared" ca="1" si="655"/>
        <v/>
      </c>
      <c r="V328" s="98"/>
    </row>
    <row r="329" spans="2:22" x14ac:dyDescent="0.25">
      <c r="B329" s="91">
        <v>26</v>
      </c>
      <c r="C329" s="92">
        <f t="shared" si="649"/>
        <v>43842</v>
      </c>
      <c r="D329" s="93">
        <f ca="1">OFFSET(dispos!$D$11,,150)</f>
        <v>0</v>
      </c>
      <c r="E329" s="93">
        <f ca="1">OFFSET(dispos!$E$11,,150)</f>
        <v>0</v>
      </c>
      <c r="F329" s="93">
        <f ca="1">OFFSET(dispos!$F$11,,150)</f>
        <v>0</v>
      </c>
      <c r="G329" s="93">
        <f ca="1">OFFSET(dispos!$G$11,,150)</f>
        <v>0</v>
      </c>
      <c r="H329" s="93">
        <f ca="1">OFFSET(dispos!$H$11,,150)</f>
        <v>0</v>
      </c>
      <c r="I329" s="93">
        <f ca="1">OFFSET(dispos!$I$11,,150)</f>
        <v>0</v>
      </c>
      <c r="J329" s="90" t="str">
        <f t="shared" ref="J329:O329" ca="1" si="656">IF(D329=0,"",SUMPRODUCT((D304:D353&lt;=D329)-(ISBLANK(D304:D353))))</f>
        <v/>
      </c>
      <c r="K329" s="90" t="str">
        <f t="shared" ca="1" si="656"/>
        <v/>
      </c>
      <c r="L329" s="90" t="str">
        <f t="shared" ca="1" si="656"/>
        <v/>
      </c>
      <c r="M329" s="90" t="str">
        <f t="shared" ca="1" si="656"/>
        <v/>
      </c>
      <c r="N329" s="90" t="str">
        <f t="shared" ca="1" si="656"/>
        <v/>
      </c>
      <c r="O329" s="90" t="str">
        <f t="shared" ca="1" si="656"/>
        <v/>
      </c>
      <c r="P329" s="89" t="str">
        <f t="shared" ref="P329:U329" ca="1" si="657">IF(ISNA(MATCH(MIN(J304:J353)+ROW()-ROW(P304),J304:J353,0)),"",INDEX(D304:D353,MATCH(MIN(J304:J353)+ROW()-ROW(P304),J304:J353,0)))</f>
        <v/>
      </c>
      <c r="Q329" s="89" t="str">
        <f t="shared" ca="1" si="657"/>
        <v/>
      </c>
      <c r="R329" s="89" t="str">
        <f t="shared" ca="1" si="657"/>
        <v/>
      </c>
      <c r="S329" s="89" t="str">
        <f t="shared" ca="1" si="657"/>
        <v/>
      </c>
      <c r="T329" s="89" t="str">
        <f t="shared" ca="1" si="657"/>
        <v/>
      </c>
      <c r="U329" s="89" t="str">
        <f t="shared" ca="1" si="657"/>
        <v/>
      </c>
      <c r="V329" s="98"/>
    </row>
    <row r="330" spans="2:22" x14ac:dyDescent="0.25">
      <c r="B330" s="91">
        <v>27</v>
      </c>
      <c r="C330" s="92">
        <f t="shared" si="649"/>
        <v>43842</v>
      </c>
      <c r="D330" s="93">
        <f ca="1">OFFSET(dispos!$D$11,,156)</f>
        <v>0</v>
      </c>
      <c r="E330" s="93">
        <f ca="1">OFFSET(dispos!$E$11,,156)</f>
        <v>0</v>
      </c>
      <c r="F330" s="93">
        <f ca="1">OFFSET(dispos!$F$11,,156)</f>
        <v>0</v>
      </c>
      <c r="G330" s="93">
        <f ca="1">OFFSET(dispos!$G$11,,156)</f>
        <v>0</v>
      </c>
      <c r="H330" s="93">
        <f ca="1">OFFSET(dispos!$H$11,,156)</f>
        <v>0</v>
      </c>
      <c r="I330" s="93">
        <f ca="1">OFFSET(dispos!$I$11,,156)</f>
        <v>0</v>
      </c>
      <c r="J330" s="90" t="str">
        <f t="shared" ref="J330:O330" ca="1" si="658">IF(D330=0,"",SUMPRODUCT((D304:D353&lt;=D330)-(ISBLANK(D304:D353))))</f>
        <v/>
      </c>
      <c r="K330" s="90" t="str">
        <f t="shared" ca="1" si="658"/>
        <v/>
      </c>
      <c r="L330" s="90" t="str">
        <f t="shared" ca="1" si="658"/>
        <v/>
      </c>
      <c r="M330" s="90" t="str">
        <f t="shared" ca="1" si="658"/>
        <v/>
      </c>
      <c r="N330" s="90" t="str">
        <f t="shared" ca="1" si="658"/>
        <v/>
      </c>
      <c r="O330" s="90" t="str">
        <f t="shared" ca="1" si="658"/>
        <v/>
      </c>
      <c r="P330" s="89" t="str">
        <f t="shared" ref="P330:U330" ca="1" si="659">IF(ISNA(MATCH(MIN(J304:J353)+ROW()-ROW(P304),J304:J353,0)),"",INDEX(D304:D353,MATCH(MIN(J304:J353)+ROW()-ROW(P304),J304:J353,0)))</f>
        <v/>
      </c>
      <c r="Q330" s="89" t="str">
        <f t="shared" ca="1" si="659"/>
        <v/>
      </c>
      <c r="R330" s="89" t="str">
        <f t="shared" ca="1" si="659"/>
        <v/>
      </c>
      <c r="S330" s="89" t="str">
        <f t="shared" ca="1" si="659"/>
        <v/>
      </c>
      <c r="T330" s="89" t="str">
        <f t="shared" ca="1" si="659"/>
        <v/>
      </c>
      <c r="U330" s="89" t="str">
        <f t="shared" ca="1" si="659"/>
        <v/>
      </c>
      <c r="V330" s="98"/>
    </row>
    <row r="331" spans="2:22" x14ac:dyDescent="0.25">
      <c r="B331" s="91">
        <v>28</v>
      </c>
      <c r="C331" s="92">
        <f t="shared" si="649"/>
        <v>43842</v>
      </c>
      <c r="D331" s="93">
        <f ca="1">OFFSET(dispos!$D$11,,162)</f>
        <v>0</v>
      </c>
      <c r="E331" s="93">
        <f ca="1">OFFSET(dispos!$E$11,,162)</f>
        <v>0</v>
      </c>
      <c r="F331" s="93">
        <f ca="1">OFFSET(dispos!$F$11,,162)</f>
        <v>0</v>
      </c>
      <c r="G331" s="93">
        <f ca="1">OFFSET(dispos!$G$11,,162)</f>
        <v>0</v>
      </c>
      <c r="H331" s="93">
        <f ca="1">OFFSET(dispos!$H$11,,162)</f>
        <v>0</v>
      </c>
      <c r="I331" s="93">
        <f ca="1">OFFSET(dispos!$I$11,,162)</f>
        <v>0</v>
      </c>
      <c r="J331" s="90" t="str">
        <f t="shared" ref="J331:O331" ca="1" si="660">IF(D331=0,"",SUMPRODUCT((D304:D353&lt;=D331)-(ISBLANK(D304:D353))))</f>
        <v/>
      </c>
      <c r="K331" s="90" t="str">
        <f t="shared" ca="1" si="660"/>
        <v/>
      </c>
      <c r="L331" s="90" t="str">
        <f t="shared" ca="1" si="660"/>
        <v/>
      </c>
      <c r="M331" s="90" t="str">
        <f t="shared" ca="1" si="660"/>
        <v/>
      </c>
      <c r="N331" s="90" t="str">
        <f t="shared" ca="1" si="660"/>
        <v/>
      </c>
      <c r="O331" s="90" t="str">
        <f t="shared" ca="1" si="660"/>
        <v/>
      </c>
      <c r="P331" s="89" t="str">
        <f t="shared" ref="P331:U331" ca="1" si="661">IF(ISNA(MATCH(MIN(J304:J353)+ROW()-ROW(P304),J304:J353,0)),"",INDEX(D304:D353,MATCH(MIN(J304:J353)+ROW()-ROW(P304),J304:J353,0)))</f>
        <v/>
      </c>
      <c r="Q331" s="89" t="str">
        <f t="shared" ca="1" si="661"/>
        <v/>
      </c>
      <c r="R331" s="89" t="str">
        <f t="shared" ca="1" si="661"/>
        <v/>
      </c>
      <c r="S331" s="89" t="str">
        <f t="shared" ca="1" si="661"/>
        <v/>
      </c>
      <c r="T331" s="89" t="str">
        <f t="shared" ca="1" si="661"/>
        <v/>
      </c>
      <c r="U331" s="89" t="str">
        <f t="shared" ca="1" si="661"/>
        <v/>
      </c>
      <c r="V331" s="98"/>
    </row>
    <row r="332" spans="2:22" x14ac:dyDescent="0.25">
      <c r="B332" s="91">
        <v>29</v>
      </c>
      <c r="C332" s="92">
        <f t="shared" si="649"/>
        <v>43842</v>
      </c>
      <c r="D332" s="93">
        <f ca="1">OFFSET(dispos!$D$11,,168)</f>
        <v>0</v>
      </c>
      <c r="E332" s="93">
        <f ca="1">OFFSET(dispos!$E$11,,168)</f>
        <v>0</v>
      </c>
      <c r="F332" s="93">
        <f ca="1">OFFSET(dispos!$F$11,,168)</f>
        <v>0</v>
      </c>
      <c r="G332" s="93">
        <f ca="1">OFFSET(dispos!$G$11,,168)</f>
        <v>0</v>
      </c>
      <c r="H332" s="93">
        <f ca="1">OFFSET(dispos!$H$11,,168)</f>
        <v>0</v>
      </c>
      <c r="I332" s="93">
        <f ca="1">OFFSET(dispos!$I$11,,168)</f>
        <v>0</v>
      </c>
      <c r="J332" s="90" t="str">
        <f t="shared" ref="J332:O332" ca="1" si="662">IF(D332=0,"",SUMPRODUCT((D304:D353&lt;=D332)-(ISBLANK(D304:D353))))</f>
        <v/>
      </c>
      <c r="K332" s="90" t="str">
        <f t="shared" ca="1" si="662"/>
        <v/>
      </c>
      <c r="L332" s="90" t="str">
        <f t="shared" ca="1" si="662"/>
        <v/>
      </c>
      <c r="M332" s="90" t="str">
        <f t="shared" ca="1" si="662"/>
        <v/>
      </c>
      <c r="N332" s="90" t="str">
        <f t="shared" ca="1" si="662"/>
        <v/>
      </c>
      <c r="O332" s="90" t="str">
        <f t="shared" ca="1" si="662"/>
        <v/>
      </c>
      <c r="P332" s="89" t="str">
        <f t="shared" ref="P332:U332" ca="1" si="663">IF(ISNA(MATCH(MIN(J304:J353)+ROW()-ROW(P304),J304:J353,0)),"",INDEX(D304:D353,MATCH(MIN(J304:J353)+ROW()-ROW(P304),J304:J353,0)))</f>
        <v/>
      </c>
      <c r="Q332" s="89" t="str">
        <f t="shared" ca="1" si="663"/>
        <v/>
      </c>
      <c r="R332" s="89" t="str">
        <f t="shared" ca="1" si="663"/>
        <v/>
      </c>
      <c r="S332" s="89" t="str">
        <f t="shared" ca="1" si="663"/>
        <v/>
      </c>
      <c r="T332" s="89" t="str">
        <f t="shared" ca="1" si="663"/>
        <v/>
      </c>
      <c r="U332" s="89" t="str">
        <f t="shared" ca="1" si="663"/>
        <v/>
      </c>
      <c r="V332" s="98"/>
    </row>
    <row r="333" spans="2:22" x14ac:dyDescent="0.25">
      <c r="B333" s="91">
        <v>30</v>
      </c>
      <c r="C333" s="92">
        <f t="shared" si="649"/>
        <v>43842</v>
      </c>
      <c r="D333" s="93">
        <f ca="1">OFFSET(dispos!$D$11,,174)</f>
        <v>0</v>
      </c>
      <c r="E333" s="93">
        <f ca="1">OFFSET(dispos!$E$11,,174)</f>
        <v>0</v>
      </c>
      <c r="F333" s="93">
        <f ca="1">OFFSET(dispos!$F$11,,174)</f>
        <v>0</v>
      </c>
      <c r="G333" s="93">
        <f ca="1">OFFSET(dispos!$G$11,,174)</f>
        <v>0</v>
      </c>
      <c r="H333" s="93">
        <f ca="1">OFFSET(dispos!$H$11,,174)</f>
        <v>0</v>
      </c>
      <c r="I333" s="93">
        <f ca="1">OFFSET(dispos!$I$11,,174)</f>
        <v>0</v>
      </c>
      <c r="J333" s="90" t="str">
        <f t="shared" ref="J333:O333" ca="1" si="664">IF(D333=0,"",SUMPRODUCT((D304:D353&lt;=D333)-(ISBLANK(D304:D353))))</f>
        <v/>
      </c>
      <c r="K333" s="90" t="str">
        <f t="shared" ca="1" si="664"/>
        <v/>
      </c>
      <c r="L333" s="90" t="str">
        <f t="shared" ca="1" si="664"/>
        <v/>
      </c>
      <c r="M333" s="90" t="str">
        <f t="shared" ca="1" si="664"/>
        <v/>
      </c>
      <c r="N333" s="90" t="str">
        <f t="shared" ca="1" si="664"/>
        <v/>
      </c>
      <c r="O333" s="90" t="str">
        <f t="shared" ca="1" si="664"/>
        <v/>
      </c>
      <c r="P333" s="89" t="str">
        <f t="shared" ref="P333:U333" ca="1" si="665">IF(ISNA(MATCH(MIN(J304:J353)+ROW()-ROW(P304),J304:J353,0)),"",INDEX(D304:D353,MATCH(MIN(J304:J353)+ROW()-ROW(P304),J304:J353,0)))</f>
        <v/>
      </c>
      <c r="Q333" s="89" t="str">
        <f t="shared" ca="1" si="665"/>
        <v/>
      </c>
      <c r="R333" s="89" t="str">
        <f t="shared" ca="1" si="665"/>
        <v/>
      </c>
      <c r="S333" s="89" t="str">
        <f t="shared" ca="1" si="665"/>
        <v/>
      </c>
      <c r="T333" s="89" t="str">
        <f t="shared" ca="1" si="665"/>
        <v/>
      </c>
      <c r="U333" s="89" t="str">
        <f t="shared" ca="1" si="665"/>
        <v/>
      </c>
      <c r="V333" s="98"/>
    </row>
    <row r="334" spans="2:22" x14ac:dyDescent="0.25">
      <c r="B334" s="91">
        <v>31</v>
      </c>
      <c r="C334" s="92">
        <f t="shared" si="649"/>
        <v>43842</v>
      </c>
      <c r="D334" s="93">
        <f ca="1">OFFSET(dispos!$D$11,,180)</f>
        <v>0</v>
      </c>
      <c r="E334" s="93">
        <f ca="1">OFFSET(dispos!$E$11,,180)</f>
        <v>0</v>
      </c>
      <c r="F334" s="93">
        <f ca="1">OFFSET(dispos!$F$11,,180)</f>
        <v>0</v>
      </c>
      <c r="G334" s="93">
        <f ca="1">OFFSET(dispos!$G$11,,180)</f>
        <v>0</v>
      </c>
      <c r="H334" s="93">
        <f ca="1">OFFSET(dispos!$H$11,,180)</f>
        <v>0</v>
      </c>
      <c r="I334" s="93">
        <f ca="1">OFFSET(dispos!$I$11,,180)</f>
        <v>0</v>
      </c>
      <c r="J334" s="90" t="str">
        <f t="shared" ref="J334:O334" ca="1" si="666">IF(D334=0,"",SUMPRODUCT((D304:D353&lt;=D334)-(ISBLANK(D304:D353))))</f>
        <v/>
      </c>
      <c r="K334" s="90" t="str">
        <f t="shared" ca="1" si="666"/>
        <v/>
      </c>
      <c r="L334" s="90" t="str">
        <f t="shared" ca="1" si="666"/>
        <v/>
      </c>
      <c r="M334" s="90" t="str">
        <f t="shared" ca="1" si="666"/>
        <v/>
      </c>
      <c r="N334" s="90" t="str">
        <f t="shared" ca="1" si="666"/>
        <v/>
      </c>
      <c r="O334" s="90" t="str">
        <f t="shared" ca="1" si="666"/>
        <v/>
      </c>
      <c r="P334" s="89" t="str">
        <f t="shared" ref="P334:U334" ca="1" si="667">IF(ISNA(MATCH(MIN(J304:J353)+ROW()-ROW(P304),J304:J353,0)),"",INDEX(D304:D353,MATCH(MIN(J304:J353)+ROW()-ROW(P304),J304:J353,0)))</f>
        <v/>
      </c>
      <c r="Q334" s="89" t="str">
        <f t="shared" ca="1" si="667"/>
        <v/>
      </c>
      <c r="R334" s="89" t="str">
        <f t="shared" ca="1" si="667"/>
        <v/>
      </c>
      <c r="S334" s="89" t="str">
        <f t="shared" ca="1" si="667"/>
        <v/>
      </c>
      <c r="T334" s="89" t="str">
        <f t="shared" ca="1" si="667"/>
        <v/>
      </c>
      <c r="U334" s="89" t="str">
        <f t="shared" ca="1" si="667"/>
        <v/>
      </c>
      <c r="V334" s="98"/>
    </row>
    <row r="335" spans="2:22" x14ac:dyDescent="0.25">
      <c r="B335" s="91">
        <v>32</v>
      </c>
      <c r="C335" s="92">
        <f t="shared" si="649"/>
        <v>43842</v>
      </c>
      <c r="D335" s="93">
        <f ca="1">OFFSET(dispos!$D$11,,186)</f>
        <v>0</v>
      </c>
      <c r="E335" s="93">
        <f ca="1">OFFSET(dispos!$E$11,,186)</f>
        <v>0</v>
      </c>
      <c r="F335" s="93">
        <f ca="1">OFFSET(dispos!$F$11,,186)</f>
        <v>0</v>
      </c>
      <c r="G335" s="93">
        <f ca="1">OFFSET(dispos!$G$11,,186)</f>
        <v>0</v>
      </c>
      <c r="H335" s="93">
        <f ca="1">OFFSET(dispos!$H$11,,186)</f>
        <v>0</v>
      </c>
      <c r="I335" s="93">
        <f ca="1">OFFSET(dispos!$I$11,,186)</f>
        <v>0</v>
      </c>
      <c r="J335" s="90" t="str">
        <f t="shared" ref="J335:O335" ca="1" si="668">IF(D335=0,"",SUMPRODUCT((D304:D353&lt;=D335)-(ISBLANK(D304:D353))))</f>
        <v/>
      </c>
      <c r="K335" s="90" t="str">
        <f t="shared" ca="1" si="668"/>
        <v/>
      </c>
      <c r="L335" s="90" t="str">
        <f t="shared" ca="1" si="668"/>
        <v/>
      </c>
      <c r="M335" s="90" t="str">
        <f t="shared" ca="1" si="668"/>
        <v/>
      </c>
      <c r="N335" s="90" t="str">
        <f t="shared" ca="1" si="668"/>
        <v/>
      </c>
      <c r="O335" s="90" t="str">
        <f t="shared" ca="1" si="668"/>
        <v/>
      </c>
      <c r="P335" s="89" t="str">
        <f t="shared" ref="P335:U335" ca="1" si="669">IF(ISNA(MATCH(MIN(J304:J353)+ROW()-ROW(P304),J304:J353,0)),"",INDEX(D304:D353,MATCH(MIN(J304:J353)+ROW()-ROW(P304),J304:J353,0)))</f>
        <v/>
      </c>
      <c r="Q335" s="89" t="str">
        <f t="shared" ca="1" si="669"/>
        <v/>
      </c>
      <c r="R335" s="89" t="str">
        <f t="shared" ca="1" si="669"/>
        <v/>
      </c>
      <c r="S335" s="89" t="str">
        <f t="shared" ca="1" si="669"/>
        <v/>
      </c>
      <c r="T335" s="89" t="str">
        <f t="shared" ca="1" si="669"/>
        <v/>
      </c>
      <c r="U335" s="89" t="str">
        <f t="shared" ca="1" si="669"/>
        <v/>
      </c>
      <c r="V335" s="98"/>
    </row>
    <row r="336" spans="2:22" x14ac:dyDescent="0.25">
      <c r="B336" s="91">
        <v>33</v>
      </c>
      <c r="C336" s="92">
        <f t="shared" si="649"/>
        <v>43842</v>
      </c>
      <c r="D336" s="93">
        <f ca="1">OFFSET(dispos!$D$11,,192)</f>
        <v>0</v>
      </c>
      <c r="E336" s="93">
        <f ca="1">OFFSET(dispos!$E$11,,192)</f>
        <v>0</v>
      </c>
      <c r="F336" s="93">
        <f ca="1">OFFSET(dispos!$F$11,,192)</f>
        <v>0</v>
      </c>
      <c r="G336" s="93">
        <f ca="1">OFFSET(dispos!$G$11,,192)</f>
        <v>0</v>
      </c>
      <c r="H336" s="93">
        <f ca="1">OFFSET(dispos!$H$11,,192)</f>
        <v>0</v>
      </c>
      <c r="I336" s="93">
        <f ca="1">OFFSET(dispos!$I$11,,192)</f>
        <v>0</v>
      </c>
      <c r="J336" s="90" t="str">
        <f t="shared" ref="J336:O336" ca="1" si="670">IF(D336=0,"",SUMPRODUCT((D304:D353&lt;=D336)-(ISBLANK(D304:D353))))</f>
        <v/>
      </c>
      <c r="K336" s="90" t="str">
        <f t="shared" ca="1" si="670"/>
        <v/>
      </c>
      <c r="L336" s="90" t="str">
        <f t="shared" ca="1" si="670"/>
        <v/>
      </c>
      <c r="M336" s="90" t="str">
        <f t="shared" ca="1" si="670"/>
        <v/>
      </c>
      <c r="N336" s="90" t="str">
        <f t="shared" ca="1" si="670"/>
        <v/>
      </c>
      <c r="O336" s="90" t="str">
        <f t="shared" ca="1" si="670"/>
        <v/>
      </c>
      <c r="P336" s="89" t="str">
        <f t="shared" ref="P336:U336" ca="1" si="671">IF(ISNA(MATCH(MIN(J304:J353)+ROW()-ROW(P304),J304:J353,0)),"",INDEX(D304:D353,MATCH(MIN(J304:J353)+ROW()-ROW(P304),J304:J353,0)))</f>
        <v/>
      </c>
      <c r="Q336" s="89" t="str">
        <f t="shared" ca="1" si="671"/>
        <v/>
      </c>
      <c r="R336" s="89" t="str">
        <f t="shared" ca="1" si="671"/>
        <v/>
      </c>
      <c r="S336" s="89" t="str">
        <f t="shared" ca="1" si="671"/>
        <v/>
      </c>
      <c r="T336" s="89" t="str">
        <f t="shared" ca="1" si="671"/>
        <v/>
      </c>
      <c r="U336" s="89" t="str">
        <f t="shared" ca="1" si="671"/>
        <v/>
      </c>
      <c r="V336" s="98"/>
    </row>
    <row r="337" spans="2:22" x14ac:dyDescent="0.25">
      <c r="B337" s="91">
        <v>34</v>
      </c>
      <c r="C337" s="92">
        <f t="shared" si="649"/>
        <v>43842</v>
      </c>
      <c r="D337" s="93">
        <f ca="1">OFFSET(dispos!$D$11,,198)</f>
        <v>0</v>
      </c>
      <c r="E337" s="93">
        <f ca="1">OFFSET(dispos!$E$11,,198)</f>
        <v>0</v>
      </c>
      <c r="F337" s="93">
        <f ca="1">OFFSET(dispos!$F$11,,198)</f>
        <v>0</v>
      </c>
      <c r="G337" s="93">
        <f ca="1">OFFSET(dispos!$G$11,,198)</f>
        <v>0</v>
      </c>
      <c r="H337" s="93">
        <f ca="1">OFFSET(dispos!$H$11,,198)</f>
        <v>0</v>
      </c>
      <c r="I337" s="93">
        <f ca="1">OFFSET(dispos!$I$11,,198)</f>
        <v>0</v>
      </c>
      <c r="J337" s="90" t="str">
        <f t="shared" ref="J337:O337" ca="1" si="672">IF(D337=0,"",SUMPRODUCT((D304:D353&lt;=D337)-(ISBLANK(D304:D353))))</f>
        <v/>
      </c>
      <c r="K337" s="90" t="str">
        <f t="shared" ca="1" si="672"/>
        <v/>
      </c>
      <c r="L337" s="90" t="str">
        <f t="shared" ca="1" si="672"/>
        <v/>
      </c>
      <c r="M337" s="90" t="str">
        <f t="shared" ca="1" si="672"/>
        <v/>
      </c>
      <c r="N337" s="90" t="str">
        <f t="shared" ca="1" si="672"/>
        <v/>
      </c>
      <c r="O337" s="90" t="str">
        <f t="shared" ca="1" si="672"/>
        <v/>
      </c>
      <c r="P337" s="89" t="str">
        <f t="shared" ref="P337:U337" ca="1" si="673">IF(ISNA(MATCH(MIN(J304:J353)+ROW()-ROW(P304),J304:J353,0)),"",INDEX(D304:D353,MATCH(MIN(J304:J353)+ROW()-ROW(P304),J304:J353,0)))</f>
        <v/>
      </c>
      <c r="Q337" s="89" t="str">
        <f t="shared" ca="1" si="673"/>
        <v/>
      </c>
      <c r="R337" s="89" t="str">
        <f t="shared" ca="1" si="673"/>
        <v/>
      </c>
      <c r="S337" s="89" t="str">
        <f t="shared" ca="1" si="673"/>
        <v/>
      </c>
      <c r="T337" s="89" t="str">
        <f t="shared" ca="1" si="673"/>
        <v/>
      </c>
      <c r="U337" s="89" t="str">
        <f t="shared" ca="1" si="673"/>
        <v/>
      </c>
      <c r="V337" s="98"/>
    </row>
    <row r="338" spans="2:22" x14ac:dyDescent="0.25">
      <c r="B338" s="91">
        <v>35</v>
      </c>
      <c r="C338" s="92">
        <f t="shared" si="649"/>
        <v>43842</v>
      </c>
      <c r="D338" s="93">
        <f ca="1">OFFSET(dispos!$D$11,,204)</f>
        <v>0</v>
      </c>
      <c r="E338" s="93">
        <f ca="1">OFFSET(dispos!$E$11,,204)</f>
        <v>0</v>
      </c>
      <c r="F338" s="93">
        <f ca="1">OFFSET(dispos!$F$11,,204)</f>
        <v>0</v>
      </c>
      <c r="G338" s="93">
        <f ca="1">OFFSET(dispos!$G$11,,204)</f>
        <v>0</v>
      </c>
      <c r="H338" s="93">
        <f ca="1">OFFSET(dispos!$H$11,,204)</f>
        <v>0</v>
      </c>
      <c r="I338" s="93">
        <f ca="1">OFFSET(dispos!$I$11,,204)</f>
        <v>0</v>
      </c>
      <c r="J338" s="90" t="str">
        <f t="shared" ref="J338:O338" ca="1" si="674">IF(D338=0,"",SUMPRODUCT((D304:D353&lt;=D338)-(ISBLANK(D304:D353))))</f>
        <v/>
      </c>
      <c r="K338" s="90" t="str">
        <f t="shared" ca="1" si="674"/>
        <v/>
      </c>
      <c r="L338" s="90" t="str">
        <f t="shared" ca="1" si="674"/>
        <v/>
      </c>
      <c r="M338" s="90" t="str">
        <f t="shared" ca="1" si="674"/>
        <v/>
      </c>
      <c r="N338" s="90" t="str">
        <f t="shared" ca="1" si="674"/>
        <v/>
      </c>
      <c r="O338" s="90" t="str">
        <f t="shared" ca="1" si="674"/>
        <v/>
      </c>
      <c r="P338" s="89" t="str">
        <f t="shared" ref="P338:U338" ca="1" si="675">IF(ISNA(MATCH(MIN(J304:J353)+ROW()-ROW(P304),J304:J353,0)),"",INDEX(D304:D353,MATCH(MIN(J304:J353)+ROW()-ROW(P304),J304:J353,0)))</f>
        <v/>
      </c>
      <c r="Q338" s="89" t="str">
        <f t="shared" ca="1" si="675"/>
        <v/>
      </c>
      <c r="R338" s="89" t="str">
        <f t="shared" ca="1" si="675"/>
        <v/>
      </c>
      <c r="S338" s="89" t="str">
        <f t="shared" ca="1" si="675"/>
        <v/>
      </c>
      <c r="T338" s="89" t="str">
        <f t="shared" ca="1" si="675"/>
        <v/>
      </c>
      <c r="U338" s="89" t="str">
        <f t="shared" ca="1" si="675"/>
        <v/>
      </c>
      <c r="V338" s="98"/>
    </row>
    <row r="339" spans="2:22" x14ac:dyDescent="0.25">
      <c r="B339" s="91">
        <v>36</v>
      </c>
      <c r="C339" s="92">
        <f t="shared" si="649"/>
        <v>43842</v>
      </c>
      <c r="D339" s="93">
        <f ca="1">OFFSET(dispos!$D$11,,210)</f>
        <v>0</v>
      </c>
      <c r="E339" s="93">
        <f ca="1">OFFSET(dispos!$E$11,,210)</f>
        <v>0</v>
      </c>
      <c r="F339" s="93">
        <f ca="1">OFFSET(dispos!$F$11,,210)</f>
        <v>0</v>
      </c>
      <c r="G339" s="93">
        <f ca="1">OFFSET(dispos!$G$11,,210)</f>
        <v>0</v>
      </c>
      <c r="H339" s="93">
        <f ca="1">OFFSET(dispos!$H$11,,210)</f>
        <v>0</v>
      </c>
      <c r="I339" s="93">
        <f ca="1">OFFSET(dispos!$I$11,,210)</f>
        <v>0</v>
      </c>
      <c r="J339" s="90" t="str">
        <f t="shared" ref="J339:O339" ca="1" si="676">IF(D339=0,"",SUMPRODUCT((D304:D353&lt;=D339)-(ISBLANK(D304:D353))))</f>
        <v/>
      </c>
      <c r="K339" s="90" t="str">
        <f t="shared" ca="1" si="676"/>
        <v/>
      </c>
      <c r="L339" s="90" t="str">
        <f t="shared" ca="1" si="676"/>
        <v/>
      </c>
      <c r="M339" s="90" t="str">
        <f t="shared" ca="1" si="676"/>
        <v/>
      </c>
      <c r="N339" s="90" t="str">
        <f t="shared" ca="1" si="676"/>
        <v/>
      </c>
      <c r="O339" s="90" t="str">
        <f t="shared" ca="1" si="676"/>
        <v/>
      </c>
      <c r="P339" s="89" t="str">
        <f t="shared" ref="P339:U339" ca="1" si="677">IF(ISNA(MATCH(MIN(J304:J353)+ROW()-ROW(P304),J304:J353,0)),"",INDEX(D304:D353,MATCH(MIN(J304:J353)+ROW()-ROW(P304),J304:J353,0)))</f>
        <v/>
      </c>
      <c r="Q339" s="89" t="str">
        <f t="shared" ca="1" si="677"/>
        <v/>
      </c>
      <c r="R339" s="89" t="str">
        <f t="shared" ca="1" si="677"/>
        <v/>
      </c>
      <c r="S339" s="89" t="str">
        <f t="shared" ca="1" si="677"/>
        <v/>
      </c>
      <c r="T339" s="89" t="str">
        <f t="shared" ca="1" si="677"/>
        <v/>
      </c>
      <c r="U339" s="89" t="str">
        <f t="shared" ca="1" si="677"/>
        <v/>
      </c>
      <c r="V339" s="98"/>
    </row>
    <row r="340" spans="2:22" x14ac:dyDescent="0.25">
      <c r="B340" s="91">
        <v>37</v>
      </c>
      <c r="C340" s="92">
        <f t="shared" si="649"/>
        <v>43842</v>
      </c>
      <c r="D340" s="93">
        <f ca="1">OFFSET(dispos!$D$11,,216)</f>
        <v>0</v>
      </c>
      <c r="E340" s="93">
        <f ca="1">OFFSET(dispos!$E$11,,216)</f>
        <v>0</v>
      </c>
      <c r="F340" s="93">
        <f ca="1">OFFSET(dispos!$F$11,,216)</f>
        <v>0</v>
      </c>
      <c r="G340" s="93">
        <f ca="1">OFFSET(dispos!$G$11,,216)</f>
        <v>0</v>
      </c>
      <c r="H340" s="93">
        <f ca="1">OFFSET(dispos!$H$11,,216)</f>
        <v>0</v>
      </c>
      <c r="I340" s="93">
        <f ca="1">OFFSET(dispos!$I$11,,216)</f>
        <v>0</v>
      </c>
      <c r="J340" s="90" t="str">
        <f t="shared" ref="J340:O340" ca="1" si="678">IF(D340=0,"",SUMPRODUCT((D304:D353&lt;=D340)-(ISBLANK(D304:D353))))</f>
        <v/>
      </c>
      <c r="K340" s="90" t="str">
        <f t="shared" ca="1" si="678"/>
        <v/>
      </c>
      <c r="L340" s="90" t="str">
        <f t="shared" ca="1" si="678"/>
        <v/>
      </c>
      <c r="M340" s="90" t="str">
        <f t="shared" ca="1" si="678"/>
        <v/>
      </c>
      <c r="N340" s="90" t="str">
        <f t="shared" ca="1" si="678"/>
        <v/>
      </c>
      <c r="O340" s="90" t="str">
        <f t="shared" ca="1" si="678"/>
        <v/>
      </c>
      <c r="P340" s="89" t="str">
        <f t="shared" ref="P340:U340" ca="1" si="679">IF(ISNA(MATCH(MIN(J304:J353)+ROW()-ROW(P304),J304:J353,0)),"",INDEX(D304:D353,MATCH(MIN(J304:J353)+ROW()-ROW(P304),J304:J353,0)))</f>
        <v/>
      </c>
      <c r="Q340" s="89" t="str">
        <f t="shared" ca="1" si="679"/>
        <v/>
      </c>
      <c r="R340" s="89" t="str">
        <f t="shared" ca="1" si="679"/>
        <v/>
      </c>
      <c r="S340" s="89" t="str">
        <f t="shared" ca="1" si="679"/>
        <v/>
      </c>
      <c r="T340" s="89" t="str">
        <f t="shared" ca="1" si="679"/>
        <v/>
      </c>
      <c r="U340" s="89" t="str">
        <f t="shared" ca="1" si="679"/>
        <v/>
      </c>
      <c r="V340" s="98"/>
    </row>
    <row r="341" spans="2:22" x14ac:dyDescent="0.25">
      <c r="B341" s="91">
        <v>38</v>
      </c>
      <c r="C341" s="92">
        <f t="shared" si="649"/>
        <v>43842</v>
      </c>
      <c r="D341" s="93">
        <f ca="1">OFFSET(dispos!$D$11,,222)</f>
        <v>0</v>
      </c>
      <c r="E341" s="93">
        <f ca="1">OFFSET(dispos!$E$11,,222)</f>
        <v>0</v>
      </c>
      <c r="F341" s="93">
        <f ca="1">OFFSET(dispos!$F$11,,222)</f>
        <v>0</v>
      </c>
      <c r="G341" s="93">
        <f ca="1">OFFSET(dispos!$G$11,,222)</f>
        <v>0</v>
      </c>
      <c r="H341" s="93">
        <f ca="1">OFFSET(dispos!$H$11,,222)</f>
        <v>0</v>
      </c>
      <c r="I341" s="93">
        <f ca="1">OFFSET(dispos!$I$11,,222)</f>
        <v>0</v>
      </c>
      <c r="J341" s="90" t="str">
        <f t="shared" ref="J341:O341" ca="1" si="680">IF(D341=0,"",SUMPRODUCT((D304:D353&lt;=D341)-(ISBLANK(D304:D353))))</f>
        <v/>
      </c>
      <c r="K341" s="90" t="str">
        <f t="shared" ca="1" si="680"/>
        <v/>
      </c>
      <c r="L341" s="90" t="str">
        <f t="shared" ca="1" si="680"/>
        <v/>
      </c>
      <c r="M341" s="90" t="str">
        <f t="shared" ca="1" si="680"/>
        <v/>
      </c>
      <c r="N341" s="90" t="str">
        <f t="shared" ca="1" si="680"/>
        <v/>
      </c>
      <c r="O341" s="90" t="str">
        <f t="shared" ca="1" si="680"/>
        <v/>
      </c>
      <c r="P341" s="89" t="str">
        <f t="shared" ref="P341:U341" ca="1" si="681">IF(ISNA(MATCH(MIN(J304:J353)+ROW()-ROW(P304),J304:J353,0)),"",INDEX(D304:D353,MATCH(MIN(J304:J353)+ROW()-ROW(P304),J304:J353,0)))</f>
        <v/>
      </c>
      <c r="Q341" s="89" t="str">
        <f t="shared" ca="1" si="681"/>
        <v/>
      </c>
      <c r="R341" s="89" t="str">
        <f t="shared" ca="1" si="681"/>
        <v/>
      </c>
      <c r="S341" s="89" t="str">
        <f t="shared" ca="1" si="681"/>
        <v/>
      </c>
      <c r="T341" s="89" t="str">
        <f t="shared" ca="1" si="681"/>
        <v/>
      </c>
      <c r="U341" s="89" t="str">
        <f t="shared" ca="1" si="681"/>
        <v/>
      </c>
      <c r="V341" s="98"/>
    </row>
    <row r="342" spans="2:22" x14ac:dyDescent="0.25">
      <c r="B342" s="91">
        <v>39</v>
      </c>
      <c r="C342" s="92">
        <f t="shared" si="649"/>
        <v>43842</v>
      </c>
      <c r="D342" s="93">
        <f ca="1">OFFSET(dispos!$D$11,,228)</f>
        <v>0</v>
      </c>
      <c r="E342" s="93">
        <f ca="1">OFFSET(dispos!$E$11,,228)</f>
        <v>0</v>
      </c>
      <c r="F342" s="93">
        <f ca="1">OFFSET(dispos!$F$11,,228)</f>
        <v>0</v>
      </c>
      <c r="G342" s="93">
        <f ca="1">OFFSET(dispos!$G$11,,228)</f>
        <v>0</v>
      </c>
      <c r="H342" s="93">
        <f ca="1">OFFSET(dispos!$H$11,,228)</f>
        <v>0</v>
      </c>
      <c r="I342" s="93">
        <f ca="1">OFFSET(dispos!$I$11,,228)</f>
        <v>0</v>
      </c>
      <c r="J342" s="90" t="str">
        <f t="shared" ref="J342:O342" ca="1" si="682">IF(D342=0,"",SUMPRODUCT((D304:D353&lt;=D342)-(ISBLANK(D304:D353))))</f>
        <v/>
      </c>
      <c r="K342" s="90" t="str">
        <f t="shared" ca="1" si="682"/>
        <v/>
      </c>
      <c r="L342" s="90" t="str">
        <f t="shared" ca="1" si="682"/>
        <v/>
      </c>
      <c r="M342" s="90" t="str">
        <f t="shared" ca="1" si="682"/>
        <v/>
      </c>
      <c r="N342" s="90" t="str">
        <f t="shared" ca="1" si="682"/>
        <v/>
      </c>
      <c r="O342" s="90" t="str">
        <f t="shared" ca="1" si="682"/>
        <v/>
      </c>
      <c r="P342" s="89" t="str">
        <f t="shared" ref="P342:U342" ca="1" si="683">IF(ISNA(MATCH(MIN(J304:J353)+ROW()-ROW(P304),J304:J353,0)),"",INDEX(D304:D353,MATCH(MIN(J304:J353)+ROW()-ROW(P304),J304:J353,0)))</f>
        <v/>
      </c>
      <c r="Q342" s="89" t="str">
        <f t="shared" ca="1" si="683"/>
        <v/>
      </c>
      <c r="R342" s="89" t="str">
        <f t="shared" ca="1" si="683"/>
        <v/>
      </c>
      <c r="S342" s="89" t="str">
        <f t="shared" ca="1" si="683"/>
        <v/>
      </c>
      <c r="T342" s="89" t="str">
        <f t="shared" ca="1" si="683"/>
        <v/>
      </c>
      <c r="U342" s="89" t="str">
        <f t="shared" ca="1" si="683"/>
        <v/>
      </c>
      <c r="V342" s="98"/>
    </row>
    <row r="343" spans="2:22" x14ac:dyDescent="0.25">
      <c r="B343" s="91">
        <v>40</v>
      </c>
      <c r="C343" s="92">
        <f t="shared" si="649"/>
        <v>43842</v>
      </c>
      <c r="D343" s="93">
        <f ca="1">OFFSET(dispos!$D$11,,234)</f>
        <v>0</v>
      </c>
      <c r="E343" s="93">
        <f ca="1">OFFSET(dispos!$E$11,,234)</f>
        <v>0</v>
      </c>
      <c r="F343" s="93">
        <f ca="1">OFFSET(dispos!$F$11,,234)</f>
        <v>0</v>
      </c>
      <c r="G343" s="93">
        <f ca="1">OFFSET(dispos!$G$11,,234)</f>
        <v>0</v>
      </c>
      <c r="H343" s="93">
        <f ca="1">OFFSET(dispos!$H$11,,234)</f>
        <v>0</v>
      </c>
      <c r="I343" s="93">
        <f ca="1">OFFSET(dispos!$I$11,,234)</f>
        <v>0</v>
      </c>
      <c r="J343" s="90" t="str">
        <f t="shared" ref="J343:O343" ca="1" si="684">IF(D343=0,"",SUMPRODUCT((D304:D353&lt;=D343)-(ISBLANK(D304:D353))))</f>
        <v/>
      </c>
      <c r="K343" s="90" t="str">
        <f t="shared" ca="1" si="684"/>
        <v/>
      </c>
      <c r="L343" s="90" t="str">
        <f t="shared" ca="1" si="684"/>
        <v/>
      </c>
      <c r="M343" s="90" t="str">
        <f t="shared" ca="1" si="684"/>
        <v/>
      </c>
      <c r="N343" s="90" t="str">
        <f t="shared" ca="1" si="684"/>
        <v/>
      </c>
      <c r="O343" s="90" t="str">
        <f t="shared" ca="1" si="684"/>
        <v/>
      </c>
      <c r="P343" s="89" t="str">
        <f t="shared" ref="P343:U343" ca="1" si="685">IF(ISNA(MATCH(MIN(J304:J353)+ROW()-ROW(P304),J304:J353,0)),"",INDEX(D304:D353,MATCH(MIN(J304:J353)+ROW()-ROW(P304),J304:J353,0)))</f>
        <v/>
      </c>
      <c r="Q343" s="89" t="str">
        <f t="shared" ca="1" si="685"/>
        <v/>
      </c>
      <c r="R343" s="89" t="str">
        <f t="shared" ca="1" si="685"/>
        <v/>
      </c>
      <c r="S343" s="89" t="str">
        <f t="shared" ca="1" si="685"/>
        <v/>
      </c>
      <c r="T343" s="89" t="str">
        <f t="shared" ca="1" si="685"/>
        <v/>
      </c>
      <c r="U343" s="89" t="str">
        <f t="shared" ca="1" si="685"/>
        <v/>
      </c>
      <c r="V343" s="98"/>
    </row>
    <row r="344" spans="2:22" x14ac:dyDescent="0.25">
      <c r="B344" s="91">
        <v>41</v>
      </c>
      <c r="C344" s="92">
        <f t="shared" si="649"/>
        <v>43842</v>
      </c>
      <c r="D344" s="93">
        <f ca="1">OFFSET(dispos!$D$11,,240)</f>
        <v>0</v>
      </c>
      <c r="E344" s="93">
        <f ca="1">OFFSET(dispos!$E$11,,240)</f>
        <v>0</v>
      </c>
      <c r="F344" s="93">
        <f ca="1">OFFSET(dispos!$F$11,,240)</f>
        <v>0</v>
      </c>
      <c r="G344" s="93">
        <f ca="1">OFFSET(dispos!$G$11,,240)</f>
        <v>0</v>
      </c>
      <c r="H344" s="93">
        <f ca="1">OFFSET(dispos!$H$11,,240)</f>
        <v>0</v>
      </c>
      <c r="I344" s="93">
        <f ca="1">OFFSET(dispos!$I$11,,240)</f>
        <v>0</v>
      </c>
      <c r="J344" s="90" t="str">
        <f t="shared" ref="J344:O344" ca="1" si="686">IF(D344=0,"",SUMPRODUCT((D304:D353&lt;=D344)-(ISBLANK(D304:D353))))</f>
        <v/>
      </c>
      <c r="K344" s="90" t="str">
        <f t="shared" ca="1" si="686"/>
        <v/>
      </c>
      <c r="L344" s="90" t="str">
        <f t="shared" ca="1" si="686"/>
        <v/>
      </c>
      <c r="M344" s="90" t="str">
        <f t="shared" ca="1" si="686"/>
        <v/>
      </c>
      <c r="N344" s="90" t="str">
        <f t="shared" ca="1" si="686"/>
        <v/>
      </c>
      <c r="O344" s="90" t="str">
        <f t="shared" ca="1" si="686"/>
        <v/>
      </c>
      <c r="P344" s="89" t="str">
        <f t="shared" ref="P344:U344" ca="1" si="687">IF(ISNA(MATCH(MIN(J304:J353)+ROW()-ROW(P304),J304:J353,0)),"",INDEX(D304:D353,MATCH(MIN(J304:J353)+ROW()-ROW(P304),J304:J353,0)))</f>
        <v/>
      </c>
      <c r="Q344" s="89" t="str">
        <f t="shared" ca="1" si="687"/>
        <v/>
      </c>
      <c r="R344" s="89" t="str">
        <f t="shared" ca="1" si="687"/>
        <v/>
      </c>
      <c r="S344" s="89" t="str">
        <f t="shared" ca="1" si="687"/>
        <v/>
      </c>
      <c r="T344" s="89" t="str">
        <f t="shared" ca="1" si="687"/>
        <v/>
      </c>
      <c r="U344" s="89" t="str">
        <f t="shared" ca="1" si="687"/>
        <v/>
      </c>
      <c r="V344" s="98"/>
    </row>
    <row r="345" spans="2:22" x14ac:dyDescent="0.25">
      <c r="B345" s="91">
        <v>42</v>
      </c>
      <c r="C345" s="92">
        <f t="shared" si="649"/>
        <v>43842</v>
      </c>
      <c r="D345" s="93">
        <f ca="1">OFFSET(dispos!$D$11,,246)</f>
        <v>0</v>
      </c>
      <c r="E345" s="93">
        <f ca="1">OFFSET(dispos!$E$11,,246)</f>
        <v>0</v>
      </c>
      <c r="F345" s="93">
        <f ca="1">OFFSET(dispos!$F$11,,246)</f>
        <v>0</v>
      </c>
      <c r="G345" s="93">
        <f ca="1">OFFSET(dispos!$G$11,,246)</f>
        <v>0</v>
      </c>
      <c r="H345" s="93">
        <f ca="1">OFFSET(dispos!$H$11,,246)</f>
        <v>0</v>
      </c>
      <c r="I345" s="93">
        <f ca="1">OFFSET(dispos!$I$11,,246)</f>
        <v>0</v>
      </c>
      <c r="J345" s="90" t="str">
        <f t="shared" ref="J345:O345" ca="1" si="688">IF(D345=0,"",SUMPRODUCT((D304:D353&lt;=D345)-(ISBLANK(D304:D353))))</f>
        <v/>
      </c>
      <c r="K345" s="90" t="str">
        <f t="shared" ca="1" si="688"/>
        <v/>
      </c>
      <c r="L345" s="90" t="str">
        <f t="shared" ca="1" si="688"/>
        <v/>
      </c>
      <c r="M345" s="90" t="str">
        <f t="shared" ca="1" si="688"/>
        <v/>
      </c>
      <c r="N345" s="90" t="str">
        <f t="shared" ca="1" si="688"/>
        <v/>
      </c>
      <c r="O345" s="90" t="str">
        <f t="shared" ca="1" si="688"/>
        <v/>
      </c>
      <c r="P345" s="89" t="str">
        <f t="shared" ref="P345:U345" ca="1" si="689">IF(ISNA(MATCH(MIN(J304:J353)+ROW()-ROW(P304),J304:J353,0)),"",INDEX(D304:D353,MATCH(MIN(J304:J353)+ROW()-ROW(P304),J304:J353,0)))</f>
        <v/>
      </c>
      <c r="Q345" s="89" t="str">
        <f t="shared" ca="1" si="689"/>
        <v/>
      </c>
      <c r="R345" s="89" t="str">
        <f t="shared" ca="1" si="689"/>
        <v/>
      </c>
      <c r="S345" s="89" t="str">
        <f t="shared" ca="1" si="689"/>
        <v/>
      </c>
      <c r="T345" s="89" t="str">
        <f t="shared" ca="1" si="689"/>
        <v/>
      </c>
      <c r="U345" s="89" t="str">
        <f t="shared" ca="1" si="689"/>
        <v/>
      </c>
      <c r="V345" s="98"/>
    </row>
    <row r="346" spans="2:22" x14ac:dyDescent="0.25">
      <c r="B346" s="91">
        <v>43</v>
      </c>
      <c r="C346" s="92">
        <f t="shared" si="649"/>
        <v>43842</v>
      </c>
      <c r="D346" s="93">
        <f ca="1">OFFSET(dispos!$D$11,,252)</f>
        <v>0</v>
      </c>
      <c r="E346" s="93">
        <f ca="1">OFFSET(dispos!$E$11,,252)</f>
        <v>0</v>
      </c>
      <c r="F346" s="93">
        <f ca="1">OFFSET(dispos!$F$11,,252)</f>
        <v>0</v>
      </c>
      <c r="G346" s="93">
        <f ca="1">OFFSET(dispos!$G$11,,252)</f>
        <v>0</v>
      </c>
      <c r="H346" s="93">
        <f ca="1">OFFSET(dispos!$H$11,,252)</f>
        <v>0</v>
      </c>
      <c r="I346" s="93">
        <f ca="1">OFFSET(dispos!$I$11,,252)</f>
        <v>0</v>
      </c>
      <c r="J346" s="90" t="str">
        <f t="shared" ref="J346:O346" ca="1" si="690">IF(D346=0,"",SUMPRODUCT((D304:D353&lt;=D346)-(ISBLANK(D304:D353))))</f>
        <v/>
      </c>
      <c r="K346" s="90" t="str">
        <f t="shared" ca="1" si="690"/>
        <v/>
      </c>
      <c r="L346" s="90" t="str">
        <f t="shared" ca="1" si="690"/>
        <v/>
      </c>
      <c r="M346" s="90" t="str">
        <f t="shared" ca="1" si="690"/>
        <v/>
      </c>
      <c r="N346" s="90" t="str">
        <f t="shared" ca="1" si="690"/>
        <v/>
      </c>
      <c r="O346" s="90" t="str">
        <f t="shared" ca="1" si="690"/>
        <v/>
      </c>
      <c r="P346" s="89" t="str">
        <f t="shared" ref="P346:U346" ca="1" si="691">IF(ISNA(MATCH(MIN(J304:J353)+ROW()-ROW(P304),J304:J353,0)),"",INDEX(D304:D353,MATCH(MIN(J304:J353)+ROW()-ROW(P304),J304:J353,0)))</f>
        <v/>
      </c>
      <c r="Q346" s="89" t="str">
        <f t="shared" ca="1" si="691"/>
        <v/>
      </c>
      <c r="R346" s="89" t="str">
        <f t="shared" ca="1" si="691"/>
        <v/>
      </c>
      <c r="S346" s="89" t="str">
        <f t="shared" ca="1" si="691"/>
        <v/>
      </c>
      <c r="T346" s="89" t="str">
        <f t="shared" ca="1" si="691"/>
        <v/>
      </c>
      <c r="U346" s="89" t="str">
        <f t="shared" ca="1" si="691"/>
        <v/>
      </c>
      <c r="V346" s="98"/>
    </row>
    <row r="347" spans="2:22" x14ac:dyDescent="0.25">
      <c r="B347" s="91">
        <v>44</v>
      </c>
      <c r="C347" s="92">
        <f t="shared" si="649"/>
        <v>43842</v>
      </c>
      <c r="D347" s="93">
        <f ca="1">OFFSET(dispos!$D$11,,258)</f>
        <v>0</v>
      </c>
      <c r="E347" s="93">
        <f ca="1">OFFSET(dispos!$E$11,,258)</f>
        <v>0</v>
      </c>
      <c r="F347" s="93">
        <f ca="1">OFFSET(dispos!$F$11,,258)</f>
        <v>0</v>
      </c>
      <c r="G347" s="93">
        <f ca="1">OFFSET(dispos!$G$11,,258)</f>
        <v>0</v>
      </c>
      <c r="H347" s="93">
        <f ca="1">OFFSET(dispos!$H$11,,258)</f>
        <v>0</v>
      </c>
      <c r="I347" s="93">
        <f ca="1">OFFSET(dispos!$I$11,,258)</f>
        <v>0</v>
      </c>
      <c r="J347" s="90" t="str">
        <f t="shared" ref="J347:O347" ca="1" si="692">IF(D347=0,"",SUMPRODUCT((D304:D353&lt;=D347)-(ISBLANK(D304:D353))))</f>
        <v/>
      </c>
      <c r="K347" s="90" t="str">
        <f t="shared" ca="1" si="692"/>
        <v/>
      </c>
      <c r="L347" s="90" t="str">
        <f t="shared" ca="1" si="692"/>
        <v/>
      </c>
      <c r="M347" s="90" t="str">
        <f t="shared" ca="1" si="692"/>
        <v/>
      </c>
      <c r="N347" s="90" t="str">
        <f t="shared" ca="1" si="692"/>
        <v/>
      </c>
      <c r="O347" s="90" t="str">
        <f t="shared" ca="1" si="692"/>
        <v/>
      </c>
      <c r="P347" s="89" t="str">
        <f t="shared" ref="P347:U347" ca="1" si="693">IF(ISNA(MATCH(MIN(J304:J353)+ROW()-ROW(P304),J304:J353,0)),"",INDEX(D304:D353,MATCH(MIN(J304:J353)+ROW()-ROW(P304),J304:J353,0)))</f>
        <v/>
      </c>
      <c r="Q347" s="89" t="str">
        <f t="shared" ca="1" si="693"/>
        <v/>
      </c>
      <c r="R347" s="89" t="str">
        <f t="shared" ca="1" si="693"/>
        <v/>
      </c>
      <c r="S347" s="89" t="str">
        <f t="shared" ca="1" si="693"/>
        <v/>
      </c>
      <c r="T347" s="89" t="str">
        <f t="shared" ca="1" si="693"/>
        <v/>
      </c>
      <c r="U347" s="89" t="str">
        <f t="shared" ca="1" si="693"/>
        <v/>
      </c>
      <c r="V347" s="98"/>
    </row>
    <row r="348" spans="2:22" x14ac:dyDescent="0.25">
      <c r="B348" s="91">
        <v>45</v>
      </c>
      <c r="C348" s="92">
        <f t="shared" si="649"/>
        <v>43842</v>
      </c>
      <c r="D348" s="93">
        <f ca="1">OFFSET(dispos!$D$11,,264)</f>
        <v>0</v>
      </c>
      <c r="E348" s="93">
        <f ca="1">OFFSET(dispos!$E$11,,264)</f>
        <v>0</v>
      </c>
      <c r="F348" s="93">
        <f ca="1">OFFSET(dispos!$F$11,,264)</f>
        <v>0</v>
      </c>
      <c r="G348" s="93">
        <f ca="1">OFFSET(dispos!$G$11,,264)</f>
        <v>0</v>
      </c>
      <c r="H348" s="93">
        <f ca="1">OFFSET(dispos!$H$11,,264)</f>
        <v>0</v>
      </c>
      <c r="I348" s="93">
        <f ca="1">OFFSET(dispos!$I$11,,264)</f>
        <v>0</v>
      </c>
      <c r="J348" s="90" t="str">
        <f t="shared" ref="J348:O348" ca="1" si="694">IF(D348=0,"",SUMPRODUCT((D304:D353&lt;=D348)-(ISBLANK(D304:D353))))</f>
        <v/>
      </c>
      <c r="K348" s="90" t="str">
        <f t="shared" ca="1" si="694"/>
        <v/>
      </c>
      <c r="L348" s="90" t="str">
        <f t="shared" ca="1" si="694"/>
        <v/>
      </c>
      <c r="M348" s="90" t="str">
        <f t="shared" ca="1" si="694"/>
        <v/>
      </c>
      <c r="N348" s="90" t="str">
        <f t="shared" ca="1" si="694"/>
        <v/>
      </c>
      <c r="O348" s="90" t="str">
        <f t="shared" ca="1" si="694"/>
        <v/>
      </c>
      <c r="P348" s="89" t="str">
        <f t="shared" ref="P348:U348" ca="1" si="695">IF(ISNA(MATCH(MIN(J304:J353)+ROW()-ROW(P304),J304:J353,0)),"",INDEX(D304:D353,MATCH(MIN(J304:J353)+ROW()-ROW(P304),J304:J353,0)))</f>
        <v/>
      </c>
      <c r="Q348" s="89" t="str">
        <f t="shared" ca="1" si="695"/>
        <v/>
      </c>
      <c r="R348" s="89" t="str">
        <f t="shared" ca="1" si="695"/>
        <v/>
      </c>
      <c r="S348" s="89" t="str">
        <f t="shared" ca="1" si="695"/>
        <v/>
      </c>
      <c r="T348" s="89" t="str">
        <f t="shared" ca="1" si="695"/>
        <v/>
      </c>
      <c r="U348" s="89" t="str">
        <f t="shared" ca="1" si="695"/>
        <v/>
      </c>
      <c r="V348" s="98"/>
    </row>
    <row r="349" spans="2:22" x14ac:dyDescent="0.25">
      <c r="B349" s="91">
        <v>46</v>
      </c>
      <c r="C349" s="92">
        <f t="shared" si="649"/>
        <v>43842</v>
      </c>
      <c r="D349" s="93">
        <f ca="1">OFFSET(dispos!$D$11,,270)</f>
        <v>0</v>
      </c>
      <c r="E349" s="93">
        <f ca="1">OFFSET(dispos!$E$11,,270)</f>
        <v>0</v>
      </c>
      <c r="F349" s="93">
        <f ca="1">OFFSET(dispos!$F$11,,270)</f>
        <v>0</v>
      </c>
      <c r="G349" s="93">
        <f ca="1">OFFSET(dispos!$G$11,,270)</f>
        <v>0</v>
      </c>
      <c r="H349" s="93">
        <f ca="1">OFFSET(dispos!$H$11,,270)</f>
        <v>0</v>
      </c>
      <c r="I349" s="93">
        <f ca="1">OFFSET(dispos!$I$11,,270)</f>
        <v>0</v>
      </c>
      <c r="J349" s="90" t="str">
        <f t="shared" ref="J349:O349" ca="1" si="696">IF(D349=0,"",SUMPRODUCT((D304:D353&lt;=D349)-(ISBLANK(D304:D353))))</f>
        <v/>
      </c>
      <c r="K349" s="90" t="str">
        <f t="shared" ca="1" si="696"/>
        <v/>
      </c>
      <c r="L349" s="90" t="str">
        <f t="shared" ca="1" si="696"/>
        <v/>
      </c>
      <c r="M349" s="90" t="str">
        <f t="shared" ca="1" si="696"/>
        <v/>
      </c>
      <c r="N349" s="90" t="str">
        <f t="shared" ca="1" si="696"/>
        <v/>
      </c>
      <c r="O349" s="90" t="str">
        <f t="shared" ca="1" si="696"/>
        <v/>
      </c>
      <c r="P349" s="89" t="str">
        <f t="shared" ref="P349:U349" ca="1" si="697">IF(ISNA(MATCH(MIN(J304:J353)+ROW()-ROW(P304),J304:J353,0)),"",INDEX(D304:D353,MATCH(MIN(J304:J353)+ROW()-ROW(P304),J304:J353,0)))</f>
        <v/>
      </c>
      <c r="Q349" s="89" t="str">
        <f t="shared" ca="1" si="697"/>
        <v/>
      </c>
      <c r="R349" s="89" t="str">
        <f t="shared" ca="1" si="697"/>
        <v/>
      </c>
      <c r="S349" s="89" t="str">
        <f t="shared" ca="1" si="697"/>
        <v/>
      </c>
      <c r="T349" s="89" t="str">
        <f t="shared" ca="1" si="697"/>
        <v/>
      </c>
      <c r="U349" s="89" t="str">
        <f t="shared" ca="1" si="697"/>
        <v/>
      </c>
      <c r="V349" s="98"/>
    </row>
    <row r="350" spans="2:22" x14ac:dyDescent="0.25">
      <c r="B350" s="91">
        <v>47</v>
      </c>
      <c r="C350" s="92">
        <f t="shared" si="649"/>
        <v>43842</v>
      </c>
      <c r="D350" s="93">
        <f ca="1">OFFSET(dispos!$D$11,,276)</f>
        <v>0</v>
      </c>
      <c r="E350" s="93">
        <f ca="1">OFFSET(dispos!$E$11,,276)</f>
        <v>0</v>
      </c>
      <c r="F350" s="93">
        <f ca="1">OFFSET(dispos!$F$11,,276)</f>
        <v>0</v>
      </c>
      <c r="G350" s="93">
        <f ca="1">OFFSET(dispos!$G$11,,276)</f>
        <v>0</v>
      </c>
      <c r="H350" s="93">
        <f ca="1">OFFSET(dispos!$H$11,,276)</f>
        <v>0</v>
      </c>
      <c r="I350" s="93">
        <f ca="1">OFFSET(dispos!$I$11,,276)</f>
        <v>0</v>
      </c>
      <c r="J350" s="90" t="str">
        <f t="shared" ref="J350:O350" ca="1" si="698">IF(D350=0,"",SUMPRODUCT((D304:D353&lt;=D350)-(ISBLANK(D304:D353))))</f>
        <v/>
      </c>
      <c r="K350" s="90" t="str">
        <f t="shared" ca="1" si="698"/>
        <v/>
      </c>
      <c r="L350" s="90" t="str">
        <f t="shared" ca="1" si="698"/>
        <v/>
      </c>
      <c r="M350" s="90" t="str">
        <f t="shared" ca="1" si="698"/>
        <v/>
      </c>
      <c r="N350" s="90" t="str">
        <f t="shared" ca="1" si="698"/>
        <v/>
      </c>
      <c r="O350" s="90" t="str">
        <f t="shared" ca="1" si="698"/>
        <v/>
      </c>
      <c r="P350" s="89" t="str">
        <f t="shared" ref="P350:U350" ca="1" si="699">IF(ISNA(MATCH(MIN(J304:J353)+ROW()-ROW(P304),J304:J353,0)),"",INDEX(D304:D353,MATCH(MIN(J304:J353)+ROW()-ROW(P304),J304:J353,0)))</f>
        <v/>
      </c>
      <c r="Q350" s="89" t="str">
        <f t="shared" ca="1" si="699"/>
        <v/>
      </c>
      <c r="R350" s="89" t="str">
        <f t="shared" ca="1" si="699"/>
        <v/>
      </c>
      <c r="S350" s="89" t="str">
        <f t="shared" ca="1" si="699"/>
        <v/>
      </c>
      <c r="T350" s="89" t="str">
        <f t="shared" ca="1" si="699"/>
        <v/>
      </c>
      <c r="U350" s="89" t="str">
        <f t="shared" ca="1" si="699"/>
        <v/>
      </c>
      <c r="V350" s="98"/>
    </row>
    <row r="351" spans="2:22" x14ac:dyDescent="0.25">
      <c r="B351" s="91">
        <v>48</v>
      </c>
      <c r="C351" s="92">
        <f t="shared" si="649"/>
        <v>43842</v>
      </c>
      <c r="D351" s="93">
        <f ca="1">OFFSET(dispos!$D$11,,282)</f>
        <v>0</v>
      </c>
      <c r="E351" s="93">
        <f ca="1">OFFSET(dispos!$E$11,,282)</f>
        <v>0</v>
      </c>
      <c r="F351" s="93">
        <f ca="1">OFFSET(dispos!$F$11,,282)</f>
        <v>0</v>
      </c>
      <c r="G351" s="93">
        <f ca="1">OFFSET(dispos!$G$11,,282)</f>
        <v>0</v>
      </c>
      <c r="H351" s="93">
        <f ca="1">OFFSET(dispos!$H$11,,282)</f>
        <v>0</v>
      </c>
      <c r="I351" s="93">
        <f ca="1">OFFSET(dispos!$I$11,,282)</f>
        <v>0</v>
      </c>
      <c r="J351" s="90" t="str">
        <f t="shared" ref="J351:O351" ca="1" si="700">IF(D351=0,"",SUMPRODUCT((D304:D353&lt;=D351)-(ISBLANK(D304:D353))))</f>
        <v/>
      </c>
      <c r="K351" s="90" t="str">
        <f t="shared" ca="1" si="700"/>
        <v/>
      </c>
      <c r="L351" s="90" t="str">
        <f t="shared" ca="1" si="700"/>
        <v/>
      </c>
      <c r="M351" s="90" t="str">
        <f t="shared" ca="1" si="700"/>
        <v/>
      </c>
      <c r="N351" s="90" t="str">
        <f t="shared" ca="1" si="700"/>
        <v/>
      </c>
      <c r="O351" s="90" t="str">
        <f t="shared" ca="1" si="700"/>
        <v/>
      </c>
      <c r="P351" s="89" t="str">
        <f t="shared" ref="P351:U351" ca="1" si="701">IF(ISNA(MATCH(MIN(J304:J353)+ROW()-ROW(P304),J304:J353,0)),"",INDEX(D304:D353,MATCH(MIN(J304:J353)+ROW()-ROW(P304),J304:J353,0)))</f>
        <v/>
      </c>
      <c r="Q351" s="89" t="str">
        <f t="shared" ca="1" si="701"/>
        <v/>
      </c>
      <c r="R351" s="89" t="str">
        <f t="shared" ca="1" si="701"/>
        <v/>
      </c>
      <c r="S351" s="89" t="str">
        <f t="shared" ca="1" si="701"/>
        <v/>
      </c>
      <c r="T351" s="89" t="str">
        <f t="shared" ca="1" si="701"/>
        <v/>
      </c>
      <c r="U351" s="89" t="str">
        <f t="shared" ca="1" si="701"/>
        <v/>
      </c>
      <c r="V351" s="98"/>
    </row>
    <row r="352" spans="2:22" x14ac:dyDescent="0.25">
      <c r="B352" s="91">
        <v>49</v>
      </c>
      <c r="C352" s="92">
        <f t="shared" si="649"/>
        <v>43842</v>
      </c>
      <c r="D352" s="93">
        <f ca="1">OFFSET(dispos!$D$11,,288)</f>
        <v>0</v>
      </c>
      <c r="E352" s="93">
        <f ca="1">OFFSET(dispos!$E$11,,288)</f>
        <v>0</v>
      </c>
      <c r="F352" s="93">
        <f ca="1">OFFSET(dispos!$F$11,,288)</f>
        <v>0</v>
      </c>
      <c r="G352" s="93">
        <f ca="1">OFFSET(dispos!$G$11,,288)</f>
        <v>0</v>
      </c>
      <c r="H352" s="93">
        <f ca="1">OFFSET(dispos!$H$11,,288)</f>
        <v>0</v>
      </c>
      <c r="I352" s="93">
        <f ca="1">OFFSET(dispos!$I$11,,288)</f>
        <v>0</v>
      </c>
      <c r="J352" s="90" t="str">
        <f t="shared" ref="J352:O352" ca="1" si="702">IF(D352=0,"",SUMPRODUCT((D304:D353&lt;=D352)-(ISBLANK(D304:D353))))</f>
        <v/>
      </c>
      <c r="K352" s="90" t="str">
        <f t="shared" ca="1" si="702"/>
        <v/>
      </c>
      <c r="L352" s="90" t="str">
        <f t="shared" ca="1" si="702"/>
        <v/>
      </c>
      <c r="M352" s="90" t="str">
        <f t="shared" ca="1" si="702"/>
        <v/>
      </c>
      <c r="N352" s="90" t="str">
        <f t="shared" ca="1" si="702"/>
        <v/>
      </c>
      <c r="O352" s="90" t="str">
        <f t="shared" ca="1" si="702"/>
        <v/>
      </c>
      <c r="P352" s="89" t="str">
        <f t="shared" ref="P352:U352" ca="1" si="703">IF(ISNA(MATCH(MIN(J304:J353)+ROW()-ROW(P304),J304:J353,0)),"",INDEX(D304:D353,MATCH(MIN(J304:J353)+ROW()-ROW(P304),J304:J353,0)))</f>
        <v/>
      </c>
      <c r="Q352" s="89" t="str">
        <f t="shared" ca="1" si="703"/>
        <v/>
      </c>
      <c r="R352" s="89" t="str">
        <f t="shared" ca="1" si="703"/>
        <v/>
      </c>
      <c r="S352" s="89" t="str">
        <f t="shared" ca="1" si="703"/>
        <v/>
      </c>
      <c r="T352" s="89" t="str">
        <f t="shared" ca="1" si="703"/>
        <v/>
      </c>
      <c r="U352" s="89" t="str">
        <f t="shared" ca="1" si="703"/>
        <v/>
      </c>
      <c r="V352" s="98"/>
    </row>
    <row r="353" spans="2:22" x14ac:dyDescent="0.25">
      <c r="B353" s="91">
        <v>50</v>
      </c>
      <c r="C353" s="92">
        <f t="shared" si="649"/>
        <v>43842</v>
      </c>
      <c r="D353" s="93">
        <f ca="1">OFFSET(dispos!$D$11,,294)</f>
        <v>0</v>
      </c>
      <c r="E353" s="93">
        <f ca="1">OFFSET(dispos!$E$11,,294)</f>
        <v>0</v>
      </c>
      <c r="F353" s="93">
        <f ca="1">OFFSET(dispos!$F$11,,294)</f>
        <v>0</v>
      </c>
      <c r="G353" s="93">
        <f ca="1">OFFSET(dispos!$G$11,,294)</f>
        <v>0</v>
      </c>
      <c r="H353" s="93">
        <f ca="1">OFFSET(dispos!$H$11,,294)</f>
        <v>0</v>
      </c>
      <c r="I353" s="93">
        <f ca="1">OFFSET(dispos!$I$11,,294)</f>
        <v>0</v>
      </c>
      <c r="J353" s="90" t="str">
        <f t="shared" ref="J353:O353" ca="1" si="704">IF(D353=0,"",SUMPRODUCT((D304:D353&lt;=D353)-(ISBLANK(D304:D353))))</f>
        <v/>
      </c>
      <c r="K353" s="90" t="str">
        <f t="shared" ca="1" si="704"/>
        <v/>
      </c>
      <c r="L353" s="90" t="str">
        <f t="shared" ca="1" si="704"/>
        <v/>
      </c>
      <c r="M353" s="90" t="str">
        <f t="shared" ca="1" si="704"/>
        <v/>
      </c>
      <c r="N353" s="90" t="str">
        <f t="shared" ca="1" si="704"/>
        <v/>
      </c>
      <c r="O353" s="90" t="str">
        <f t="shared" ca="1" si="704"/>
        <v/>
      </c>
      <c r="P353" s="89" t="str">
        <f t="shared" ref="P353:U353" ca="1" si="705">IF(ISNA(MATCH(MIN(J304:J353)+ROW()-ROW(P304),J304:J353,0)),"",INDEX(D304:D353,MATCH(MIN(J304:J353)+ROW()-ROW(P304),J304:J353,0)))</f>
        <v/>
      </c>
      <c r="Q353" s="89" t="str">
        <f t="shared" ca="1" si="705"/>
        <v/>
      </c>
      <c r="R353" s="89" t="str">
        <f t="shared" ca="1" si="705"/>
        <v/>
      </c>
      <c r="S353" s="89" t="str">
        <f t="shared" ca="1" si="705"/>
        <v/>
      </c>
      <c r="T353" s="89" t="str">
        <f t="shared" ca="1" si="705"/>
        <v/>
      </c>
      <c r="U353" s="89" t="str">
        <f t="shared" ca="1" si="705"/>
        <v/>
      </c>
      <c r="V353" s="98"/>
    </row>
    <row r="354" spans="2:22" x14ac:dyDescent="0.25">
      <c r="B354">
        <v>1</v>
      </c>
      <c r="C354" s="29">
        <f>dispos!$C$12</f>
        <v>43843</v>
      </c>
      <c r="D354" s="88">
        <f ca="1">OFFSET(dispos!$D$12,,)</f>
        <v>0</v>
      </c>
      <c r="E354" s="88">
        <f ca="1">OFFSET(dispos!$E$12,,)</f>
        <v>0</v>
      </c>
      <c r="F354" s="88">
        <f ca="1">OFFSET(dispos!$F$12,,)</f>
        <v>0</v>
      </c>
      <c r="G354" s="88">
        <f ca="1">OFFSET(dispos!$G$12,,)</f>
        <v>0</v>
      </c>
      <c r="H354" s="88">
        <f ca="1">OFFSET(dispos!$H$12,,)</f>
        <v>0</v>
      </c>
      <c r="I354" s="88">
        <f ca="1">OFFSET(dispos!$I$12,,)</f>
        <v>0</v>
      </c>
      <c r="J354" s="94" t="str">
        <f t="shared" ref="J354:O354" ca="1" si="706">IF(D354=0,"",SUMPRODUCT((D354:D403&lt;=D354)-(ISBLANK(D354:D403))))</f>
        <v/>
      </c>
      <c r="K354" s="95" t="str">
        <f t="shared" ca="1" si="706"/>
        <v/>
      </c>
      <c r="L354" s="95" t="str">
        <f t="shared" ca="1" si="706"/>
        <v/>
      </c>
      <c r="M354" s="95" t="str">
        <f t="shared" ca="1" si="706"/>
        <v/>
      </c>
      <c r="N354" s="95" t="str">
        <f t="shared" ca="1" si="706"/>
        <v/>
      </c>
      <c r="O354" s="95" t="str">
        <f t="shared" ca="1" si="706"/>
        <v/>
      </c>
      <c r="P354" s="96" t="str">
        <f t="shared" ref="P354:U354" ca="1" si="707">IF(ISNA(MATCH(MIN(J354:J403)+ROW()-ROW(P354),J354:J403,0)),"",INDEX(D354:D403,MATCH(MIN(J354:J403)+ROW()-ROW(P354),J354:J403,0)))</f>
        <v/>
      </c>
      <c r="Q354" s="96" t="str">
        <f t="shared" ca="1" si="707"/>
        <v/>
      </c>
      <c r="R354" s="96" t="str">
        <f t="shared" ca="1" si="707"/>
        <v/>
      </c>
      <c r="S354" s="96" t="str">
        <f t="shared" ca="1" si="707"/>
        <v/>
      </c>
      <c r="T354" s="96" t="str">
        <f t="shared" ca="1" si="707"/>
        <v/>
      </c>
      <c r="U354" s="96" t="str">
        <f t="shared" ca="1" si="707"/>
        <v/>
      </c>
      <c r="V354" s="98">
        <v>8</v>
      </c>
    </row>
    <row r="355" spans="2:22" x14ac:dyDescent="0.25">
      <c r="B355">
        <v>2</v>
      </c>
      <c r="C355" s="29">
        <f t="shared" si="649"/>
        <v>43843</v>
      </c>
      <c r="D355" s="88">
        <f ca="1">OFFSET(dispos!$D$12,,6)</f>
        <v>0</v>
      </c>
      <c r="E355" s="88">
        <f ca="1">OFFSET(dispos!$E$12,,6)</f>
        <v>0</v>
      </c>
      <c r="F355" s="88">
        <f ca="1">OFFSET(dispos!$F$12,,6)</f>
        <v>0</v>
      </c>
      <c r="G355" s="88">
        <f ca="1">OFFSET(dispos!$G$12,,6)</f>
        <v>0</v>
      </c>
      <c r="H355" s="88">
        <f ca="1">OFFSET(dispos!$H$12,,6)</f>
        <v>0</v>
      </c>
      <c r="I355" s="88">
        <f ca="1">OFFSET(dispos!$I$12,,6)</f>
        <v>0</v>
      </c>
      <c r="J355" s="90" t="str">
        <f t="shared" ref="J355:O355" ca="1" si="708">IF(D355=0,"",SUMPRODUCT((D354:D403&lt;=D355)-(ISBLANK(D354:D403))))</f>
        <v/>
      </c>
      <c r="K355" s="90" t="str">
        <f t="shared" ca="1" si="708"/>
        <v/>
      </c>
      <c r="L355" s="90" t="str">
        <f t="shared" ca="1" si="708"/>
        <v/>
      </c>
      <c r="M355" s="90" t="str">
        <f t="shared" ca="1" si="708"/>
        <v/>
      </c>
      <c r="N355" s="90" t="str">
        <f t="shared" ca="1" si="708"/>
        <v/>
      </c>
      <c r="O355" s="90" t="str">
        <f t="shared" ca="1" si="708"/>
        <v/>
      </c>
      <c r="P355" s="89" t="str">
        <f t="shared" ref="P355:U355" ca="1" si="709">IF(ISNA(MATCH(MIN(J354:J403)+ROW()-ROW(P354),J354:J403,0)),"",INDEX(D354:D403,MATCH(MIN(J354:J403)+ROW()-ROW(P354),J354:J403,0)))</f>
        <v/>
      </c>
      <c r="Q355" s="89" t="str">
        <f t="shared" ca="1" si="709"/>
        <v/>
      </c>
      <c r="R355" s="89" t="str">
        <f t="shared" ca="1" si="709"/>
        <v/>
      </c>
      <c r="S355" s="89" t="str">
        <f t="shared" ca="1" si="709"/>
        <v/>
      </c>
      <c r="T355" s="89" t="str">
        <f t="shared" ca="1" si="709"/>
        <v/>
      </c>
      <c r="U355" s="89" t="str">
        <f t="shared" ca="1" si="709"/>
        <v/>
      </c>
      <c r="V355" s="98"/>
    </row>
    <row r="356" spans="2:22" x14ac:dyDescent="0.25">
      <c r="B356">
        <v>3</v>
      </c>
      <c r="C356" s="29">
        <f t="shared" si="649"/>
        <v>43843</v>
      </c>
      <c r="D356" s="88">
        <f ca="1">OFFSET(dispos!$D$12,,12)</f>
        <v>0</v>
      </c>
      <c r="E356" s="88">
        <f ca="1">OFFSET(dispos!$E$12,,12)</f>
        <v>0</v>
      </c>
      <c r="F356" s="88">
        <f ca="1">OFFSET(dispos!$F$12,,12)</f>
        <v>0</v>
      </c>
      <c r="G356" s="88">
        <f ca="1">OFFSET(dispos!$G$12,,12)</f>
        <v>0</v>
      </c>
      <c r="H356" s="88">
        <f ca="1">OFFSET(dispos!$H$12,,12)</f>
        <v>0</v>
      </c>
      <c r="I356" s="88">
        <f ca="1">OFFSET(dispos!$I$12,,12)</f>
        <v>0</v>
      </c>
      <c r="J356" s="90" t="str">
        <f t="shared" ref="J356:O356" ca="1" si="710">IF(D356=0,"",SUMPRODUCT((D354:D403&lt;=D356)-(ISBLANK(D354:D403))))</f>
        <v/>
      </c>
      <c r="K356" s="90" t="str">
        <f t="shared" ca="1" si="710"/>
        <v/>
      </c>
      <c r="L356" s="90" t="str">
        <f t="shared" ca="1" si="710"/>
        <v/>
      </c>
      <c r="M356" s="90" t="str">
        <f t="shared" ca="1" si="710"/>
        <v/>
      </c>
      <c r="N356" s="90" t="str">
        <f t="shared" ca="1" si="710"/>
        <v/>
      </c>
      <c r="O356" s="90" t="str">
        <f t="shared" ca="1" si="710"/>
        <v/>
      </c>
      <c r="P356" s="89" t="str">
        <f t="shared" ref="P356:U356" ca="1" si="711">IF(ISNA(MATCH(MIN(J354:J403)+ROW()-ROW(P354),J354:J403,0)),"",INDEX(D354:D403,MATCH(MIN(J354:J403)+ROW()-ROW(P354),J354:J403,0)))</f>
        <v/>
      </c>
      <c r="Q356" s="89" t="str">
        <f t="shared" ca="1" si="711"/>
        <v/>
      </c>
      <c r="R356" s="89" t="str">
        <f t="shared" ca="1" si="711"/>
        <v/>
      </c>
      <c r="S356" s="89" t="str">
        <f t="shared" ca="1" si="711"/>
        <v/>
      </c>
      <c r="T356" s="89" t="str">
        <f t="shared" ca="1" si="711"/>
        <v/>
      </c>
      <c r="U356" s="89" t="str">
        <f t="shared" ca="1" si="711"/>
        <v/>
      </c>
      <c r="V356" s="98"/>
    </row>
    <row r="357" spans="2:22" x14ac:dyDescent="0.25">
      <c r="B357">
        <v>4</v>
      </c>
      <c r="C357" s="29">
        <f t="shared" si="649"/>
        <v>43843</v>
      </c>
      <c r="D357" s="88">
        <f ca="1">OFFSET(dispos!$D$12,,18)</f>
        <v>0</v>
      </c>
      <c r="E357" s="88">
        <f ca="1">OFFSET(dispos!$E$12,,18)</f>
        <v>0</v>
      </c>
      <c r="F357" s="88">
        <f ca="1">OFFSET(dispos!$F$12,,18)</f>
        <v>0</v>
      </c>
      <c r="G357" s="88">
        <f ca="1">OFFSET(dispos!$G$12,,18)</f>
        <v>0</v>
      </c>
      <c r="H357" s="88">
        <f ca="1">OFFSET(dispos!$H$12,,18)</f>
        <v>0</v>
      </c>
      <c r="I357" s="88">
        <f ca="1">OFFSET(dispos!$I$12,,18)</f>
        <v>0</v>
      </c>
      <c r="J357" s="90" t="str">
        <f t="shared" ref="J357:O357" ca="1" si="712">IF(D357=0,"",SUMPRODUCT((D354:D403&lt;=D357)-(ISBLANK(D354:D403))))</f>
        <v/>
      </c>
      <c r="K357" s="90" t="str">
        <f t="shared" ca="1" si="712"/>
        <v/>
      </c>
      <c r="L357" s="90" t="str">
        <f t="shared" ca="1" si="712"/>
        <v/>
      </c>
      <c r="M357" s="90" t="str">
        <f t="shared" ca="1" si="712"/>
        <v/>
      </c>
      <c r="N357" s="90" t="str">
        <f t="shared" ca="1" si="712"/>
        <v/>
      </c>
      <c r="O357" s="90" t="str">
        <f t="shared" ca="1" si="712"/>
        <v/>
      </c>
      <c r="P357" s="89" t="str">
        <f t="shared" ref="P357:U357" ca="1" si="713">IF(ISNA(MATCH(MIN(J354:J403)+ROW()-ROW(P354),J354:J403,0)),"",INDEX(D354:D403,MATCH(MIN(J354:J403)+ROW()-ROW(P354),J354:J403,0)))</f>
        <v/>
      </c>
      <c r="Q357" s="89" t="str">
        <f t="shared" ca="1" si="713"/>
        <v/>
      </c>
      <c r="R357" s="89" t="str">
        <f t="shared" ca="1" si="713"/>
        <v/>
      </c>
      <c r="S357" s="89" t="str">
        <f t="shared" ca="1" si="713"/>
        <v/>
      </c>
      <c r="T357" s="89" t="str">
        <f t="shared" ca="1" si="713"/>
        <v/>
      </c>
      <c r="U357" s="89" t="str">
        <f t="shared" ca="1" si="713"/>
        <v/>
      </c>
      <c r="V357" s="98"/>
    </row>
    <row r="358" spans="2:22" x14ac:dyDescent="0.25">
      <c r="B358">
        <v>5</v>
      </c>
      <c r="C358" s="29">
        <f t="shared" si="649"/>
        <v>43843</v>
      </c>
      <c r="D358" s="88">
        <f ca="1">OFFSET(dispos!$D$12,,24)</f>
        <v>0</v>
      </c>
      <c r="E358" s="88">
        <f ca="1">OFFSET(dispos!$E$12,,24)</f>
        <v>0</v>
      </c>
      <c r="F358" s="88">
        <f ca="1">OFFSET(dispos!$F$12,,24)</f>
        <v>0</v>
      </c>
      <c r="G358" s="88">
        <f ca="1">OFFSET(dispos!$G$12,,24)</f>
        <v>0</v>
      </c>
      <c r="H358" s="88">
        <f ca="1">OFFSET(dispos!$H$12,,24)</f>
        <v>0</v>
      </c>
      <c r="I358" s="88">
        <f ca="1">OFFSET(dispos!$I$12,,24)</f>
        <v>0</v>
      </c>
      <c r="J358" s="90" t="str">
        <f t="shared" ref="J358:O358" ca="1" si="714">IF(D358=0,"",SUMPRODUCT((D354:D403&lt;=D358)-(ISBLANK(D354:D403))))</f>
        <v/>
      </c>
      <c r="K358" s="90" t="str">
        <f t="shared" ca="1" si="714"/>
        <v/>
      </c>
      <c r="L358" s="90" t="str">
        <f t="shared" ca="1" si="714"/>
        <v/>
      </c>
      <c r="M358" s="90" t="str">
        <f t="shared" ca="1" si="714"/>
        <v/>
      </c>
      <c r="N358" s="90" t="str">
        <f t="shared" ca="1" si="714"/>
        <v/>
      </c>
      <c r="O358" s="90" t="str">
        <f t="shared" ca="1" si="714"/>
        <v/>
      </c>
      <c r="P358" s="89" t="str">
        <f t="shared" ref="P358:U358" ca="1" si="715">IF(ISNA(MATCH(MIN(J354:J403)+ROW()-ROW(P354),J354:J403,0)),"",INDEX(D354:D403,MATCH(MIN(J354:J403)+ROW()-ROW(P354),J354:J403,0)))</f>
        <v/>
      </c>
      <c r="Q358" s="89" t="str">
        <f t="shared" ca="1" si="715"/>
        <v/>
      </c>
      <c r="R358" s="89" t="str">
        <f t="shared" ca="1" si="715"/>
        <v/>
      </c>
      <c r="S358" s="89" t="str">
        <f t="shared" ca="1" si="715"/>
        <v/>
      </c>
      <c r="T358" s="89" t="str">
        <f t="shared" ca="1" si="715"/>
        <v/>
      </c>
      <c r="U358" s="89" t="str">
        <f t="shared" ca="1" si="715"/>
        <v/>
      </c>
      <c r="V358" s="98"/>
    </row>
    <row r="359" spans="2:22" x14ac:dyDescent="0.25">
      <c r="B359">
        <v>6</v>
      </c>
      <c r="C359" s="29">
        <f t="shared" si="649"/>
        <v>43843</v>
      </c>
      <c r="D359" s="88">
        <f ca="1">OFFSET(dispos!$D$12,,30)</f>
        <v>0</v>
      </c>
      <c r="E359" s="88">
        <f ca="1">OFFSET(dispos!$E$12,,30)</f>
        <v>0</v>
      </c>
      <c r="F359" s="88">
        <f ca="1">OFFSET(dispos!$F$12,,30)</f>
        <v>0</v>
      </c>
      <c r="G359" s="88">
        <f ca="1">OFFSET(dispos!$G$12,,30)</f>
        <v>0</v>
      </c>
      <c r="H359" s="88">
        <f ca="1">OFFSET(dispos!$H$12,,30)</f>
        <v>0</v>
      </c>
      <c r="I359" s="88">
        <f ca="1">OFFSET(dispos!$I$12,,30)</f>
        <v>0</v>
      </c>
      <c r="J359" s="90" t="str">
        <f t="shared" ref="J359:O359" ca="1" si="716">IF(D359=0,"",SUMPRODUCT((D354:D403&lt;=D359)-(ISBLANK(D354:D403))))</f>
        <v/>
      </c>
      <c r="K359" s="90" t="str">
        <f t="shared" ca="1" si="716"/>
        <v/>
      </c>
      <c r="L359" s="90" t="str">
        <f t="shared" ca="1" si="716"/>
        <v/>
      </c>
      <c r="M359" s="90" t="str">
        <f t="shared" ca="1" si="716"/>
        <v/>
      </c>
      <c r="N359" s="90" t="str">
        <f t="shared" ca="1" si="716"/>
        <v/>
      </c>
      <c r="O359" s="90" t="str">
        <f t="shared" ca="1" si="716"/>
        <v/>
      </c>
      <c r="P359" s="89" t="str">
        <f t="shared" ref="P359:U359" ca="1" si="717">IF(ISNA(MATCH(MIN(J354:J403)+ROW()-ROW(P354),J354:J403,0)),"",INDEX(D354:D403,MATCH(MIN(J354:J403)+ROW()-ROW(P354),J354:J403,0)))</f>
        <v/>
      </c>
      <c r="Q359" s="89" t="str">
        <f t="shared" ca="1" si="717"/>
        <v/>
      </c>
      <c r="R359" s="89" t="str">
        <f t="shared" ca="1" si="717"/>
        <v/>
      </c>
      <c r="S359" s="89" t="str">
        <f t="shared" ca="1" si="717"/>
        <v/>
      </c>
      <c r="T359" s="89" t="str">
        <f t="shared" ca="1" si="717"/>
        <v/>
      </c>
      <c r="U359" s="89" t="str">
        <f t="shared" ca="1" si="717"/>
        <v/>
      </c>
      <c r="V359" s="98"/>
    </row>
    <row r="360" spans="2:22" x14ac:dyDescent="0.25">
      <c r="B360">
        <v>7</v>
      </c>
      <c r="C360" s="29">
        <f t="shared" si="649"/>
        <v>43843</v>
      </c>
      <c r="D360" s="88">
        <f ca="1">OFFSET(dispos!$D$12,,36)</f>
        <v>0</v>
      </c>
      <c r="E360" s="88">
        <f ca="1">OFFSET(dispos!$E$12,,36)</f>
        <v>0</v>
      </c>
      <c r="F360" s="88">
        <f ca="1">OFFSET(dispos!$F$12,,36)</f>
        <v>0</v>
      </c>
      <c r="G360" s="88">
        <f ca="1">OFFSET(dispos!$G$12,,36)</f>
        <v>0</v>
      </c>
      <c r="H360" s="88">
        <f ca="1">OFFSET(dispos!$H$12,,36)</f>
        <v>0</v>
      </c>
      <c r="I360" s="88">
        <f ca="1">OFFSET(dispos!$I$12,,36)</f>
        <v>0</v>
      </c>
      <c r="J360" s="90" t="str">
        <f t="shared" ref="J360:O360" ca="1" si="718">IF(D360=0,"",SUMPRODUCT((D354:D403&lt;=D360)-(ISBLANK(D354:D403))))</f>
        <v/>
      </c>
      <c r="K360" s="90" t="str">
        <f t="shared" ca="1" si="718"/>
        <v/>
      </c>
      <c r="L360" s="90" t="str">
        <f t="shared" ca="1" si="718"/>
        <v/>
      </c>
      <c r="M360" s="90" t="str">
        <f t="shared" ca="1" si="718"/>
        <v/>
      </c>
      <c r="N360" s="90" t="str">
        <f t="shared" ca="1" si="718"/>
        <v/>
      </c>
      <c r="O360" s="90" t="str">
        <f t="shared" ca="1" si="718"/>
        <v/>
      </c>
      <c r="P360" s="89" t="str">
        <f t="shared" ref="P360:U360" ca="1" si="719">IF(ISNA(MATCH(MIN(J354:J403)+ROW()-ROW(P354),J354:J403,0)),"",INDEX(D354:D403,MATCH(MIN(J354:J403)+ROW()-ROW(P354),J354:J403,0)))</f>
        <v/>
      </c>
      <c r="Q360" s="89" t="str">
        <f t="shared" ca="1" si="719"/>
        <v/>
      </c>
      <c r="R360" s="89" t="str">
        <f t="shared" ca="1" si="719"/>
        <v/>
      </c>
      <c r="S360" s="89" t="str">
        <f t="shared" ca="1" si="719"/>
        <v/>
      </c>
      <c r="T360" s="89" t="str">
        <f t="shared" ca="1" si="719"/>
        <v/>
      </c>
      <c r="U360" s="89" t="str">
        <f t="shared" ca="1" si="719"/>
        <v/>
      </c>
      <c r="V360" s="98"/>
    </row>
    <row r="361" spans="2:22" x14ac:dyDescent="0.25">
      <c r="B361">
        <v>8</v>
      </c>
      <c r="C361" s="29">
        <f t="shared" si="649"/>
        <v>43843</v>
      </c>
      <c r="D361" s="88">
        <f ca="1">OFFSET(dispos!$D$12,,42)</f>
        <v>0</v>
      </c>
      <c r="E361" s="88">
        <f ca="1">OFFSET(dispos!$E$12,,42)</f>
        <v>0</v>
      </c>
      <c r="F361" s="88">
        <f ca="1">OFFSET(dispos!$F$12,,42)</f>
        <v>0</v>
      </c>
      <c r="G361" s="88">
        <f ca="1">OFFSET(dispos!$G$12,,42)</f>
        <v>0</v>
      </c>
      <c r="H361" s="88">
        <f ca="1">OFFSET(dispos!$H$12,,42)</f>
        <v>0</v>
      </c>
      <c r="I361" s="88">
        <f ca="1">OFFSET(dispos!$I$12,,42)</f>
        <v>0</v>
      </c>
      <c r="J361" s="90" t="str">
        <f t="shared" ref="J361:O361" ca="1" si="720">IF(D361=0,"",SUMPRODUCT((D354:D403&lt;=D361)-(ISBLANK(D354:D403))))</f>
        <v/>
      </c>
      <c r="K361" s="90" t="str">
        <f t="shared" ca="1" si="720"/>
        <v/>
      </c>
      <c r="L361" s="90" t="str">
        <f t="shared" ca="1" si="720"/>
        <v/>
      </c>
      <c r="M361" s="90" t="str">
        <f t="shared" ca="1" si="720"/>
        <v/>
      </c>
      <c r="N361" s="90" t="str">
        <f t="shared" ca="1" si="720"/>
        <v/>
      </c>
      <c r="O361" s="90" t="str">
        <f t="shared" ca="1" si="720"/>
        <v/>
      </c>
      <c r="P361" s="89" t="str">
        <f t="shared" ref="P361:U361" ca="1" si="721">IF(ISNA(MATCH(MIN(J354:J403)+ROW()-ROW(P354),J354:J403,0)),"",INDEX(D354:D403,MATCH(MIN(J354:J403)+ROW()-ROW(P354),J354:J403,0)))</f>
        <v/>
      </c>
      <c r="Q361" s="89" t="str">
        <f t="shared" ca="1" si="721"/>
        <v/>
      </c>
      <c r="R361" s="89" t="str">
        <f t="shared" ca="1" si="721"/>
        <v/>
      </c>
      <c r="S361" s="89" t="str">
        <f t="shared" ca="1" si="721"/>
        <v/>
      </c>
      <c r="T361" s="89" t="str">
        <f t="shared" ca="1" si="721"/>
        <v/>
      </c>
      <c r="U361" s="89" t="str">
        <f t="shared" ca="1" si="721"/>
        <v/>
      </c>
      <c r="V361" s="98"/>
    </row>
    <row r="362" spans="2:22" x14ac:dyDescent="0.25">
      <c r="B362">
        <v>9</v>
      </c>
      <c r="C362" s="29">
        <f t="shared" si="649"/>
        <v>43843</v>
      </c>
      <c r="D362" s="88">
        <f ca="1">OFFSET(dispos!$D$12,,48)</f>
        <v>0</v>
      </c>
      <c r="E362" s="88">
        <f ca="1">OFFSET(dispos!$E$12,,48)</f>
        <v>0</v>
      </c>
      <c r="F362" s="88">
        <f ca="1">OFFSET(dispos!$F$12,,48)</f>
        <v>0</v>
      </c>
      <c r="G362" s="88">
        <f ca="1">OFFSET(dispos!$G$12,,48)</f>
        <v>0</v>
      </c>
      <c r="H362" s="88">
        <f ca="1">OFFSET(dispos!$H$12,,48)</f>
        <v>0</v>
      </c>
      <c r="I362" s="88">
        <f ca="1">OFFSET(dispos!$I$12,,48)</f>
        <v>0</v>
      </c>
      <c r="J362" s="90" t="str">
        <f t="shared" ref="J362:O362" ca="1" si="722">IF(D362=0,"",SUMPRODUCT((D354:D403&lt;=D362)-(ISBLANK(D354:D403))))</f>
        <v/>
      </c>
      <c r="K362" s="90" t="str">
        <f t="shared" ca="1" si="722"/>
        <v/>
      </c>
      <c r="L362" s="90" t="str">
        <f t="shared" ca="1" si="722"/>
        <v/>
      </c>
      <c r="M362" s="90" t="str">
        <f t="shared" ca="1" si="722"/>
        <v/>
      </c>
      <c r="N362" s="90" t="str">
        <f t="shared" ca="1" si="722"/>
        <v/>
      </c>
      <c r="O362" s="90" t="str">
        <f t="shared" ca="1" si="722"/>
        <v/>
      </c>
      <c r="P362" s="89" t="str">
        <f t="shared" ref="P362:U362" ca="1" si="723">IF(ISNA(MATCH(MIN(J354:J403)+ROW()-ROW(P354),J354:J403,0)),"",INDEX(D354:D403,MATCH(MIN(J354:J403)+ROW()-ROW(P354),J354:J403,0)))</f>
        <v/>
      </c>
      <c r="Q362" s="89" t="str">
        <f t="shared" ca="1" si="723"/>
        <v/>
      </c>
      <c r="R362" s="89" t="str">
        <f t="shared" ca="1" si="723"/>
        <v/>
      </c>
      <c r="S362" s="89" t="str">
        <f t="shared" ca="1" si="723"/>
        <v/>
      </c>
      <c r="T362" s="89" t="str">
        <f t="shared" ca="1" si="723"/>
        <v/>
      </c>
      <c r="U362" s="89" t="str">
        <f t="shared" ca="1" si="723"/>
        <v/>
      </c>
      <c r="V362" s="98"/>
    </row>
    <row r="363" spans="2:22" x14ac:dyDescent="0.25">
      <c r="B363">
        <v>10</v>
      </c>
      <c r="C363" s="29">
        <f t="shared" si="649"/>
        <v>43843</v>
      </c>
      <c r="D363" s="88">
        <f ca="1">OFFSET(dispos!$D$12,,54)</f>
        <v>0</v>
      </c>
      <c r="E363" s="88">
        <f ca="1">OFFSET(dispos!$E$12,,54)</f>
        <v>0</v>
      </c>
      <c r="F363" s="88">
        <f ca="1">OFFSET(dispos!$F$12,,54)</f>
        <v>0</v>
      </c>
      <c r="G363" s="88">
        <f ca="1">OFFSET(dispos!$G$12,,54)</f>
        <v>0</v>
      </c>
      <c r="H363" s="88">
        <f ca="1">OFFSET(dispos!$H$12,,54)</f>
        <v>0</v>
      </c>
      <c r="I363" s="88">
        <f ca="1">OFFSET(dispos!$I$12,,54)</f>
        <v>0</v>
      </c>
      <c r="J363" s="90" t="str">
        <f t="shared" ref="J363:O363" ca="1" si="724">IF(D363=0,"",SUMPRODUCT((D354:D403&lt;=D363)-(ISBLANK(D354:D403))))</f>
        <v/>
      </c>
      <c r="K363" s="90" t="str">
        <f t="shared" ca="1" si="724"/>
        <v/>
      </c>
      <c r="L363" s="90" t="str">
        <f t="shared" ca="1" si="724"/>
        <v/>
      </c>
      <c r="M363" s="90" t="str">
        <f t="shared" ca="1" si="724"/>
        <v/>
      </c>
      <c r="N363" s="90" t="str">
        <f t="shared" ca="1" si="724"/>
        <v/>
      </c>
      <c r="O363" s="90" t="str">
        <f t="shared" ca="1" si="724"/>
        <v/>
      </c>
      <c r="P363" s="89" t="str">
        <f t="shared" ref="P363:U363" ca="1" si="725">IF(ISNA(MATCH(MIN(J354:J403)+ROW()-ROW(P354),J354:J403,0)),"",INDEX(D354:D403,MATCH(MIN(J354:J403)+ROW()-ROW(P354),J354:J403,0)))</f>
        <v/>
      </c>
      <c r="Q363" s="89" t="str">
        <f t="shared" ca="1" si="725"/>
        <v/>
      </c>
      <c r="R363" s="89" t="str">
        <f t="shared" ca="1" si="725"/>
        <v/>
      </c>
      <c r="S363" s="89" t="str">
        <f t="shared" ca="1" si="725"/>
        <v/>
      </c>
      <c r="T363" s="89" t="str">
        <f t="shared" ca="1" si="725"/>
        <v/>
      </c>
      <c r="U363" s="89" t="str">
        <f t="shared" ca="1" si="725"/>
        <v/>
      </c>
      <c r="V363" s="98"/>
    </row>
    <row r="364" spans="2:22" x14ac:dyDescent="0.25">
      <c r="B364">
        <v>11</v>
      </c>
      <c r="C364" s="29">
        <f t="shared" si="649"/>
        <v>43843</v>
      </c>
      <c r="D364" s="88">
        <f ca="1">OFFSET(dispos!$D$12,,60)</f>
        <v>0</v>
      </c>
      <c r="E364" s="88">
        <f ca="1">OFFSET(dispos!$E$12,,60)</f>
        <v>0</v>
      </c>
      <c r="F364" s="88">
        <f ca="1">OFFSET(dispos!$F$12,,60)</f>
        <v>0</v>
      </c>
      <c r="G364" s="88">
        <f ca="1">OFFSET(dispos!$G$12,,60)</f>
        <v>0</v>
      </c>
      <c r="H364" s="88">
        <f ca="1">OFFSET(dispos!$H$12,,60)</f>
        <v>0</v>
      </c>
      <c r="I364" s="88">
        <f ca="1">OFFSET(dispos!$I$12,,60)</f>
        <v>0</v>
      </c>
      <c r="J364" s="90" t="str">
        <f t="shared" ref="J364:O364" ca="1" si="726">IF(D364=0,"",SUMPRODUCT((D354:D403&lt;=D364)-(ISBLANK(D354:D403))))</f>
        <v/>
      </c>
      <c r="K364" s="90" t="str">
        <f t="shared" ca="1" si="726"/>
        <v/>
      </c>
      <c r="L364" s="90" t="str">
        <f t="shared" ca="1" si="726"/>
        <v/>
      </c>
      <c r="M364" s="90" t="str">
        <f t="shared" ca="1" si="726"/>
        <v/>
      </c>
      <c r="N364" s="90" t="str">
        <f t="shared" ca="1" si="726"/>
        <v/>
      </c>
      <c r="O364" s="90" t="str">
        <f t="shared" ca="1" si="726"/>
        <v/>
      </c>
      <c r="P364" s="89" t="str">
        <f t="shared" ref="P364:U364" ca="1" si="727">IF(ISNA(MATCH(MIN(J354:J403)+ROW()-ROW(P354),J354:J403,0)),"",INDEX(D354:D403,MATCH(MIN(J354:J403)+ROW()-ROW(P354),J354:J403,0)))</f>
        <v/>
      </c>
      <c r="Q364" s="89" t="str">
        <f t="shared" ca="1" si="727"/>
        <v/>
      </c>
      <c r="R364" s="89" t="str">
        <f t="shared" ca="1" si="727"/>
        <v/>
      </c>
      <c r="S364" s="89" t="str">
        <f t="shared" ca="1" si="727"/>
        <v/>
      </c>
      <c r="T364" s="89" t="str">
        <f t="shared" ca="1" si="727"/>
        <v/>
      </c>
      <c r="U364" s="89" t="str">
        <f t="shared" ca="1" si="727"/>
        <v/>
      </c>
      <c r="V364" s="98"/>
    </row>
    <row r="365" spans="2:22" x14ac:dyDescent="0.25">
      <c r="B365">
        <v>12</v>
      </c>
      <c r="C365" s="29">
        <f t="shared" si="649"/>
        <v>43843</v>
      </c>
      <c r="D365" s="88">
        <f ca="1">OFFSET(dispos!$D$12,,66)</f>
        <v>0</v>
      </c>
      <c r="E365" s="88">
        <f ca="1">OFFSET(dispos!$E$12,,66)</f>
        <v>0</v>
      </c>
      <c r="F365" s="88">
        <f ca="1">OFFSET(dispos!$F$12,,66)</f>
        <v>0</v>
      </c>
      <c r="G365" s="88">
        <f ca="1">OFFSET(dispos!$G$12,,66)</f>
        <v>0</v>
      </c>
      <c r="H365" s="88">
        <f ca="1">OFFSET(dispos!$H$12,,66)</f>
        <v>0</v>
      </c>
      <c r="I365" s="88">
        <f ca="1">OFFSET(dispos!$I$12,,66)</f>
        <v>0</v>
      </c>
      <c r="J365" s="90" t="str">
        <f t="shared" ref="J365:O365" ca="1" si="728">IF(D365=0,"",SUMPRODUCT((D354:D403&lt;=D365)-(ISBLANK(D354:D403))))</f>
        <v/>
      </c>
      <c r="K365" s="90" t="str">
        <f t="shared" ca="1" si="728"/>
        <v/>
      </c>
      <c r="L365" s="90" t="str">
        <f t="shared" ca="1" si="728"/>
        <v/>
      </c>
      <c r="M365" s="90" t="str">
        <f t="shared" ca="1" si="728"/>
        <v/>
      </c>
      <c r="N365" s="90" t="str">
        <f t="shared" ca="1" si="728"/>
        <v/>
      </c>
      <c r="O365" s="90" t="str">
        <f t="shared" ca="1" si="728"/>
        <v/>
      </c>
      <c r="P365" s="89" t="str">
        <f t="shared" ref="P365:U365" ca="1" si="729">IF(ISNA(MATCH(MIN(J354:J403)+ROW()-ROW(P354),J354:J403,0)),"",INDEX(D354:D403,MATCH(MIN(J354:J403)+ROW()-ROW(P354),J354:J403,0)))</f>
        <v/>
      </c>
      <c r="Q365" s="89" t="str">
        <f t="shared" ca="1" si="729"/>
        <v/>
      </c>
      <c r="R365" s="89" t="str">
        <f t="shared" ca="1" si="729"/>
        <v/>
      </c>
      <c r="S365" s="89" t="str">
        <f t="shared" ca="1" si="729"/>
        <v/>
      </c>
      <c r="T365" s="89" t="str">
        <f t="shared" ca="1" si="729"/>
        <v/>
      </c>
      <c r="U365" s="89" t="str">
        <f t="shared" ca="1" si="729"/>
        <v/>
      </c>
      <c r="V365" s="98"/>
    </row>
    <row r="366" spans="2:22" x14ac:dyDescent="0.25">
      <c r="B366">
        <v>13</v>
      </c>
      <c r="C366" s="29">
        <f t="shared" si="649"/>
        <v>43843</v>
      </c>
      <c r="D366" s="88">
        <f ca="1">OFFSET(dispos!$D$12,,72)</f>
        <v>0</v>
      </c>
      <c r="E366" s="88">
        <f ca="1">OFFSET(dispos!$E$12,,72)</f>
        <v>0</v>
      </c>
      <c r="F366" s="88">
        <f ca="1">OFFSET(dispos!$F$12,,72)</f>
        <v>0</v>
      </c>
      <c r="G366" s="88">
        <f ca="1">OFFSET(dispos!$G$12,,72)</f>
        <v>0</v>
      </c>
      <c r="H366" s="88">
        <f ca="1">OFFSET(dispos!$H$12,,72)</f>
        <v>0</v>
      </c>
      <c r="I366" s="88">
        <f ca="1">OFFSET(dispos!$I$12,,72)</f>
        <v>0</v>
      </c>
      <c r="J366" s="90" t="str">
        <f t="shared" ref="J366:O366" ca="1" si="730">IF(D366=0,"",SUMPRODUCT((D354:D403&lt;=D366)-(ISBLANK(D354:D403))))</f>
        <v/>
      </c>
      <c r="K366" s="90" t="str">
        <f t="shared" ca="1" si="730"/>
        <v/>
      </c>
      <c r="L366" s="90" t="str">
        <f t="shared" ca="1" si="730"/>
        <v/>
      </c>
      <c r="M366" s="90" t="str">
        <f t="shared" ca="1" si="730"/>
        <v/>
      </c>
      <c r="N366" s="90" t="str">
        <f t="shared" ca="1" si="730"/>
        <v/>
      </c>
      <c r="O366" s="90" t="str">
        <f t="shared" ca="1" si="730"/>
        <v/>
      </c>
      <c r="P366" s="89" t="str">
        <f t="shared" ref="P366:U366" ca="1" si="731">IF(ISNA(MATCH(MIN(J354:J403)+ROW()-ROW(P354),J354:J403,0)),"",INDEX(D354:D403,MATCH(MIN(J354:J403)+ROW()-ROW(P354),J354:J403,0)))</f>
        <v/>
      </c>
      <c r="Q366" s="89" t="str">
        <f t="shared" ca="1" si="731"/>
        <v/>
      </c>
      <c r="R366" s="89" t="str">
        <f t="shared" ca="1" si="731"/>
        <v/>
      </c>
      <c r="S366" s="89" t="str">
        <f t="shared" ca="1" si="731"/>
        <v/>
      </c>
      <c r="T366" s="89" t="str">
        <f t="shared" ca="1" si="731"/>
        <v/>
      </c>
      <c r="U366" s="89" t="str">
        <f t="shared" ca="1" si="731"/>
        <v/>
      </c>
      <c r="V366" s="98"/>
    </row>
    <row r="367" spans="2:22" x14ac:dyDescent="0.25">
      <c r="B367">
        <v>14</v>
      </c>
      <c r="C367" s="29">
        <f t="shared" si="649"/>
        <v>43843</v>
      </c>
      <c r="D367" s="88">
        <f ca="1">OFFSET(dispos!$D$12,,78)</f>
        <v>0</v>
      </c>
      <c r="E367" s="88">
        <f ca="1">OFFSET(dispos!$E$12,,78)</f>
        <v>0</v>
      </c>
      <c r="F367" s="88">
        <f ca="1">OFFSET(dispos!$F$12,,78)</f>
        <v>0</v>
      </c>
      <c r="G367" s="88">
        <f ca="1">OFFSET(dispos!$G$12,,78)</f>
        <v>0</v>
      </c>
      <c r="H367" s="88">
        <f ca="1">OFFSET(dispos!$H$12,,78)</f>
        <v>0</v>
      </c>
      <c r="I367" s="88">
        <f ca="1">OFFSET(dispos!$I$12,,78)</f>
        <v>0</v>
      </c>
      <c r="J367" s="90" t="str">
        <f t="shared" ref="J367:O367" ca="1" si="732">IF(D367=0,"",SUMPRODUCT((D354:D403&lt;=D367)-(ISBLANK(D354:D403))))</f>
        <v/>
      </c>
      <c r="K367" s="90" t="str">
        <f t="shared" ca="1" si="732"/>
        <v/>
      </c>
      <c r="L367" s="90" t="str">
        <f t="shared" ca="1" si="732"/>
        <v/>
      </c>
      <c r="M367" s="90" t="str">
        <f t="shared" ca="1" si="732"/>
        <v/>
      </c>
      <c r="N367" s="90" t="str">
        <f t="shared" ca="1" si="732"/>
        <v/>
      </c>
      <c r="O367" s="90" t="str">
        <f t="shared" ca="1" si="732"/>
        <v/>
      </c>
      <c r="P367" s="89" t="str">
        <f t="shared" ref="P367:U367" ca="1" si="733">IF(ISNA(MATCH(MIN(J354:J403)+ROW()-ROW(P354),J354:J403,0)),"",INDEX(D354:D403,MATCH(MIN(J354:J403)+ROW()-ROW(P354),J354:J403,0)))</f>
        <v/>
      </c>
      <c r="Q367" s="89" t="str">
        <f t="shared" ca="1" si="733"/>
        <v/>
      </c>
      <c r="R367" s="89" t="str">
        <f t="shared" ca="1" si="733"/>
        <v/>
      </c>
      <c r="S367" s="89" t="str">
        <f t="shared" ca="1" si="733"/>
        <v/>
      </c>
      <c r="T367" s="89" t="str">
        <f t="shared" ca="1" si="733"/>
        <v/>
      </c>
      <c r="U367" s="89" t="str">
        <f t="shared" ca="1" si="733"/>
        <v/>
      </c>
      <c r="V367" s="98"/>
    </row>
    <row r="368" spans="2:22" x14ac:dyDescent="0.25">
      <c r="B368">
        <v>15</v>
      </c>
      <c r="C368" s="29">
        <f t="shared" si="649"/>
        <v>43843</v>
      </c>
      <c r="D368" s="88">
        <f ca="1">OFFSET(dispos!$D$12,,84)</f>
        <v>0</v>
      </c>
      <c r="E368" s="88">
        <f ca="1">OFFSET(dispos!$E$12,,84)</f>
        <v>0</v>
      </c>
      <c r="F368" s="88">
        <f ca="1">OFFSET(dispos!$F$12,,84)</f>
        <v>0</v>
      </c>
      <c r="G368" s="88">
        <f ca="1">OFFSET(dispos!$G$12,,84)</f>
        <v>0</v>
      </c>
      <c r="H368" s="88">
        <f ca="1">OFFSET(dispos!$H$12,,84)</f>
        <v>0</v>
      </c>
      <c r="I368" s="88">
        <f ca="1">OFFSET(dispos!$I$12,,84)</f>
        <v>0</v>
      </c>
      <c r="J368" s="90" t="str">
        <f t="shared" ref="J368:O368" ca="1" si="734">IF(D368=0,"",SUMPRODUCT((D354:D403&lt;=D368)-(ISBLANK(D354:D403))))</f>
        <v/>
      </c>
      <c r="K368" s="90" t="str">
        <f t="shared" ca="1" si="734"/>
        <v/>
      </c>
      <c r="L368" s="90" t="str">
        <f t="shared" ca="1" si="734"/>
        <v/>
      </c>
      <c r="M368" s="90" t="str">
        <f t="shared" ca="1" si="734"/>
        <v/>
      </c>
      <c r="N368" s="90" t="str">
        <f t="shared" ca="1" si="734"/>
        <v/>
      </c>
      <c r="O368" s="90" t="str">
        <f t="shared" ca="1" si="734"/>
        <v/>
      </c>
      <c r="P368" s="89" t="str">
        <f t="shared" ref="P368:U368" ca="1" si="735">IF(ISNA(MATCH(MIN(J354:J403)+ROW()-ROW(P354),J354:J403,0)),"",INDEX(D354:D403,MATCH(MIN(J354:J403)+ROW()-ROW(P354),J354:J403,0)))</f>
        <v/>
      </c>
      <c r="Q368" s="89" t="str">
        <f t="shared" ca="1" si="735"/>
        <v/>
      </c>
      <c r="R368" s="89" t="str">
        <f t="shared" ca="1" si="735"/>
        <v/>
      </c>
      <c r="S368" s="89" t="str">
        <f t="shared" ca="1" si="735"/>
        <v/>
      </c>
      <c r="T368" s="89" t="str">
        <f t="shared" ca="1" si="735"/>
        <v/>
      </c>
      <c r="U368" s="89" t="str">
        <f t="shared" ca="1" si="735"/>
        <v/>
      </c>
      <c r="V368" s="98"/>
    </row>
    <row r="369" spans="2:22" x14ac:dyDescent="0.25">
      <c r="B369">
        <v>16</v>
      </c>
      <c r="C369" s="29">
        <f t="shared" si="649"/>
        <v>43843</v>
      </c>
      <c r="D369" s="88">
        <f ca="1">OFFSET(dispos!$D$12,,90)</f>
        <v>0</v>
      </c>
      <c r="E369" s="88">
        <f ca="1">OFFSET(dispos!$E$12,,90)</f>
        <v>0</v>
      </c>
      <c r="F369" s="88">
        <f ca="1">OFFSET(dispos!$F$12,,90)</f>
        <v>0</v>
      </c>
      <c r="G369" s="88">
        <f ca="1">OFFSET(dispos!$G$12,,90)</f>
        <v>0</v>
      </c>
      <c r="H369" s="88">
        <f ca="1">OFFSET(dispos!$H$12,,90)</f>
        <v>0</v>
      </c>
      <c r="I369" s="88">
        <f ca="1">OFFSET(dispos!$I$12,,90)</f>
        <v>0</v>
      </c>
      <c r="J369" s="90" t="str">
        <f t="shared" ref="J369:O369" ca="1" si="736">IF(D369=0,"",SUMPRODUCT((D354:D403&lt;=D369)-(ISBLANK(D354:D403))))</f>
        <v/>
      </c>
      <c r="K369" s="90" t="str">
        <f t="shared" ca="1" si="736"/>
        <v/>
      </c>
      <c r="L369" s="90" t="str">
        <f t="shared" ca="1" si="736"/>
        <v/>
      </c>
      <c r="M369" s="90" t="str">
        <f t="shared" ca="1" si="736"/>
        <v/>
      </c>
      <c r="N369" s="90" t="str">
        <f t="shared" ca="1" si="736"/>
        <v/>
      </c>
      <c r="O369" s="90" t="str">
        <f t="shared" ca="1" si="736"/>
        <v/>
      </c>
      <c r="P369" s="89" t="str">
        <f t="shared" ref="P369:U369" ca="1" si="737">IF(ISNA(MATCH(MIN(J354:J403)+ROW()-ROW(P354),J354:J403,0)),"",INDEX(D354:D403,MATCH(MIN(J354:J403)+ROW()-ROW(P354),J354:J403,0)))</f>
        <v/>
      </c>
      <c r="Q369" s="89" t="str">
        <f t="shared" ca="1" si="737"/>
        <v/>
      </c>
      <c r="R369" s="89" t="str">
        <f t="shared" ca="1" si="737"/>
        <v/>
      </c>
      <c r="S369" s="89" t="str">
        <f t="shared" ca="1" si="737"/>
        <v/>
      </c>
      <c r="T369" s="89" t="str">
        <f t="shared" ca="1" si="737"/>
        <v/>
      </c>
      <c r="U369" s="89" t="str">
        <f t="shared" ca="1" si="737"/>
        <v/>
      </c>
      <c r="V369" s="98"/>
    </row>
    <row r="370" spans="2:22" x14ac:dyDescent="0.25">
      <c r="B370">
        <v>17</v>
      </c>
      <c r="C370" s="29">
        <f t="shared" si="649"/>
        <v>43843</v>
      </c>
      <c r="D370" s="88">
        <f ca="1">OFFSET(dispos!$D$12,,96)</f>
        <v>0</v>
      </c>
      <c r="E370" s="88">
        <f ca="1">OFFSET(dispos!$E$12,,96)</f>
        <v>0</v>
      </c>
      <c r="F370" s="88">
        <f ca="1">OFFSET(dispos!$F$12,,96)</f>
        <v>0</v>
      </c>
      <c r="G370" s="88">
        <f ca="1">OFFSET(dispos!$G$12,,96)</f>
        <v>0</v>
      </c>
      <c r="H370" s="88">
        <f ca="1">OFFSET(dispos!$H$12,,96)</f>
        <v>0</v>
      </c>
      <c r="I370" s="88">
        <f ca="1">OFFSET(dispos!$I$12,,96)</f>
        <v>0</v>
      </c>
      <c r="J370" s="90" t="str">
        <f t="shared" ref="J370:O370" ca="1" si="738">IF(D370=0,"",SUMPRODUCT((D354:D403&lt;=D370)-(ISBLANK(D354:D403))))</f>
        <v/>
      </c>
      <c r="K370" s="90" t="str">
        <f t="shared" ca="1" si="738"/>
        <v/>
      </c>
      <c r="L370" s="90" t="str">
        <f t="shared" ca="1" si="738"/>
        <v/>
      </c>
      <c r="M370" s="90" t="str">
        <f t="shared" ca="1" si="738"/>
        <v/>
      </c>
      <c r="N370" s="90" t="str">
        <f t="shared" ca="1" si="738"/>
        <v/>
      </c>
      <c r="O370" s="90" t="str">
        <f t="shared" ca="1" si="738"/>
        <v/>
      </c>
      <c r="P370" s="89" t="str">
        <f t="shared" ref="P370:U370" ca="1" si="739">IF(ISNA(MATCH(MIN(J354:J403)+ROW()-ROW(P354),J354:J403,0)),"",INDEX(D354:D403,MATCH(MIN(J354:J403)+ROW()-ROW(P354),J354:J403,0)))</f>
        <v/>
      </c>
      <c r="Q370" s="89" t="str">
        <f t="shared" ca="1" si="739"/>
        <v/>
      </c>
      <c r="R370" s="89" t="str">
        <f t="shared" ca="1" si="739"/>
        <v/>
      </c>
      <c r="S370" s="89" t="str">
        <f t="shared" ca="1" si="739"/>
        <v/>
      </c>
      <c r="T370" s="89" t="str">
        <f t="shared" ca="1" si="739"/>
        <v/>
      </c>
      <c r="U370" s="89" t="str">
        <f t="shared" ca="1" si="739"/>
        <v/>
      </c>
      <c r="V370" s="98"/>
    </row>
    <row r="371" spans="2:22" x14ac:dyDescent="0.25">
      <c r="B371">
        <v>18</v>
      </c>
      <c r="C371" s="29">
        <f t="shared" si="649"/>
        <v>43843</v>
      </c>
      <c r="D371" s="88">
        <f ca="1">OFFSET(dispos!$D$12,,102)</f>
        <v>0</v>
      </c>
      <c r="E371" s="88">
        <f ca="1">OFFSET(dispos!$E$12,,102)</f>
        <v>0</v>
      </c>
      <c r="F371" s="88">
        <f ca="1">OFFSET(dispos!$F$12,,102)</f>
        <v>0</v>
      </c>
      <c r="G371" s="88">
        <f ca="1">OFFSET(dispos!$G$12,,102)</f>
        <v>0</v>
      </c>
      <c r="H371" s="88">
        <f ca="1">OFFSET(dispos!$H$12,,102)</f>
        <v>0</v>
      </c>
      <c r="I371" s="88">
        <f ca="1">OFFSET(dispos!$I$12,,102)</f>
        <v>0</v>
      </c>
      <c r="J371" s="90" t="str">
        <f t="shared" ref="J371:O371" ca="1" si="740">IF(D371=0,"",SUMPRODUCT((D354:D403&lt;=D371)-(ISBLANK(D354:D403))))</f>
        <v/>
      </c>
      <c r="K371" s="90" t="str">
        <f t="shared" ca="1" si="740"/>
        <v/>
      </c>
      <c r="L371" s="90" t="str">
        <f t="shared" ca="1" si="740"/>
        <v/>
      </c>
      <c r="M371" s="90" t="str">
        <f t="shared" ca="1" si="740"/>
        <v/>
      </c>
      <c r="N371" s="90" t="str">
        <f t="shared" ca="1" si="740"/>
        <v/>
      </c>
      <c r="O371" s="90" t="str">
        <f t="shared" ca="1" si="740"/>
        <v/>
      </c>
      <c r="P371" s="89" t="str">
        <f t="shared" ref="P371:U371" ca="1" si="741">IF(ISNA(MATCH(MIN(J354:J403)+ROW()-ROW(P354),J354:J403,0)),"",INDEX(D354:D403,MATCH(MIN(J354:J403)+ROW()-ROW(P354),J354:J403,0)))</f>
        <v/>
      </c>
      <c r="Q371" s="89" t="str">
        <f t="shared" ca="1" si="741"/>
        <v/>
      </c>
      <c r="R371" s="89" t="str">
        <f t="shared" ca="1" si="741"/>
        <v/>
      </c>
      <c r="S371" s="89" t="str">
        <f t="shared" ca="1" si="741"/>
        <v/>
      </c>
      <c r="T371" s="89" t="str">
        <f t="shared" ca="1" si="741"/>
        <v/>
      </c>
      <c r="U371" s="89" t="str">
        <f t="shared" ca="1" si="741"/>
        <v/>
      </c>
      <c r="V371" s="98"/>
    </row>
    <row r="372" spans="2:22" x14ac:dyDescent="0.25">
      <c r="B372">
        <v>19</v>
      </c>
      <c r="C372" s="29">
        <f t="shared" si="649"/>
        <v>43843</v>
      </c>
      <c r="D372" s="88">
        <f ca="1">OFFSET(dispos!$D$12,,108)</f>
        <v>0</v>
      </c>
      <c r="E372" s="88">
        <f ca="1">OFFSET(dispos!$E$12,,108)</f>
        <v>0</v>
      </c>
      <c r="F372" s="88">
        <f ca="1">OFFSET(dispos!$F$12,,108)</f>
        <v>0</v>
      </c>
      <c r="G372" s="88">
        <f ca="1">OFFSET(dispos!$G$12,,108)</f>
        <v>0</v>
      </c>
      <c r="H372" s="88">
        <f ca="1">OFFSET(dispos!$H$12,,108)</f>
        <v>0</v>
      </c>
      <c r="I372" s="88">
        <f ca="1">OFFSET(dispos!$I$12,,108)</f>
        <v>0</v>
      </c>
      <c r="J372" s="90" t="str">
        <f t="shared" ref="J372:O372" ca="1" si="742">IF(D372=0,"",SUMPRODUCT((D354:D403&lt;=D372)-(ISBLANK(D354:D403))))</f>
        <v/>
      </c>
      <c r="K372" s="90" t="str">
        <f t="shared" ca="1" si="742"/>
        <v/>
      </c>
      <c r="L372" s="90" t="str">
        <f t="shared" ca="1" si="742"/>
        <v/>
      </c>
      <c r="M372" s="90" t="str">
        <f t="shared" ca="1" si="742"/>
        <v/>
      </c>
      <c r="N372" s="90" t="str">
        <f t="shared" ca="1" si="742"/>
        <v/>
      </c>
      <c r="O372" s="90" t="str">
        <f t="shared" ca="1" si="742"/>
        <v/>
      </c>
      <c r="P372" s="89" t="str">
        <f t="shared" ref="P372:U372" ca="1" si="743">IF(ISNA(MATCH(MIN(J354:J403)+ROW()-ROW(P354),J354:J403,0)),"",INDEX(D354:D403,MATCH(MIN(J354:J403)+ROW()-ROW(P354),J354:J403,0)))</f>
        <v/>
      </c>
      <c r="Q372" s="89" t="str">
        <f t="shared" ca="1" si="743"/>
        <v/>
      </c>
      <c r="R372" s="89" t="str">
        <f t="shared" ca="1" si="743"/>
        <v/>
      </c>
      <c r="S372" s="89" t="str">
        <f t="shared" ca="1" si="743"/>
        <v/>
      </c>
      <c r="T372" s="89" t="str">
        <f t="shared" ca="1" si="743"/>
        <v/>
      </c>
      <c r="U372" s="89" t="str">
        <f t="shared" ca="1" si="743"/>
        <v/>
      </c>
      <c r="V372" s="98"/>
    </row>
    <row r="373" spans="2:22" x14ac:dyDescent="0.25">
      <c r="B373">
        <v>20</v>
      </c>
      <c r="C373" s="29">
        <f t="shared" si="649"/>
        <v>43843</v>
      </c>
      <c r="D373" s="88">
        <f ca="1">OFFSET(dispos!$D$12,,114)</f>
        <v>0</v>
      </c>
      <c r="E373" s="88">
        <f ca="1">OFFSET(dispos!$E$12,,114)</f>
        <v>0</v>
      </c>
      <c r="F373" s="88">
        <f ca="1">OFFSET(dispos!$F$12,,114)</f>
        <v>0</v>
      </c>
      <c r="G373" s="88">
        <f ca="1">OFFSET(dispos!$G$12,,114)</f>
        <v>0</v>
      </c>
      <c r="H373" s="88">
        <f ca="1">OFFSET(dispos!$H$12,,114)</f>
        <v>0</v>
      </c>
      <c r="I373" s="88">
        <f ca="1">OFFSET(dispos!$I$12,,114)</f>
        <v>0</v>
      </c>
      <c r="J373" s="90" t="str">
        <f t="shared" ref="J373:O373" ca="1" si="744">IF(D373=0,"",SUMPRODUCT((D354:D403&lt;=D373)-(ISBLANK(D354:D403))))</f>
        <v/>
      </c>
      <c r="K373" s="90" t="str">
        <f t="shared" ca="1" si="744"/>
        <v/>
      </c>
      <c r="L373" s="90" t="str">
        <f t="shared" ca="1" si="744"/>
        <v/>
      </c>
      <c r="M373" s="90" t="str">
        <f t="shared" ca="1" si="744"/>
        <v/>
      </c>
      <c r="N373" s="90" t="str">
        <f t="shared" ca="1" si="744"/>
        <v/>
      </c>
      <c r="O373" s="90" t="str">
        <f t="shared" ca="1" si="744"/>
        <v/>
      </c>
      <c r="P373" s="89" t="str">
        <f t="shared" ref="P373:U373" ca="1" si="745">IF(ISNA(MATCH(MIN(J354:J403)+ROW()-ROW(P354),J354:J403,0)),"",INDEX(D354:D403,MATCH(MIN(J354:J403)+ROW()-ROW(P354),J354:J403,0)))</f>
        <v/>
      </c>
      <c r="Q373" s="89" t="str">
        <f t="shared" ca="1" si="745"/>
        <v/>
      </c>
      <c r="R373" s="89" t="str">
        <f t="shared" ca="1" si="745"/>
        <v/>
      </c>
      <c r="S373" s="89" t="str">
        <f t="shared" ca="1" si="745"/>
        <v/>
      </c>
      <c r="T373" s="89" t="str">
        <f t="shared" ca="1" si="745"/>
        <v/>
      </c>
      <c r="U373" s="89" t="str">
        <f t="shared" ca="1" si="745"/>
        <v/>
      </c>
      <c r="V373" s="98"/>
    </row>
    <row r="374" spans="2:22" x14ac:dyDescent="0.25">
      <c r="B374">
        <v>21</v>
      </c>
      <c r="C374" s="29">
        <f t="shared" si="649"/>
        <v>43843</v>
      </c>
      <c r="D374" s="88">
        <f ca="1">OFFSET(dispos!$D$12,,120)</f>
        <v>0</v>
      </c>
      <c r="E374" s="88">
        <f ca="1">OFFSET(dispos!$E$12,,120)</f>
        <v>0</v>
      </c>
      <c r="F374" s="88">
        <f ca="1">OFFSET(dispos!$F$12,,120)</f>
        <v>0</v>
      </c>
      <c r="G374" s="88">
        <f ca="1">OFFSET(dispos!$G$12,,120)</f>
        <v>0</v>
      </c>
      <c r="H374" s="88">
        <f ca="1">OFFSET(dispos!$H$12,,120)</f>
        <v>0</v>
      </c>
      <c r="I374" s="88">
        <f ca="1">OFFSET(dispos!$I$12,,120)</f>
        <v>0</v>
      </c>
      <c r="J374" s="90" t="str">
        <f t="shared" ref="J374:O374" ca="1" si="746">IF(D374=0,"",SUMPRODUCT((D354:D403&lt;=D374)-(ISBLANK(D354:D403))))</f>
        <v/>
      </c>
      <c r="K374" s="90" t="str">
        <f t="shared" ca="1" si="746"/>
        <v/>
      </c>
      <c r="L374" s="90" t="str">
        <f t="shared" ca="1" si="746"/>
        <v/>
      </c>
      <c r="M374" s="90" t="str">
        <f t="shared" ca="1" si="746"/>
        <v/>
      </c>
      <c r="N374" s="90" t="str">
        <f t="shared" ca="1" si="746"/>
        <v/>
      </c>
      <c r="O374" s="90" t="str">
        <f t="shared" ca="1" si="746"/>
        <v/>
      </c>
      <c r="P374" s="89" t="str">
        <f t="shared" ref="P374:U374" ca="1" si="747">IF(ISNA(MATCH(MIN(J354:J403)+ROW()-ROW(P354),J354:J403,0)),"",INDEX(D354:D403,MATCH(MIN(J354:J403)+ROW()-ROW(P354),J354:J403,0)))</f>
        <v/>
      </c>
      <c r="Q374" s="89" t="str">
        <f t="shared" ca="1" si="747"/>
        <v/>
      </c>
      <c r="R374" s="89" t="str">
        <f t="shared" ca="1" si="747"/>
        <v/>
      </c>
      <c r="S374" s="89" t="str">
        <f t="shared" ca="1" si="747"/>
        <v/>
      </c>
      <c r="T374" s="89" t="str">
        <f t="shared" ca="1" si="747"/>
        <v/>
      </c>
      <c r="U374" s="89" t="str">
        <f t="shared" ca="1" si="747"/>
        <v/>
      </c>
      <c r="V374" s="98"/>
    </row>
    <row r="375" spans="2:22" x14ac:dyDescent="0.25">
      <c r="B375">
        <v>22</v>
      </c>
      <c r="C375" s="29">
        <f t="shared" si="649"/>
        <v>43843</v>
      </c>
      <c r="D375" s="88">
        <f ca="1">OFFSET(dispos!$D$12,,126)</f>
        <v>0</v>
      </c>
      <c r="E375" s="88">
        <f ca="1">OFFSET(dispos!$E$12,,126)</f>
        <v>0</v>
      </c>
      <c r="F375" s="88">
        <f ca="1">OFFSET(dispos!$F$12,,126)</f>
        <v>0</v>
      </c>
      <c r="G375" s="88">
        <f ca="1">OFFSET(dispos!$G$12,,126)</f>
        <v>0</v>
      </c>
      <c r="H375" s="88">
        <f ca="1">OFFSET(dispos!$H$12,,126)</f>
        <v>0</v>
      </c>
      <c r="I375" s="88">
        <f ca="1">OFFSET(dispos!$I$12,,126)</f>
        <v>0</v>
      </c>
      <c r="J375" s="90" t="str">
        <f t="shared" ref="J375:O375" ca="1" si="748">IF(D375=0,"",SUMPRODUCT((D354:D403&lt;=D375)-(ISBLANK(D354:D403))))</f>
        <v/>
      </c>
      <c r="K375" s="90" t="str">
        <f t="shared" ca="1" si="748"/>
        <v/>
      </c>
      <c r="L375" s="90" t="str">
        <f t="shared" ca="1" si="748"/>
        <v/>
      </c>
      <c r="M375" s="90" t="str">
        <f t="shared" ca="1" si="748"/>
        <v/>
      </c>
      <c r="N375" s="90" t="str">
        <f t="shared" ca="1" si="748"/>
        <v/>
      </c>
      <c r="O375" s="90" t="str">
        <f t="shared" ca="1" si="748"/>
        <v/>
      </c>
      <c r="P375" s="89" t="str">
        <f t="shared" ref="P375:U375" ca="1" si="749">IF(ISNA(MATCH(MIN(J354:J403)+ROW()-ROW(P354),J354:J403,0)),"",INDEX(D354:D403,MATCH(MIN(J354:J403)+ROW()-ROW(P354),J354:J403,0)))</f>
        <v/>
      </c>
      <c r="Q375" s="89" t="str">
        <f t="shared" ca="1" si="749"/>
        <v/>
      </c>
      <c r="R375" s="89" t="str">
        <f t="shared" ca="1" si="749"/>
        <v/>
      </c>
      <c r="S375" s="89" t="str">
        <f t="shared" ca="1" si="749"/>
        <v/>
      </c>
      <c r="T375" s="89" t="str">
        <f t="shared" ca="1" si="749"/>
        <v/>
      </c>
      <c r="U375" s="89" t="str">
        <f t="shared" ca="1" si="749"/>
        <v/>
      </c>
      <c r="V375" s="98"/>
    </row>
    <row r="376" spans="2:22" x14ac:dyDescent="0.25">
      <c r="B376">
        <v>23</v>
      </c>
      <c r="C376" s="29">
        <f t="shared" si="649"/>
        <v>43843</v>
      </c>
      <c r="D376" s="88">
        <f ca="1">OFFSET(dispos!$D$12,,132)</f>
        <v>0</v>
      </c>
      <c r="E376" s="88">
        <f ca="1">OFFSET(dispos!$E$12,,132)</f>
        <v>0</v>
      </c>
      <c r="F376" s="88">
        <f ca="1">OFFSET(dispos!$F$12,,132)</f>
        <v>0</v>
      </c>
      <c r="G376" s="88">
        <f ca="1">OFFSET(dispos!$G$12,,132)</f>
        <v>0</v>
      </c>
      <c r="H376" s="88">
        <f ca="1">OFFSET(dispos!$H$12,,132)</f>
        <v>0</v>
      </c>
      <c r="I376" s="88">
        <f ca="1">OFFSET(dispos!$I$12,,132)</f>
        <v>0</v>
      </c>
      <c r="J376" s="90" t="str">
        <f t="shared" ref="J376:O376" ca="1" si="750">IF(D376=0,"",SUMPRODUCT((D354:D403&lt;=D376)-(ISBLANK(D354:D403))))</f>
        <v/>
      </c>
      <c r="K376" s="90" t="str">
        <f t="shared" ca="1" si="750"/>
        <v/>
      </c>
      <c r="L376" s="90" t="str">
        <f t="shared" ca="1" si="750"/>
        <v/>
      </c>
      <c r="M376" s="90" t="str">
        <f t="shared" ca="1" si="750"/>
        <v/>
      </c>
      <c r="N376" s="90" t="str">
        <f t="shared" ca="1" si="750"/>
        <v/>
      </c>
      <c r="O376" s="90" t="str">
        <f t="shared" ca="1" si="750"/>
        <v/>
      </c>
      <c r="P376" s="89" t="str">
        <f t="shared" ref="P376:U376" ca="1" si="751">IF(ISNA(MATCH(MIN(J354:J403)+ROW()-ROW(P354),J354:J403,0)),"",INDEX(D354:D403,MATCH(MIN(J354:J403)+ROW()-ROW(P354),J354:J403,0)))</f>
        <v/>
      </c>
      <c r="Q376" s="89" t="str">
        <f t="shared" ca="1" si="751"/>
        <v/>
      </c>
      <c r="R376" s="89" t="str">
        <f t="shared" ca="1" si="751"/>
        <v/>
      </c>
      <c r="S376" s="89" t="str">
        <f t="shared" ca="1" si="751"/>
        <v/>
      </c>
      <c r="T376" s="89" t="str">
        <f t="shared" ca="1" si="751"/>
        <v/>
      </c>
      <c r="U376" s="89" t="str">
        <f t="shared" ca="1" si="751"/>
        <v/>
      </c>
      <c r="V376" s="98"/>
    </row>
    <row r="377" spans="2:22" x14ac:dyDescent="0.25">
      <c r="B377">
        <v>24</v>
      </c>
      <c r="C377" s="29">
        <f t="shared" si="649"/>
        <v>43843</v>
      </c>
      <c r="D377" s="88">
        <f ca="1">OFFSET(dispos!$D$12,,138)</f>
        <v>0</v>
      </c>
      <c r="E377" s="88">
        <f ca="1">OFFSET(dispos!$E$12,,138)</f>
        <v>0</v>
      </c>
      <c r="F377" s="88">
        <f ca="1">OFFSET(dispos!$F$12,,138)</f>
        <v>0</v>
      </c>
      <c r="G377" s="88">
        <f ca="1">OFFSET(dispos!$G$12,,138)</f>
        <v>0</v>
      </c>
      <c r="H377" s="88">
        <f ca="1">OFFSET(dispos!$H$12,,138)</f>
        <v>0</v>
      </c>
      <c r="I377" s="88">
        <f ca="1">OFFSET(dispos!$I$12,,138)</f>
        <v>0</v>
      </c>
      <c r="J377" s="90" t="str">
        <f t="shared" ref="J377:O377" ca="1" si="752">IF(D377=0,"",SUMPRODUCT((D354:D403&lt;=D377)-(ISBLANK(D354:D403))))</f>
        <v/>
      </c>
      <c r="K377" s="90" t="str">
        <f t="shared" ca="1" si="752"/>
        <v/>
      </c>
      <c r="L377" s="90" t="str">
        <f t="shared" ca="1" si="752"/>
        <v/>
      </c>
      <c r="M377" s="90" t="str">
        <f t="shared" ca="1" si="752"/>
        <v/>
      </c>
      <c r="N377" s="90" t="str">
        <f t="shared" ca="1" si="752"/>
        <v/>
      </c>
      <c r="O377" s="90" t="str">
        <f t="shared" ca="1" si="752"/>
        <v/>
      </c>
      <c r="P377" s="89" t="str">
        <f t="shared" ref="P377:U377" ca="1" si="753">IF(ISNA(MATCH(MIN(J354:J403)+ROW()-ROW(P354),J354:J403,0)),"",INDEX(D354:D403,MATCH(MIN(J354:J403)+ROW()-ROW(P354),J354:J403,0)))</f>
        <v/>
      </c>
      <c r="Q377" s="89" t="str">
        <f t="shared" ca="1" si="753"/>
        <v/>
      </c>
      <c r="R377" s="89" t="str">
        <f t="shared" ca="1" si="753"/>
        <v/>
      </c>
      <c r="S377" s="89" t="str">
        <f t="shared" ca="1" si="753"/>
        <v/>
      </c>
      <c r="T377" s="89" t="str">
        <f t="shared" ca="1" si="753"/>
        <v/>
      </c>
      <c r="U377" s="89" t="str">
        <f t="shared" ca="1" si="753"/>
        <v/>
      </c>
      <c r="V377" s="98"/>
    </row>
    <row r="378" spans="2:22" x14ac:dyDescent="0.25">
      <c r="B378">
        <v>25</v>
      </c>
      <c r="C378" s="29">
        <f t="shared" si="649"/>
        <v>43843</v>
      </c>
      <c r="D378" s="88">
        <f ca="1">OFFSET(dispos!$D$12,,144)</f>
        <v>0</v>
      </c>
      <c r="E378" s="88">
        <f ca="1">OFFSET(dispos!$E$12,,144)</f>
        <v>0</v>
      </c>
      <c r="F378" s="88">
        <f ca="1">OFFSET(dispos!$F$12,,144)</f>
        <v>0</v>
      </c>
      <c r="G378" s="88">
        <f ca="1">OFFSET(dispos!$G$12,,144)</f>
        <v>0</v>
      </c>
      <c r="H378" s="88">
        <f ca="1">OFFSET(dispos!$H$12,,144)</f>
        <v>0</v>
      </c>
      <c r="I378" s="88">
        <f ca="1">OFFSET(dispos!$I$12,,144)</f>
        <v>0</v>
      </c>
      <c r="J378" s="90" t="str">
        <f t="shared" ref="J378:O378" ca="1" si="754">IF(D378=0,"",SUMPRODUCT((D354:D403&lt;=D378)-(ISBLANK(D354:D403))))</f>
        <v/>
      </c>
      <c r="K378" s="90" t="str">
        <f t="shared" ca="1" si="754"/>
        <v/>
      </c>
      <c r="L378" s="90" t="str">
        <f t="shared" ca="1" si="754"/>
        <v/>
      </c>
      <c r="M378" s="90" t="str">
        <f t="shared" ca="1" si="754"/>
        <v/>
      </c>
      <c r="N378" s="90" t="str">
        <f t="shared" ca="1" si="754"/>
        <v/>
      </c>
      <c r="O378" s="90" t="str">
        <f t="shared" ca="1" si="754"/>
        <v/>
      </c>
      <c r="P378" s="89" t="str">
        <f t="shared" ref="P378:U378" ca="1" si="755">IF(ISNA(MATCH(MIN(J354:J403)+ROW()-ROW(P354),J354:J403,0)),"",INDEX(D354:D403,MATCH(MIN(J354:J403)+ROW()-ROW(P354),J354:J403,0)))</f>
        <v/>
      </c>
      <c r="Q378" s="89" t="str">
        <f t="shared" ca="1" si="755"/>
        <v/>
      </c>
      <c r="R378" s="89" t="str">
        <f t="shared" ca="1" si="755"/>
        <v/>
      </c>
      <c r="S378" s="89" t="str">
        <f t="shared" ca="1" si="755"/>
        <v/>
      </c>
      <c r="T378" s="89" t="str">
        <f t="shared" ca="1" si="755"/>
        <v/>
      </c>
      <c r="U378" s="89" t="str">
        <f t="shared" ca="1" si="755"/>
        <v/>
      </c>
      <c r="V378" s="98"/>
    </row>
    <row r="379" spans="2:22" x14ac:dyDescent="0.25">
      <c r="B379">
        <v>26</v>
      </c>
      <c r="C379" s="29">
        <f t="shared" si="649"/>
        <v>43843</v>
      </c>
      <c r="D379" s="88">
        <f ca="1">OFFSET(dispos!$D$12,,150)</f>
        <v>0</v>
      </c>
      <c r="E379" s="88">
        <f ca="1">OFFSET(dispos!$E$12,,150)</f>
        <v>0</v>
      </c>
      <c r="F379" s="88">
        <f ca="1">OFFSET(dispos!$F$12,,150)</f>
        <v>0</v>
      </c>
      <c r="G379" s="88">
        <f ca="1">OFFSET(dispos!$G$12,,150)</f>
        <v>0</v>
      </c>
      <c r="H379" s="88">
        <f ca="1">OFFSET(dispos!$H$12,,150)</f>
        <v>0</v>
      </c>
      <c r="I379" s="88">
        <f ca="1">OFFSET(dispos!$I$12,,150)</f>
        <v>0</v>
      </c>
      <c r="J379" s="90" t="str">
        <f t="shared" ref="J379:O379" ca="1" si="756">IF(D379=0,"",SUMPRODUCT((D354:D403&lt;=D379)-(ISBLANK(D354:D403))))</f>
        <v/>
      </c>
      <c r="K379" s="90" t="str">
        <f t="shared" ca="1" si="756"/>
        <v/>
      </c>
      <c r="L379" s="90" t="str">
        <f t="shared" ca="1" si="756"/>
        <v/>
      </c>
      <c r="M379" s="90" t="str">
        <f t="shared" ca="1" si="756"/>
        <v/>
      </c>
      <c r="N379" s="90" t="str">
        <f t="shared" ca="1" si="756"/>
        <v/>
      </c>
      <c r="O379" s="90" t="str">
        <f t="shared" ca="1" si="756"/>
        <v/>
      </c>
      <c r="P379" s="89" t="str">
        <f t="shared" ref="P379:U379" ca="1" si="757">IF(ISNA(MATCH(MIN(J354:J403)+ROW()-ROW(P354),J354:J403,0)),"",INDEX(D354:D403,MATCH(MIN(J354:J403)+ROW()-ROW(P354),J354:J403,0)))</f>
        <v/>
      </c>
      <c r="Q379" s="89" t="str">
        <f t="shared" ca="1" si="757"/>
        <v/>
      </c>
      <c r="R379" s="89" t="str">
        <f t="shared" ca="1" si="757"/>
        <v/>
      </c>
      <c r="S379" s="89" t="str">
        <f t="shared" ca="1" si="757"/>
        <v/>
      </c>
      <c r="T379" s="89" t="str">
        <f t="shared" ca="1" si="757"/>
        <v/>
      </c>
      <c r="U379" s="89" t="str">
        <f t="shared" ca="1" si="757"/>
        <v/>
      </c>
      <c r="V379" s="98"/>
    </row>
    <row r="380" spans="2:22" x14ac:dyDescent="0.25">
      <c r="B380">
        <v>27</v>
      </c>
      <c r="C380" s="29">
        <f t="shared" si="649"/>
        <v>43843</v>
      </c>
      <c r="D380" s="88">
        <f ca="1">OFFSET(dispos!$D$12,,156)</f>
        <v>0</v>
      </c>
      <c r="E380" s="88">
        <f ca="1">OFFSET(dispos!$E$12,,156)</f>
        <v>0</v>
      </c>
      <c r="F380" s="88">
        <f ca="1">OFFSET(dispos!$F$12,,156)</f>
        <v>0</v>
      </c>
      <c r="G380" s="88">
        <f ca="1">OFFSET(dispos!$G$12,,156)</f>
        <v>0</v>
      </c>
      <c r="H380" s="88">
        <f ca="1">OFFSET(dispos!$H$12,,156)</f>
        <v>0</v>
      </c>
      <c r="I380" s="88">
        <f ca="1">OFFSET(dispos!$I$12,,156)</f>
        <v>0</v>
      </c>
      <c r="J380" s="90" t="str">
        <f t="shared" ref="J380:O380" ca="1" si="758">IF(D380=0,"",SUMPRODUCT((D354:D403&lt;=D380)-(ISBLANK(D354:D403))))</f>
        <v/>
      </c>
      <c r="K380" s="90" t="str">
        <f t="shared" ca="1" si="758"/>
        <v/>
      </c>
      <c r="L380" s="90" t="str">
        <f t="shared" ca="1" si="758"/>
        <v/>
      </c>
      <c r="M380" s="90" t="str">
        <f t="shared" ca="1" si="758"/>
        <v/>
      </c>
      <c r="N380" s="90" t="str">
        <f t="shared" ca="1" si="758"/>
        <v/>
      </c>
      <c r="O380" s="90" t="str">
        <f t="shared" ca="1" si="758"/>
        <v/>
      </c>
      <c r="P380" s="89" t="str">
        <f t="shared" ref="P380:U380" ca="1" si="759">IF(ISNA(MATCH(MIN(J354:J403)+ROW()-ROW(P354),J354:J403,0)),"",INDEX(D354:D403,MATCH(MIN(J354:J403)+ROW()-ROW(P354),J354:J403,0)))</f>
        <v/>
      </c>
      <c r="Q380" s="89" t="str">
        <f t="shared" ca="1" si="759"/>
        <v/>
      </c>
      <c r="R380" s="89" t="str">
        <f t="shared" ca="1" si="759"/>
        <v/>
      </c>
      <c r="S380" s="89" t="str">
        <f t="shared" ca="1" si="759"/>
        <v/>
      </c>
      <c r="T380" s="89" t="str">
        <f t="shared" ca="1" si="759"/>
        <v/>
      </c>
      <c r="U380" s="89" t="str">
        <f t="shared" ca="1" si="759"/>
        <v/>
      </c>
      <c r="V380" s="98"/>
    </row>
    <row r="381" spans="2:22" x14ac:dyDescent="0.25">
      <c r="B381">
        <v>28</v>
      </c>
      <c r="C381" s="29">
        <f t="shared" si="649"/>
        <v>43843</v>
      </c>
      <c r="D381" s="88">
        <f ca="1">OFFSET(dispos!$D$12,,162)</f>
        <v>0</v>
      </c>
      <c r="E381" s="88">
        <f ca="1">OFFSET(dispos!$E$12,,162)</f>
        <v>0</v>
      </c>
      <c r="F381" s="88">
        <f ca="1">OFFSET(dispos!$F$12,,162)</f>
        <v>0</v>
      </c>
      <c r="G381" s="88">
        <f ca="1">OFFSET(dispos!$G$12,,162)</f>
        <v>0</v>
      </c>
      <c r="H381" s="88">
        <f ca="1">OFFSET(dispos!$H$12,,162)</f>
        <v>0</v>
      </c>
      <c r="I381" s="88">
        <f ca="1">OFFSET(dispos!$I$12,,162)</f>
        <v>0</v>
      </c>
      <c r="J381" s="90" t="str">
        <f t="shared" ref="J381:O381" ca="1" si="760">IF(D381=0,"",SUMPRODUCT((D354:D403&lt;=D381)-(ISBLANK(D354:D403))))</f>
        <v/>
      </c>
      <c r="K381" s="90" t="str">
        <f t="shared" ca="1" si="760"/>
        <v/>
      </c>
      <c r="L381" s="90" t="str">
        <f t="shared" ca="1" si="760"/>
        <v/>
      </c>
      <c r="M381" s="90" t="str">
        <f t="shared" ca="1" si="760"/>
        <v/>
      </c>
      <c r="N381" s="90" t="str">
        <f t="shared" ca="1" si="760"/>
        <v/>
      </c>
      <c r="O381" s="90" t="str">
        <f t="shared" ca="1" si="760"/>
        <v/>
      </c>
      <c r="P381" s="89" t="str">
        <f t="shared" ref="P381:U381" ca="1" si="761">IF(ISNA(MATCH(MIN(J354:J403)+ROW()-ROW(P354),J354:J403,0)),"",INDEX(D354:D403,MATCH(MIN(J354:J403)+ROW()-ROW(P354),J354:J403,0)))</f>
        <v/>
      </c>
      <c r="Q381" s="89" t="str">
        <f t="shared" ca="1" si="761"/>
        <v/>
      </c>
      <c r="R381" s="89" t="str">
        <f t="shared" ca="1" si="761"/>
        <v/>
      </c>
      <c r="S381" s="89" t="str">
        <f t="shared" ca="1" si="761"/>
        <v/>
      </c>
      <c r="T381" s="89" t="str">
        <f t="shared" ca="1" si="761"/>
        <v/>
      </c>
      <c r="U381" s="89" t="str">
        <f t="shared" ca="1" si="761"/>
        <v/>
      </c>
      <c r="V381" s="98"/>
    </row>
    <row r="382" spans="2:22" x14ac:dyDescent="0.25">
      <c r="B382">
        <v>29</v>
      </c>
      <c r="C382" s="29">
        <f t="shared" si="649"/>
        <v>43843</v>
      </c>
      <c r="D382" s="88">
        <f ca="1">OFFSET(dispos!$D$12,,168)</f>
        <v>0</v>
      </c>
      <c r="E382" s="88">
        <f ca="1">OFFSET(dispos!$E$12,,168)</f>
        <v>0</v>
      </c>
      <c r="F382" s="88">
        <f ca="1">OFFSET(dispos!$F$12,,168)</f>
        <v>0</v>
      </c>
      <c r="G382" s="88">
        <f ca="1">OFFSET(dispos!$G$12,,168)</f>
        <v>0</v>
      </c>
      <c r="H382" s="88">
        <f ca="1">OFFSET(dispos!$H$12,,168)</f>
        <v>0</v>
      </c>
      <c r="I382" s="88">
        <f ca="1">OFFSET(dispos!$I$12,,168)</f>
        <v>0</v>
      </c>
      <c r="J382" s="90" t="str">
        <f t="shared" ref="J382:O382" ca="1" si="762">IF(D382=0,"",SUMPRODUCT((D354:D403&lt;=D382)-(ISBLANK(D354:D403))))</f>
        <v/>
      </c>
      <c r="K382" s="90" t="str">
        <f t="shared" ca="1" si="762"/>
        <v/>
      </c>
      <c r="L382" s="90" t="str">
        <f t="shared" ca="1" si="762"/>
        <v/>
      </c>
      <c r="M382" s="90" t="str">
        <f t="shared" ca="1" si="762"/>
        <v/>
      </c>
      <c r="N382" s="90" t="str">
        <f t="shared" ca="1" si="762"/>
        <v/>
      </c>
      <c r="O382" s="90" t="str">
        <f t="shared" ca="1" si="762"/>
        <v/>
      </c>
      <c r="P382" s="89" t="str">
        <f t="shared" ref="P382:U382" ca="1" si="763">IF(ISNA(MATCH(MIN(J354:J403)+ROW()-ROW(P354),J354:J403,0)),"",INDEX(D354:D403,MATCH(MIN(J354:J403)+ROW()-ROW(P354),J354:J403,0)))</f>
        <v/>
      </c>
      <c r="Q382" s="89" t="str">
        <f t="shared" ca="1" si="763"/>
        <v/>
      </c>
      <c r="R382" s="89" t="str">
        <f t="shared" ca="1" si="763"/>
        <v/>
      </c>
      <c r="S382" s="89" t="str">
        <f t="shared" ca="1" si="763"/>
        <v/>
      </c>
      <c r="T382" s="89" t="str">
        <f t="shared" ca="1" si="763"/>
        <v/>
      </c>
      <c r="U382" s="89" t="str">
        <f t="shared" ca="1" si="763"/>
        <v/>
      </c>
      <c r="V382" s="98"/>
    </row>
    <row r="383" spans="2:22" x14ac:dyDescent="0.25">
      <c r="B383">
        <v>30</v>
      </c>
      <c r="C383" s="29">
        <f t="shared" si="649"/>
        <v>43843</v>
      </c>
      <c r="D383" s="88">
        <f ca="1">OFFSET(dispos!$D$12,,174)</f>
        <v>0</v>
      </c>
      <c r="E383" s="88">
        <f ca="1">OFFSET(dispos!$E$12,,174)</f>
        <v>0</v>
      </c>
      <c r="F383" s="88">
        <f ca="1">OFFSET(dispos!$F$12,,174)</f>
        <v>0</v>
      </c>
      <c r="G383" s="88">
        <f ca="1">OFFSET(dispos!$G$12,,174)</f>
        <v>0</v>
      </c>
      <c r="H383" s="88">
        <f ca="1">OFFSET(dispos!$H$12,,174)</f>
        <v>0</v>
      </c>
      <c r="I383" s="88">
        <f ca="1">OFFSET(dispos!$I$12,,174)</f>
        <v>0</v>
      </c>
      <c r="J383" s="90" t="str">
        <f t="shared" ref="J383:O383" ca="1" si="764">IF(D383=0,"",SUMPRODUCT((D354:D403&lt;=D383)-(ISBLANK(D354:D403))))</f>
        <v/>
      </c>
      <c r="K383" s="90" t="str">
        <f t="shared" ca="1" si="764"/>
        <v/>
      </c>
      <c r="L383" s="90" t="str">
        <f t="shared" ca="1" si="764"/>
        <v/>
      </c>
      <c r="M383" s="90" t="str">
        <f t="shared" ca="1" si="764"/>
        <v/>
      </c>
      <c r="N383" s="90" t="str">
        <f t="shared" ca="1" si="764"/>
        <v/>
      </c>
      <c r="O383" s="90" t="str">
        <f t="shared" ca="1" si="764"/>
        <v/>
      </c>
      <c r="P383" s="89" t="str">
        <f t="shared" ref="P383:U383" ca="1" si="765">IF(ISNA(MATCH(MIN(J354:J403)+ROW()-ROW(P354),J354:J403,0)),"",INDEX(D354:D403,MATCH(MIN(J354:J403)+ROW()-ROW(P354),J354:J403,0)))</f>
        <v/>
      </c>
      <c r="Q383" s="89" t="str">
        <f t="shared" ca="1" si="765"/>
        <v/>
      </c>
      <c r="R383" s="89" t="str">
        <f t="shared" ca="1" si="765"/>
        <v/>
      </c>
      <c r="S383" s="89" t="str">
        <f t="shared" ca="1" si="765"/>
        <v/>
      </c>
      <c r="T383" s="89" t="str">
        <f t="shared" ca="1" si="765"/>
        <v/>
      </c>
      <c r="U383" s="89" t="str">
        <f t="shared" ca="1" si="765"/>
        <v/>
      </c>
      <c r="V383" s="98"/>
    </row>
    <row r="384" spans="2:22" x14ac:dyDescent="0.25">
      <c r="B384">
        <v>31</v>
      </c>
      <c r="C384" s="29">
        <f t="shared" si="649"/>
        <v>43843</v>
      </c>
      <c r="D384" s="88">
        <f ca="1">OFFSET(dispos!$D$12,,180)</f>
        <v>0</v>
      </c>
      <c r="E384" s="88">
        <f ca="1">OFFSET(dispos!$E$12,,180)</f>
        <v>0</v>
      </c>
      <c r="F384" s="88">
        <f ca="1">OFFSET(dispos!$F$12,,180)</f>
        <v>0</v>
      </c>
      <c r="G384" s="88">
        <f ca="1">OFFSET(dispos!$G$12,,180)</f>
        <v>0</v>
      </c>
      <c r="H384" s="88">
        <f ca="1">OFFSET(dispos!$H$12,,180)</f>
        <v>0</v>
      </c>
      <c r="I384" s="88">
        <f ca="1">OFFSET(dispos!$I$12,,180)</f>
        <v>0</v>
      </c>
      <c r="J384" s="90" t="str">
        <f t="shared" ref="J384:O384" ca="1" si="766">IF(D384=0,"",SUMPRODUCT((D354:D403&lt;=D384)-(ISBLANK(D354:D403))))</f>
        <v/>
      </c>
      <c r="K384" s="90" t="str">
        <f t="shared" ca="1" si="766"/>
        <v/>
      </c>
      <c r="L384" s="90" t="str">
        <f t="shared" ca="1" si="766"/>
        <v/>
      </c>
      <c r="M384" s="90" t="str">
        <f t="shared" ca="1" si="766"/>
        <v/>
      </c>
      <c r="N384" s="90" t="str">
        <f t="shared" ca="1" si="766"/>
        <v/>
      </c>
      <c r="O384" s="90" t="str">
        <f t="shared" ca="1" si="766"/>
        <v/>
      </c>
      <c r="P384" s="89" t="str">
        <f t="shared" ref="P384:U384" ca="1" si="767">IF(ISNA(MATCH(MIN(J354:J403)+ROW()-ROW(P354),J354:J403,0)),"",INDEX(D354:D403,MATCH(MIN(J354:J403)+ROW()-ROW(P354),J354:J403,0)))</f>
        <v/>
      </c>
      <c r="Q384" s="89" t="str">
        <f t="shared" ca="1" si="767"/>
        <v/>
      </c>
      <c r="R384" s="89" t="str">
        <f t="shared" ca="1" si="767"/>
        <v/>
      </c>
      <c r="S384" s="89" t="str">
        <f t="shared" ca="1" si="767"/>
        <v/>
      </c>
      <c r="T384" s="89" t="str">
        <f t="shared" ca="1" si="767"/>
        <v/>
      </c>
      <c r="U384" s="89" t="str">
        <f t="shared" ca="1" si="767"/>
        <v/>
      </c>
      <c r="V384" s="98"/>
    </row>
    <row r="385" spans="2:22" x14ac:dyDescent="0.25">
      <c r="B385">
        <v>32</v>
      </c>
      <c r="C385" s="29">
        <f t="shared" si="649"/>
        <v>43843</v>
      </c>
      <c r="D385" s="88">
        <f ca="1">OFFSET(dispos!$D$12,,186)</f>
        <v>0</v>
      </c>
      <c r="E385" s="88">
        <f ca="1">OFFSET(dispos!$E$12,,186)</f>
        <v>0</v>
      </c>
      <c r="F385" s="88">
        <f ca="1">OFFSET(dispos!$F$12,,186)</f>
        <v>0</v>
      </c>
      <c r="G385" s="88">
        <f ca="1">OFFSET(dispos!$G$12,,186)</f>
        <v>0</v>
      </c>
      <c r="H385" s="88">
        <f ca="1">OFFSET(dispos!$H$12,,186)</f>
        <v>0</v>
      </c>
      <c r="I385" s="88">
        <f ca="1">OFFSET(dispos!$I$12,,186)</f>
        <v>0</v>
      </c>
      <c r="J385" s="90" t="str">
        <f t="shared" ref="J385:O385" ca="1" si="768">IF(D385=0,"",SUMPRODUCT((D354:D403&lt;=D385)-(ISBLANK(D354:D403))))</f>
        <v/>
      </c>
      <c r="K385" s="90" t="str">
        <f t="shared" ca="1" si="768"/>
        <v/>
      </c>
      <c r="L385" s="90" t="str">
        <f t="shared" ca="1" si="768"/>
        <v/>
      </c>
      <c r="M385" s="90" t="str">
        <f t="shared" ca="1" si="768"/>
        <v/>
      </c>
      <c r="N385" s="90" t="str">
        <f t="shared" ca="1" si="768"/>
        <v/>
      </c>
      <c r="O385" s="90" t="str">
        <f t="shared" ca="1" si="768"/>
        <v/>
      </c>
      <c r="P385" s="89" t="str">
        <f t="shared" ref="P385:U385" ca="1" si="769">IF(ISNA(MATCH(MIN(J354:J403)+ROW()-ROW(P354),J354:J403,0)),"",INDEX(D354:D403,MATCH(MIN(J354:J403)+ROW()-ROW(P354),J354:J403,0)))</f>
        <v/>
      </c>
      <c r="Q385" s="89" t="str">
        <f t="shared" ca="1" si="769"/>
        <v/>
      </c>
      <c r="R385" s="89" t="str">
        <f t="shared" ca="1" si="769"/>
        <v/>
      </c>
      <c r="S385" s="89" t="str">
        <f t="shared" ca="1" si="769"/>
        <v/>
      </c>
      <c r="T385" s="89" t="str">
        <f t="shared" ca="1" si="769"/>
        <v/>
      </c>
      <c r="U385" s="89" t="str">
        <f t="shared" ca="1" si="769"/>
        <v/>
      </c>
      <c r="V385" s="98"/>
    </row>
    <row r="386" spans="2:22" x14ac:dyDescent="0.25">
      <c r="B386">
        <v>33</v>
      </c>
      <c r="C386" s="29">
        <f t="shared" si="649"/>
        <v>43843</v>
      </c>
      <c r="D386" s="88">
        <f ca="1">OFFSET(dispos!$D$12,,192)</f>
        <v>0</v>
      </c>
      <c r="E386" s="88">
        <f ca="1">OFFSET(dispos!$E$12,,192)</f>
        <v>0</v>
      </c>
      <c r="F386" s="88">
        <f ca="1">OFFSET(dispos!$F$12,,192)</f>
        <v>0</v>
      </c>
      <c r="G386" s="88">
        <f ca="1">OFFSET(dispos!$G$12,,192)</f>
        <v>0</v>
      </c>
      <c r="H386" s="88">
        <f ca="1">OFFSET(dispos!$H$12,,192)</f>
        <v>0</v>
      </c>
      <c r="I386" s="88">
        <f ca="1">OFFSET(dispos!$I$12,,192)</f>
        <v>0</v>
      </c>
      <c r="J386" s="90" t="str">
        <f t="shared" ref="J386:O386" ca="1" si="770">IF(D386=0,"",SUMPRODUCT((D354:D403&lt;=D386)-(ISBLANK(D354:D403))))</f>
        <v/>
      </c>
      <c r="K386" s="90" t="str">
        <f t="shared" ca="1" si="770"/>
        <v/>
      </c>
      <c r="L386" s="90" t="str">
        <f t="shared" ca="1" si="770"/>
        <v/>
      </c>
      <c r="M386" s="90" t="str">
        <f t="shared" ca="1" si="770"/>
        <v/>
      </c>
      <c r="N386" s="90" t="str">
        <f t="shared" ca="1" si="770"/>
        <v/>
      </c>
      <c r="O386" s="90" t="str">
        <f t="shared" ca="1" si="770"/>
        <v/>
      </c>
      <c r="P386" s="89" t="str">
        <f t="shared" ref="P386:U386" ca="1" si="771">IF(ISNA(MATCH(MIN(J354:J403)+ROW()-ROW(P354),J354:J403,0)),"",INDEX(D354:D403,MATCH(MIN(J354:J403)+ROW()-ROW(P354),J354:J403,0)))</f>
        <v/>
      </c>
      <c r="Q386" s="89" t="str">
        <f t="shared" ca="1" si="771"/>
        <v/>
      </c>
      <c r="R386" s="89" t="str">
        <f t="shared" ca="1" si="771"/>
        <v/>
      </c>
      <c r="S386" s="89" t="str">
        <f t="shared" ca="1" si="771"/>
        <v/>
      </c>
      <c r="T386" s="89" t="str">
        <f t="shared" ca="1" si="771"/>
        <v/>
      </c>
      <c r="U386" s="89" t="str">
        <f t="shared" ca="1" si="771"/>
        <v/>
      </c>
      <c r="V386" s="98"/>
    </row>
    <row r="387" spans="2:22" x14ac:dyDescent="0.25">
      <c r="B387">
        <v>34</v>
      </c>
      <c r="C387" s="29">
        <f t="shared" si="649"/>
        <v>43843</v>
      </c>
      <c r="D387" s="88">
        <f ca="1">OFFSET(dispos!$D$12,,198)</f>
        <v>0</v>
      </c>
      <c r="E387" s="88">
        <f ca="1">OFFSET(dispos!$E$12,,198)</f>
        <v>0</v>
      </c>
      <c r="F387" s="88">
        <f ca="1">OFFSET(dispos!$F$12,,198)</f>
        <v>0</v>
      </c>
      <c r="G387" s="88">
        <f ca="1">OFFSET(dispos!$G$12,,198)</f>
        <v>0</v>
      </c>
      <c r="H387" s="88">
        <f ca="1">OFFSET(dispos!$H$12,,198)</f>
        <v>0</v>
      </c>
      <c r="I387" s="88">
        <f ca="1">OFFSET(dispos!$I$12,,198)</f>
        <v>0</v>
      </c>
      <c r="J387" s="90" t="str">
        <f t="shared" ref="J387:O387" ca="1" si="772">IF(D387=0,"",SUMPRODUCT((D354:D403&lt;=D387)-(ISBLANK(D354:D403))))</f>
        <v/>
      </c>
      <c r="K387" s="90" t="str">
        <f t="shared" ca="1" si="772"/>
        <v/>
      </c>
      <c r="L387" s="90" t="str">
        <f t="shared" ca="1" si="772"/>
        <v/>
      </c>
      <c r="M387" s="90" t="str">
        <f t="shared" ca="1" si="772"/>
        <v/>
      </c>
      <c r="N387" s="90" t="str">
        <f t="shared" ca="1" si="772"/>
        <v/>
      </c>
      <c r="O387" s="90" t="str">
        <f t="shared" ca="1" si="772"/>
        <v/>
      </c>
      <c r="P387" s="89" t="str">
        <f t="shared" ref="P387:U387" ca="1" si="773">IF(ISNA(MATCH(MIN(J354:J403)+ROW()-ROW(P354),J354:J403,0)),"",INDEX(D354:D403,MATCH(MIN(J354:J403)+ROW()-ROW(P354),J354:J403,0)))</f>
        <v/>
      </c>
      <c r="Q387" s="89" t="str">
        <f t="shared" ca="1" si="773"/>
        <v/>
      </c>
      <c r="R387" s="89" t="str">
        <f t="shared" ca="1" si="773"/>
        <v/>
      </c>
      <c r="S387" s="89" t="str">
        <f t="shared" ca="1" si="773"/>
        <v/>
      </c>
      <c r="T387" s="89" t="str">
        <f t="shared" ca="1" si="773"/>
        <v/>
      </c>
      <c r="U387" s="89" t="str">
        <f t="shared" ca="1" si="773"/>
        <v/>
      </c>
      <c r="V387" s="98"/>
    </row>
    <row r="388" spans="2:22" x14ac:dyDescent="0.25">
      <c r="B388">
        <v>35</v>
      </c>
      <c r="C388" s="29">
        <f t="shared" si="649"/>
        <v>43843</v>
      </c>
      <c r="D388" s="88">
        <f ca="1">OFFSET(dispos!$D$12,,204)</f>
        <v>0</v>
      </c>
      <c r="E388" s="88">
        <f ca="1">OFFSET(dispos!$E$12,,204)</f>
        <v>0</v>
      </c>
      <c r="F388" s="88">
        <f ca="1">OFFSET(dispos!$F$12,,204)</f>
        <v>0</v>
      </c>
      <c r="G388" s="88">
        <f ca="1">OFFSET(dispos!$G$12,,204)</f>
        <v>0</v>
      </c>
      <c r="H388" s="88">
        <f ca="1">OFFSET(dispos!$H$12,,204)</f>
        <v>0</v>
      </c>
      <c r="I388" s="88">
        <f ca="1">OFFSET(dispos!$I$12,,204)</f>
        <v>0</v>
      </c>
      <c r="J388" s="90" t="str">
        <f t="shared" ref="J388:O388" ca="1" si="774">IF(D388=0,"",SUMPRODUCT((D354:D403&lt;=D388)-(ISBLANK(D354:D403))))</f>
        <v/>
      </c>
      <c r="K388" s="90" t="str">
        <f t="shared" ca="1" si="774"/>
        <v/>
      </c>
      <c r="L388" s="90" t="str">
        <f t="shared" ca="1" si="774"/>
        <v/>
      </c>
      <c r="M388" s="90" t="str">
        <f t="shared" ca="1" si="774"/>
        <v/>
      </c>
      <c r="N388" s="90" t="str">
        <f t="shared" ca="1" si="774"/>
        <v/>
      </c>
      <c r="O388" s="90" t="str">
        <f t="shared" ca="1" si="774"/>
        <v/>
      </c>
      <c r="P388" s="89" t="str">
        <f t="shared" ref="P388:U388" ca="1" si="775">IF(ISNA(MATCH(MIN(J354:J403)+ROW()-ROW(P354),J354:J403,0)),"",INDEX(D354:D403,MATCH(MIN(J354:J403)+ROW()-ROW(P354),J354:J403,0)))</f>
        <v/>
      </c>
      <c r="Q388" s="89" t="str">
        <f t="shared" ca="1" si="775"/>
        <v/>
      </c>
      <c r="R388" s="89" t="str">
        <f t="shared" ca="1" si="775"/>
        <v/>
      </c>
      <c r="S388" s="89" t="str">
        <f t="shared" ca="1" si="775"/>
        <v/>
      </c>
      <c r="T388" s="89" t="str">
        <f t="shared" ca="1" si="775"/>
        <v/>
      </c>
      <c r="U388" s="89" t="str">
        <f t="shared" ca="1" si="775"/>
        <v/>
      </c>
      <c r="V388" s="98"/>
    </row>
    <row r="389" spans="2:22" x14ac:dyDescent="0.25">
      <c r="B389">
        <v>36</v>
      </c>
      <c r="C389" s="29">
        <f t="shared" si="649"/>
        <v>43843</v>
      </c>
      <c r="D389" s="88">
        <f ca="1">OFFSET(dispos!$D$12,,210)</f>
        <v>0</v>
      </c>
      <c r="E389" s="88">
        <f ca="1">OFFSET(dispos!$E$12,,210)</f>
        <v>0</v>
      </c>
      <c r="F389" s="88">
        <f ca="1">OFFSET(dispos!$F$12,,210)</f>
        <v>0</v>
      </c>
      <c r="G389" s="88">
        <f ca="1">OFFSET(dispos!$G$12,,210)</f>
        <v>0</v>
      </c>
      <c r="H389" s="88">
        <f ca="1">OFFSET(dispos!$H$12,,210)</f>
        <v>0</v>
      </c>
      <c r="I389" s="88">
        <f ca="1">OFFSET(dispos!$I$12,,210)</f>
        <v>0</v>
      </c>
      <c r="J389" s="90" t="str">
        <f t="shared" ref="J389:O389" ca="1" si="776">IF(D389=0,"",SUMPRODUCT((D354:D403&lt;=D389)-(ISBLANK(D354:D403))))</f>
        <v/>
      </c>
      <c r="K389" s="90" t="str">
        <f t="shared" ca="1" si="776"/>
        <v/>
      </c>
      <c r="L389" s="90" t="str">
        <f t="shared" ca="1" si="776"/>
        <v/>
      </c>
      <c r="M389" s="90" t="str">
        <f t="shared" ca="1" si="776"/>
        <v/>
      </c>
      <c r="N389" s="90" t="str">
        <f t="shared" ca="1" si="776"/>
        <v/>
      </c>
      <c r="O389" s="90" t="str">
        <f t="shared" ca="1" si="776"/>
        <v/>
      </c>
      <c r="P389" s="89" t="str">
        <f t="shared" ref="P389:U389" ca="1" si="777">IF(ISNA(MATCH(MIN(J354:J403)+ROW()-ROW(P354),J354:J403,0)),"",INDEX(D354:D403,MATCH(MIN(J354:J403)+ROW()-ROW(P354),J354:J403,0)))</f>
        <v/>
      </c>
      <c r="Q389" s="89" t="str">
        <f t="shared" ca="1" si="777"/>
        <v/>
      </c>
      <c r="R389" s="89" t="str">
        <f t="shared" ca="1" si="777"/>
        <v/>
      </c>
      <c r="S389" s="89" t="str">
        <f t="shared" ca="1" si="777"/>
        <v/>
      </c>
      <c r="T389" s="89" t="str">
        <f t="shared" ca="1" si="777"/>
        <v/>
      </c>
      <c r="U389" s="89" t="str">
        <f t="shared" ca="1" si="777"/>
        <v/>
      </c>
      <c r="V389" s="98"/>
    </row>
    <row r="390" spans="2:22" x14ac:dyDescent="0.25">
      <c r="B390">
        <v>37</v>
      </c>
      <c r="C390" s="29">
        <f t="shared" ref="C390:C453" si="778">C389</f>
        <v>43843</v>
      </c>
      <c r="D390" s="88">
        <f ca="1">OFFSET(dispos!$D$12,,216)</f>
        <v>0</v>
      </c>
      <c r="E390" s="88">
        <f ca="1">OFFSET(dispos!$E$12,,216)</f>
        <v>0</v>
      </c>
      <c r="F390" s="88">
        <f ca="1">OFFSET(dispos!$F$12,,216)</f>
        <v>0</v>
      </c>
      <c r="G390" s="88">
        <f ca="1">OFFSET(dispos!$G$12,,216)</f>
        <v>0</v>
      </c>
      <c r="H390" s="88">
        <f ca="1">OFFSET(dispos!$H$12,,216)</f>
        <v>0</v>
      </c>
      <c r="I390" s="88">
        <f ca="1">OFFSET(dispos!$I$12,,216)</f>
        <v>0</v>
      </c>
      <c r="J390" s="90" t="str">
        <f t="shared" ref="J390:O390" ca="1" si="779">IF(D390=0,"",SUMPRODUCT((D354:D403&lt;=D390)-(ISBLANK(D354:D403))))</f>
        <v/>
      </c>
      <c r="K390" s="90" t="str">
        <f t="shared" ca="1" si="779"/>
        <v/>
      </c>
      <c r="L390" s="90" t="str">
        <f t="shared" ca="1" si="779"/>
        <v/>
      </c>
      <c r="M390" s="90" t="str">
        <f t="shared" ca="1" si="779"/>
        <v/>
      </c>
      <c r="N390" s="90" t="str">
        <f t="shared" ca="1" si="779"/>
        <v/>
      </c>
      <c r="O390" s="90" t="str">
        <f t="shared" ca="1" si="779"/>
        <v/>
      </c>
      <c r="P390" s="89" t="str">
        <f t="shared" ref="P390:U390" ca="1" si="780">IF(ISNA(MATCH(MIN(J354:J403)+ROW()-ROW(P354),J354:J403,0)),"",INDEX(D354:D403,MATCH(MIN(J354:J403)+ROW()-ROW(P354),J354:J403,0)))</f>
        <v/>
      </c>
      <c r="Q390" s="89" t="str">
        <f t="shared" ca="1" si="780"/>
        <v/>
      </c>
      <c r="R390" s="89" t="str">
        <f t="shared" ca="1" si="780"/>
        <v/>
      </c>
      <c r="S390" s="89" t="str">
        <f t="shared" ca="1" si="780"/>
        <v/>
      </c>
      <c r="T390" s="89" t="str">
        <f t="shared" ca="1" si="780"/>
        <v/>
      </c>
      <c r="U390" s="89" t="str">
        <f t="shared" ca="1" si="780"/>
        <v/>
      </c>
      <c r="V390" s="98"/>
    </row>
    <row r="391" spans="2:22" x14ac:dyDescent="0.25">
      <c r="B391">
        <v>38</v>
      </c>
      <c r="C391" s="29">
        <f t="shared" si="778"/>
        <v>43843</v>
      </c>
      <c r="D391" s="88">
        <f ca="1">OFFSET(dispos!$D$12,,222)</f>
        <v>0</v>
      </c>
      <c r="E391" s="88">
        <f ca="1">OFFSET(dispos!$E$12,,222)</f>
        <v>0</v>
      </c>
      <c r="F391" s="88">
        <f ca="1">OFFSET(dispos!$F$12,,222)</f>
        <v>0</v>
      </c>
      <c r="G391" s="88">
        <f ca="1">OFFSET(dispos!$G$12,,222)</f>
        <v>0</v>
      </c>
      <c r="H391" s="88">
        <f ca="1">OFFSET(dispos!$H$12,,222)</f>
        <v>0</v>
      </c>
      <c r="I391" s="88">
        <f ca="1">OFFSET(dispos!$I$12,,222)</f>
        <v>0</v>
      </c>
      <c r="J391" s="90" t="str">
        <f t="shared" ref="J391:O391" ca="1" si="781">IF(D391=0,"",SUMPRODUCT((D354:D403&lt;=D391)-(ISBLANK(D354:D403))))</f>
        <v/>
      </c>
      <c r="K391" s="90" t="str">
        <f t="shared" ca="1" si="781"/>
        <v/>
      </c>
      <c r="L391" s="90" t="str">
        <f t="shared" ca="1" si="781"/>
        <v/>
      </c>
      <c r="M391" s="90" t="str">
        <f t="shared" ca="1" si="781"/>
        <v/>
      </c>
      <c r="N391" s="90" t="str">
        <f t="shared" ca="1" si="781"/>
        <v/>
      </c>
      <c r="O391" s="90" t="str">
        <f t="shared" ca="1" si="781"/>
        <v/>
      </c>
      <c r="P391" s="89" t="str">
        <f t="shared" ref="P391:U391" ca="1" si="782">IF(ISNA(MATCH(MIN(J354:J403)+ROW()-ROW(P354),J354:J403,0)),"",INDEX(D354:D403,MATCH(MIN(J354:J403)+ROW()-ROW(P354),J354:J403,0)))</f>
        <v/>
      </c>
      <c r="Q391" s="89" t="str">
        <f t="shared" ca="1" si="782"/>
        <v/>
      </c>
      <c r="R391" s="89" t="str">
        <f t="shared" ca="1" si="782"/>
        <v/>
      </c>
      <c r="S391" s="89" t="str">
        <f t="shared" ca="1" si="782"/>
        <v/>
      </c>
      <c r="T391" s="89" t="str">
        <f t="shared" ca="1" si="782"/>
        <v/>
      </c>
      <c r="U391" s="89" t="str">
        <f t="shared" ca="1" si="782"/>
        <v/>
      </c>
      <c r="V391" s="98"/>
    </row>
    <row r="392" spans="2:22" x14ac:dyDescent="0.25">
      <c r="B392">
        <v>39</v>
      </c>
      <c r="C392" s="29">
        <f t="shared" si="778"/>
        <v>43843</v>
      </c>
      <c r="D392" s="88">
        <f ca="1">OFFSET(dispos!$D$12,,228)</f>
        <v>0</v>
      </c>
      <c r="E392" s="88">
        <f ca="1">OFFSET(dispos!$E$12,,228)</f>
        <v>0</v>
      </c>
      <c r="F392" s="88">
        <f ca="1">OFFSET(dispos!$F$12,,228)</f>
        <v>0</v>
      </c>
      <c r="G392" s="88">
        <f ca="1">OFFSET(dispos!$G$12,,228)</f>
        <v>0</v>
      </c>
      <c r="H392" s="88">
        <f ca="1">OFFSET(dispos!$H$12,,228)</f>
        <v>0</v>
      </c>
      <c r="I392" s="88">
        <f ca="1">OFFSET(dispos!$I$12,,228)</f>
        <v>0</v>
      </c>
      <c r="J392" s="90" t="str">
        <f t="shared" ref="J392:O392" ca="1" si="783">IF(D392=0,"",SUMPRODUCT((D354:D403&lt;=D392)-(ISBLANK(D354:D403))))</f>
        <v/>
      </c>
      <c r="K392" s="90" t="str">
        <f t="shared" ca="1" si="783"/>
        <v/>
      </c>
      <c r="L392" s="90" t="str">
        <f t="shared" ca="1" si="783"/>
        <v/>
      </c>
      <c r="M392" s="90" t="str">
        <f t="shared" ca="1" si="783"/>
        <v/>
      </c>
      <c r="N392" s="90" t="str">
        <f t="shared" ca="1" si="783"/>
        <v/>
      </c>
      <c r="O392" s="90" t="str">
        <f t="shared" ca="1" si="783"/>
        <v/>
      </c>
      <c r="P392" s="89" t="str">
        <f t="shared" ref="P392:U392" ca="1" si="784">IF(ISNA(MATCH(MIN(J354:J403)+ROW()-ROW(P354),J354:J403,0)),"",INDEX(D354:D403,MATCH(MIN(J354:J403)+ROW()-ROW(P354),J354:J403,0)))</f>
        <v/>
      </c>
      <c r="Q392" s="89" t="str">
        <f t="shared" ca="1" si="784"/>
        <v/>
      </c>
      <c r="R392" s="89" t="str">
        <f t="shared" ca="1" si="784"/>
        <v/>
      </c>
      <c r="S392" s="89" t="str">
        <f t="shared" ca="1" si="784"/>
        <v/>
      </c>
      <c r="T392" s="89" t="str">
        <f t="shared" ca="1" si="784"/>
        <v/>
      </c>
      <c r="U392" s="89" t="str">
        <f t="shared" ca="1" si="784"/>
        <v/>
      </c>
      <c r="V392" s="98"/>
    </row>
    <row r="393" spans="2:22" x14ac:dyDescent="0.25">
      <c r="B393">
        <v>40</v>
      </c>
      <c r="C393" s="29">
        <f t="shared" si="778"/>
        <v>43843</v>
      </c>
      <c r="D393" s="88">
        <f ca="1">OFFSET(dispos!$D$12,,234)</f>
        <v>0</v>
      </c>
      <c r="E393" s="88">
        <f ca="1">OFFSET(dispos!$E$12,,234)</f>
        <v>0</v>
      </c>
      <c r="F393" s="88">
        <f ca="1">OFFSET(dispos!$F$12,,234)</f>
        <v>0</v>
      </c>
      <c r="G393" s="88">
        <f ca="1">OFFSET(dispos!$G$12,,234)</f>
        <v>0</v>
      </c>
      <c r="H393" s="88">
        <f ca="1">OFFSET(dispos!$H$12,,234)</f>
        <v>0</v>
      </c>
      <c r="I393" s="88">
        <f ca="1">OFFSET(dispos!$I$12,,234)</f>
        <v>0</v>
      </c>
      <c r="J393" s="90" t="str">
        <f t="shared" ref="J393:O393" ca="1" si="785">IF(D393=0,"",SUMPRODUCT((D354:D403&lt;=D393)-(ISBLANK(D354:D403))))</f>
        <v/>
      </c>
      <c r="K393" s="90" t="str">
        <f t="shared" ca="1" si="785"/>
        <v/>
      </c>
      <c r="L393" s="90" t="str">
        <f t="shared" ca="1" si="785"/>
        <v/>
      </c>
      <c r="M393" s="90" t="str">
        <f t="shared" ca="1" si="785"/>
        <v/>
      </c>
      <c r="N393" s="90" t="str">
        <f t="shared" ca="1" si="785"/>
        <v/>
      </c>
      <c r="O393" s="90" t="str">
        <f t="shared" ca="1" si="785"/>
        <v/>
      </c>
      <c r="P393" s="89" t="str">
        <f t="shared" ref="P393:U393" ca="1" si="786">IF(ISNA(MATCH(MIN(J354:J403)+ROW()-ROW(P354),J354:J403,0)),"",INDEX(D354:D403,MATCH(MIN(J354:J403)+ROW()-ROW(P354),J354:J403,0)))</f>
        <v/>
      </c>
      <c r="Q393" s="89" t="str">
        <f t="shared" ca="1" si="786"/>
        <v/>
      </c>
      <c r="R393" s="89" t="str">
        <f t="shared" ca="1" si="786"/>
        <v/>
      </c>
      <c r="S393" s="89" t="str">
        <f t="shared" ca="1" si="786"/>
        <v/>
      </c>
      <c r="T393" s="89" t="str">
        <f t="shared" ca="1" si="786"/>
        <v/>
      </c>
      <c r="U393" s="89" t="str">
        <f t="shared" ca="1" si="786"/>
        <v/>
      </c>
      <c r="V393" s="98"/>
    </row>
    <row r="394" spans="2:22" x14ac:dyDescent="0.25">
      <c r="B394">
        <v>41</v>
      </c>
      <c r="C394" s="29">
        <f t="shared" si="778"/>
        <v>43843</v>
      </c>
      <c r="D394" s="88">
        <f ca="1">OFFSET(dispos!$D$12,,240)</f>
        <v>0</v>
      </c>
      <c r="E394" s="88">
        <f ca="1">OFFSET(dispos!$E$12,,240)</f>
        <v>0</v>
      </c>
      <c r="F394" s="88">
        <f ca="1">OFFSET(dispos!$F$12,,240)</f>
        <v>0</v>
      </c>
      <c r="G394" s="88">
        <f ca="1">OFFSET(dispos!$G$12,,240)</f>
        <v>0</v>
      </c>
      <c r="H394" s="88">
        <f ca="1">OFFSET(dispos!$H$12,,240)</f>
        <v>0</v>
      </c>
      <c r="I394" s="88">
        <f ca="1">OFFSET(dispos!$I$12,,240)</f>
        <v>0</v>
      </c>
      <c r="J394" s="90" t="str">
        <f t="shared" ref="J394:O394" ca="1" si="787">IF(D394=0,"",SUMPRODUCT((D354:D403&lt;=D394)-(ISBLANK(D354:D403))))</f>
        <v/>
      </c>
      <c r="K394" s="90" t="str">
        <f t="shared" ca="1" si="787"/>
        <v/>
      </c>
      <c r="L394" s="90" t="str">
        <f t="shared" ca="1" si="787"/>
        <v/>
      </c>
      <c r="M394" s="90" t="str">
        <f t="shared" ca="1" si="787"/>
        <v/>
      </c>
      <c r="N394" s="90" t="str">
        <f t="shared" ca="1" si="787"/>
        <v/>
      </c>
      <c r="O394" s="90" t="str">
        <f t="shared" ca="1" si="787"/>
        <v/>
      </c>
      <c r="P394" s="89" t="str">
        <f t="shared" ref="P394:U394" ca="1" si="788">IF(ISNA(MATCH(MIN(J354:J403)+ROW()-ROW(P354),J354:J403,0)),"",INDEX(D354:D403,MATCH(MIN(J354:J403)+ROW()-ROW(P354),J354:J403,0)))</f>
        <v/>
      </c>
      <c r="Q394" s="89" t="str">
        <f t="shared" ca="1" si="788"/>
        <v/>
      </c>
      <c r="R394" s="89" t="str">
        <f t="shared" ca="1" si="788"/>
        <v/>
      </c>
      <c r="S394" s="89" t="str">
        <f t="shared" ca="1" si="788"/>
        <v/>
      </c>
      <c r="T394" s="89" t="str">
        <f t="shared" ca="1" si="788"/>
        <v/>
      </c>
      <c r="U394" s="89" t="str">
        <f t="shared" ca="1" si="788"/>
        <v/>
      </c>
      <c r="V394" s="98"/>
    </row>
    <row r="395" spans="2:22" x14ac:dyDescent="0.25">
      <c r="B395">
        <v>42</v>
      </c>
      <c r="C395" s="29">
        <f t="shared" si="778"/>
        <v>43843</v>
      </c>
      <c r="D395" s="88">
        <f ca="1">OFFSET(dispos!$D$12,,246)</f>
        <v>0</v>
      </c>
      <c r="E395" s="88">
        <f ca="1">OFFSET(dispos!$E$12,,246)</f>
        <v>0</v>
      </c>
      <c r="F395" s="88">
        <f ca="1">OFFSET(dispos!$F$12,,246)</f>
        <v>0</v>
      </c>
      <c r="G395" s="88">
        <f ca="1">OFFSET(dispos!$G$12,,246)</f>
        <v>0</v>
      </c>
      <c r="H395" s="88">
        <f ca="1">OFFSET(dispos!$H$12,,246)</f>
        <v>0</v>
      </c>
      <c r="I395" s="88">
        <f ca="1">OFFSET(dispos!$I$12,,246)</f>
        <v>0</v>
      </c>
      <c r="J395" s="90" t="str">
        <f t="shared" ref="J395:O395" ca="1" si="789">IF(D395=0,"",SUMPRODUCT((D354:D403&lt;=D395)-(ISBLANK(D354:D403))))</f>
        <v/>
      </c>
      <c r="K395" s="90" t="str">
        <f t="shared" ca="1" si="789"/>
        <v/>
      </c>
      <c r="L395" s="90" t="str">
        <f t="shared" ca="1" si="789"/>
        <v/>
      </c>
      <c r="M395" s="90" t="str">
        <f t="shared" ca="1" si="789"/>
        <v/>
      </c>
      <c r="N395" s="90" t="str">
        <f t="shared" ca="1" si="789"/>
        <v/>
      </c>
      <c r="O395" s="90" t="str">
        <f t="shared" ca="1" si="789"/>
        <v/>
      </c>
      <c r="P395" s="89" t="str">
        <f t="shared" ref="P395:U395" ca="1" si="790">IF(ISNA(MATCH(MIN(J354:J403)+ROW()-ROW(P354),J354:J403,0)),"",INDEX(D354:D403,MATCH(MIN(J354:J403)+ROW()-ROW(P354),J354:J403,0)))</f>
        <v/>
      </c>
      <c r="Q395" s="89" t="str">
        <f t="shared" ca="1" si="790"/>
        <v/>
      </c>
      <c r="R395" s="89" t="str">
        <f t="shared" ca="1" si="790"/>
        <v/>
      </c>
      <c r="S395" s="89" t="str">
        <f t="shared" ca="1" si="790"/>
        <v/>
      </c>
      <c r="T395" s="89" t="str">
        <f t="shared" ca="1" si="790"/>
        <v/>
      </c>
      <c r="U395" s="89" t="str">
        <f t="shared" ca="1" si="790"/>
        <v/>
      </c>
      <c r="V395" s="98"/>
    </row>
    <row r="396" spans="2:22" x14ac:dyDescent="0.25">
      <c r="B396">
        <v>43</v>
      </c>
      <c r="C396" s="29">
        <f t="shared" si="778"/>
        <v>43843</v>
      </c>
      <c r="D396" s="88">
        <f ca="1">OFFSET(dispos!$D$12,,252)</f>
        <v>0</v>
      </c>
      <c r="E396" s="88">
        <f ca="1">OFFSET(dispos!$E$12,,252)</f>
        <v>0</v>
      </c>
      <c r="F396" s="88">
        <f ca="1">OFFSET(dispos!$F$12,,252)</f>
        <v>0</v>
      </c>
      <c r="G396" s="88">
        <f ca="1">OFFSET(dispos!$G$12,,252)</f>
        <v>0</v>
      </c>
      <c r="H396" s="88">
        <f ca="1">OFFSET(dispos!$H$12,,252)</f>
        <v>0</v>
      </c>
      <c r="I396" s="88">
        <f ca="1">OFFSET(dispos!$I$12,,252)</f>
        <v>0</v>
      </c>
      <c r="J396" s="90" t="str">
        <f t="shared" ref="J396:O396" ca="1" si="791">IF(D396=0,"",SUMPRODUCT((D354:D403&lt;=D396)-(ISBLANK(D354:D403))))</f>
        <v/>
      </c>
      <c r="K396" s="90" t="str">
        <f t="shared" ca="1" si="791"/>
        <v/>
      </c>
      <c r="L396" s="90" t="str">
        <f t="shared" ca="1" si="791"/>
        <v/>
      </c>
      <c r="M396" s="90" t="str">
        <f t="shared" ca="1" si="791"/>
        <v/>
      </c>
      <c r="N396" s="90" t="str">
        <f t="shared" ca="1" si="791"/>
        <v/>
      </c>
      <c r="O396" s="90" t="str">
        <f t="shared" ca="1" si="791"/>
        <v/>
      </c>
      <c r="P396" s="89" t="str">
        <f t="shared" ref="P396:U396" ca="1" si="792">IF(ISNA(MATCH(MIN(J354:J403)+ROW()-ROW(P354),J354:J403,0)),"",INDEX(D354:D403,MATCH(MIN(J354:J403)+ROW()-ROW(P354),J354:J403,0)))</f>
        <v/>
      </c>
      <c r="Q396" s="89" t="str">
        <f t="shared" ca="1" si="792"/>
        <v/>
      </c>
      <c r="R396" s="89" t="str">
        <f t="shared" ca="1" si="792"/>
        <v/>
      </c>
      <c r="S396" s="89" t="str">
        <f t="shared" ca="1" si="792"/>
        <v/>
      </c>
      <c r="T396" s="89" t="str">
        <f t="shared" ca="1" si="792"/>
        <v/>
      </c>
      <c r="U396" s="89" t="str">
        <f t="shared" ca="1" si="792"/>
        <v/>
      </c>
      <c r="V396" s="98"/>
    </row>
    <row r="397" spans="2:22" x14ac:dyDescent="0.25">
      <c r="B397">
        <v>44</v>
      </c>
      <c r="C397" s="29">
        <f t="shared" si="778"/>
        <v>43843</v>
      </c>
      <c r="D397" s="88">
        <f ca="1">OFFSET(dispos!$D$12,,258)</f>
        <v>0</v>
      </c>
      <c r="E397" s="88">
        <f ca="1">OFFSET(dispos!$E$12,,258)</f>
        <v>0</v>
      </c>
      <c r="F397" s="88">
        <f ca="1">OFFSET(dispos!$F$12,,258)</f>
        <v>0</v>
      </c>
      <c r="G397" s="88">
        <f ca="1">OFFSET(dispos!$G$12,,258)</f>
        <v>0</v>
      </c>
      <c r="H397" s="88">
        <f ca="1">OFFSET(dispos!$H$12,,258)</f>
        <v>0</v>
      </c>
      <c r="I397" s="88">
        <f ca="1">OFFSET(dispos!$I$12,,258)</f>
        <v>0</v>
      </c>
      <c r="J397" s="90" t="str">
        <f t="shared" ref="J397:O397" ca="1" si="793">IF(D397=0,"",SUMPRODUCT((D354:D403&lt;=D397)-(ISBLANK(D354:D403))))</f>
        <v/>
      </c>
      <c r="K397" s="90" t="str">
        <f t="shared" ca="1" si="793"/>
        <v/>
      </c>
      <c r="L397" s="90" t="str">
        <f t="shared" ca="1" si="793"/>
        <v/>
      </c>
      <c r="M397" s="90" t="str">
        <f t="shared" ca="1" si="793"/>
        <v/>
      </c>
      <c r="N397" s="90" t="str">
        <f t="shared" ca="1" si="793"/>
        <v/>
      </c>
      <c r="O397" s="90" t="str">
        <f t="shared" ca="1" si="793"/>
        <v/>
      </c>
      <c r="P397" s="89" t="str">
        <f t="shared" ref="P397:U397" ca="1" si="794">IF(ISNA(MATCH(MIN(J354:J403)+ROW()-ROW(P354),J354:J403,0)),"",INDEX(D354:D403,MATCH(MIN(J354:J403)+ROW()-ROW(P354),J354:J403,0)))</f>
        <v/>
      </c>
      <c r="Q397" s="89" t="str">
        <f t="shared" ca="1" si="794"/>
        <v/>
      </c>
      <c r="R397" s="89" t="str">
        <f t="shared" ca="1" si="794"/>
        <v/>
      </c>
      <c r="S397" s="89" t="str">
        <f t="shared" ca="1" si="794"/>
        <v/>
      </c>
      <c r="T397" s="89" t="str">
        <f t="shared" ca="1" si="794"/>
        <v/>
      </c>
      <c r="U397" s="89" t="str">
        <f t="shared" ca="1" si="794"/>
        <v/>
      </c>
      <c r="V397" s="98"/>
    </row>
    <row r="398" spans="2:22" x14ac:dyDescent="0.25">
      <c r="B398">
        <v>45</v>
      </c>
      <c r="C398" s="29">
        <f t="shared" si="778"/>
        <v>43843</v>
      </c>
      <c r="D398" s="88">
        <f ca="1">OFFSET(dispos!$D$12,,264)</f>
        <v>0</v>
      </c>
      <c r="E398" s="88">
        <f ca="1">OFFSET(dispos!$E$12,,264)</f>
        <v>0</v>
      </c>
      <c r="F398" s="88">
        <f ca="1">OFFSET(dispos!$F$12,,264)</f>
        <v>0</v>
      </c>
      <c r="G398" s="88">
        <f ca="1">OFFSET(dispos!$G$12,,264)</f>
        <v>0</v>
      </c>
      <c r="H398" s="88">
        <f ca="1">OFFSET(dispos!$H$12,,264)</f>
        <v>0</v>
      </c>
      <c r="I398" s="88">
        <f ca="1">OFFSET(dispos!$I$12,,264)</f>
        <v>0</v>
      </c>
      <c r="J398" s="90" t="str">
        <f t="shared" ref="J398:O398" ca="1" si="795">IF(D398=0,"",SUMPRODUCT((D354:D403&lt;=D398)-(ISBLANK(D354:D403))))</f>
        <v/>
      </c>
      <c r="K398" s="90" t="str">
        <f t="shared" ca="1" si="795"/>
        <v/>
      </c>
      <c r="L398" s="90" t="str">
        <f t="shared" ca="1" si="795"/>
        <v/>
      </c>
      <c r="M398" s="90" t="str">
        <f t="shared" ca="1" si="795"/>
        <v/>
      </c>
      <c r="N398" s="90" t="str">
        <f t="shared" ca="1" si="795"/>
        <v/>
      </c>
      <c r="O398" s="90" t="str">
        <f t="shared" ca="1" si="795"/>
        <v/>
      </c>
      <c r="P398" s="89" t="str">
        <f t="shared" ref="P398:U398" ca="1" si="796">IF(ISNA(MATCH(MIN(J354:J403)+ROW()-ROW(P354),J354:J403,0)),"",INDEX(D354:D403,MATCH(MIN(J354:J403)+ROW()-ROW(P354),J354:J403,0)))</f>
        <v/>
      </c>
      <c r="Q398" s="89" t="str">
        <f t="shared" ca="1" si="796"/>
        <v/>
      </c>
      <c r="R398" s="89" t="str">
        <f t="shared" ca="1" si="796"/>
        <v/>
      </c>
      <c r="S398" s="89" t="str">
        <f t="shared" ca="1" si="796"/>
        <v/>
      </c>
      <c r="T398" s="89" t="str">
        <f t="shared" ca="1" si="796"/>
        <v/>
      </c>
      <c r="U398" s="89" t="str">
        <f t="shared" ca="1" si="796"/>
        <v/>
      </c>
      <c r="V398" s="98"/>
    </row>
    <row r="399" spans="2:22" x14ac:dyDescent="0.25">
      <c r="B399">
        <v>46</v>
      </c>
      <c r="C399" s="29">
        <f t="shared" si="778"/>
        <v>43843</v>
      </c>
      <c r="D399" s="88">
        <f ca="1">OFFSET(dispos!$D$12,,270)</f>
        <v>0</v>
      </c>
      <c r="E399" s="88">
        <f ca="1">OFFSET(dispos!$E$12,,270)</f>
        <v>0</v>
      </c>
      <c r="F399" s="88">
        <f ca="1">OFFSET(dispos!$F$12,,270)</f>
        <v>0</v>
      </c>
      <c r="G399" s="88">
        <f ca="1">OFFSET(dispos!$G$12,,270)</f>
        <v>0</v>
      </c>
      <c r="H399" s="88">
        <f ca="1">OFFSET(dispos!$H$12,,270)</f>
        <v>0</v>
      </c>
      <c r="I399" s="88">
        <f ca="1">OFFSET(dispos!$I$12,,270)</f>
        <v>0</v>
      </c>
      <c r="J399" s="90" t="str">
        <f t="shared" ref="J399:O399" ca="1" si="797">IF(D399=0,"",SUMPRODUCT((D354:D403&lt;=D399)-(ISBLANK(D354:D403))))</f>
        <v/>
      </c>
      <c r="K399" s="90" t="str">
        <f t="shared" ca="1" si="797"/>
        <v/>
      </c>
      <c r="L399" s="90" t="str">
        <f t="shared" ca="1" si="797"/>
        <v/>
      </c>
      <c r="M399" s="90" t="str">
        <f t="shared" ca="1" si="797"/>
        <v/>
      </c>
      <c r="N399" s="90" t="str">
        <f t="shared" ca="1" si="797"/>
        <v/>
      </c>
      <c r="O399" s="90" t="str">
        <f t="shared" ca="1" si="797"/>
        <v/>
      </c>
      <c r="P399" s="89" t="str">
        <f t="shared" ref="P399:U399" ca="1" si="798">IF(ISNA(MATCH(MIN(J354:J403)+ROW()-ROW(P354),J354:J403,0)),"",INDEX(D354:D403,MATCH(MIN(J354:J403)+ROW()-ROW(P354),J354:J403,0)))</f>
        <v/>
      </c>
      <c r="Q399" s="89" t="str">
        <f t="shared" ca="1" si="798"/>
        <v/>
      </c>
      <c r="R399" s="89" t="str">
        <f t="shared" ca="1" si="798"/>
        <v/>
      </c>
      <c r="S399" s="89" t="str">
        <f t="shared" ca="1" si="798"/>
        <v/>
      </c>
      <c r="T399" s="89" t="str">
        <f t="shared" ca="1" si="798"/>
        <v/>
      </c>
      <c r="U399" s="89" t="str">
        <f t="shared" ca="1" si="798"/>
        <v/>
      </c>
      <c r="V399" s="98"/>
    </row>
    <row r="400" spans="2:22" x14ac:dyDescent="0.25">
      <c r="B400">
        <v>47</v>
      </c>
      <c r="C400" s="29">
        <f t="shared" si="778"/>
        <v>43843</v>
      </c>
      <c r="D400" s="88">
        <f ca="1">OFFSET(dispos!$D$12,,276)</f>
        <v>0</v>
      </c>
      <c r="E400" s="88">
        <f ca="1">OFFSET(dispos!$E$12,,276)</f>
        <v>0</v>
      </c>
      <c r="F400" s="88">
        <f ca="1">OFFSET(dispos!$F$12,,276)</f>
        <v>0</v>
      </c>
      <c r="G400" s="88">
        <f ca="1">OFFSET(dispos!$G$12,,276)</f>
        <v>0</v>
      </c>
      <c r="H400" s="88">
        <f ca="1">OFFSET(dispos!$H$12,,276)</f>
        <v>0</v>
      </c>
      <c r="I400" s="88">
        <f ca="1">OFFSET(dispos!$I$12,,276)</f>
        <v>0</v>
      </c>
      <c r="J400" s="90" t="str">
        <f t="shared" ref="J400:O400" ca="1" si="799">IF(D400=0,"",SUMPRODUCT((D354:D403&lt;=D400)-(ISBLANK(D354:D403))))</f>
        <v/>
      </c>
      <c r="K400" s="90" t="str">
        <f t="shared" ca="1" si="799"/>
        <v/>
      </c>
      <c r="L400" s="90" t="str">
        <f t="shared" ca="1" si="799"/>
        <v/>
      </c>
      <c r="M400" s="90" t="str">
        <f t="shared" ca="1" si="799"/>
        <v/>
      </c>
      <c r="N400" s="90" t="str">
        <f t="shared" ca="1" si="799"/>
        <v/>
      </c>
      <c r="O400" s="90" t="str">
        <f t="shared" ca="1" si="799"/>
        <v/>
      </c>
      <c r="P400" s="89" t="str">
        <f t="shared" ref="P400:U400" ca="1" si="800">IF(ISNA(MATCH(MIN(J354:J403)+ROW()-ROW(P354),J354:J403,0)),"",INDEX(D354:D403,MATCH(MIN(J354:J403)+ROW()-ROW(P354),J354:J403,0)))</f>
        <v/>
      </c>
      <c r="Q400" s="89" t="str">
        <f t="shared" ca="1" si="800"/>
        <v/>
      </c>
      <c r="R400" s="89" t="str">
        <f t="shared" ca="1" si="800"/>
        <v/>
      </c>
      <c r="S400" s="89" t="str">
        <f t="shared" ca="1" si="800"/>
        <v/>
      </c>
      <c r="T400" s="89" t="str">
        <f t="shared" ca="1" si="800"/>
        <v/>
      </c>
      <c r="U400" s="89" t="str">
        <f t="shared" ca="1" si="800"/>
        <v/>
      </c>
      <c r="V400" s="98"/>
    </row>
    <row r="401" spans="2:22" x14ac:dyDescent="0.25">
      <c r="B401">
        <v>48</v>
      </c>
      <c r="C401" s="29">
        <f t="shared" si="778"/>
        <v>43843</v>
      </c>
      <c r="D401" s="88">
        <f ca="1">OFFSET(dispos!$D$12,,282)</f>
        <v>0</v>
      </c>
      <c r="E401" s="88">
        <f ca="1">OFFSET(dispos!$E$12,,282)</f>
        <v>0</v>
      </c>
      <c r="F401" s="88">
        <f ca="1">OFFSET(dispos!$F$12,,282)</f>
        <v>0</v>
      </c>
      <c r="G401" s="88">
        <f ca="1">OFFSET(dispos!$G$12,,282)</f>
        <v>0</v>
      </c>
      <c r="H401" s="88">
        <f ca="1">OFFSET(dispos!$H$12,,282)</f>
        <v>0</v>
      </c>
      <c r="I401" s="88">
        <f ca="1">OFFSET(dispos!$I$12,,282)</f>
        <v>0</v>
      </c>
      <c r="J401" s="90" t="str">
        <f t="shared" ref="J401:O401" ca="1" si="801">IF(D401=0,"",SUMPRODUCT((D354:D403&lt;=D401)-(ISBLANK(D354:D403))))</f>
        <v/>
      </c>
      <c r="K401" s="90" t="str">
        <f t="shared" ca="1" si="801"/>
        <v/>
      </c>
      <c r="L401" s="90" t="str">
        <f t="shared" ca="1" si="801"/>
        <v/>
      </c>
      <c r="M401" s="90" t="str">
        <f t="shared" ca="1" si="801"/>
        <v/>
      </c>
      <c r="N401" s="90" t="str">
        <f t="shared" ca="1" si="801"/>
        <v/>
      </c>
      <c r="O401" s="90" t="str">
        <f t="shared" ca="1" si="801"/>
        <v/>
      </c>
      <c r="P401" s="89" t="str">
        <f t="shared" ref="P401:U401" ca="1" si="802">IF(ISNA(MATCH(MIN(J354:J403)+ROW()-ROW(P354),J354:J403,0)),"",INDEX(D354:D403,MATCH(MIN(J354:J403)+ROW()-ROW(P354),J354:J403,0)))</f>
        <v/>
      </c>
      <c r="Q401" s="89" t="str">
        <f t="shared" ca="1" si="802"/>
        <v/>
      </c>
      <c r="R401" s="89" t="str">
        <f t="shared" ca="1" si="802"/>
        <v/>
      </c>
      <c r="S401" s="89" t="str">
        <f t="shared" ca="1" si="802"/>
        <v/>
      </c>
      <c r="T401" s="89" t="str">
        <f t="shared" ca="1" si="802"/>
        <v/>
      </c>
      <c r="U401" s="89" t="str">
        <f t="shared" ca="1" si="802"/>
        <v/>
      </c>
      <c r="V401" s="98"/>
    </row>
    <row r="402" spans="2:22" x14ac:dyDescent="0.25">
      <c r="B402">
        <v>49</v>
      </c>
      <c r="C402" s="29">
        <f t="shared" si="778"/>
        <v>43843</v>
      </c>
      <c r="D402" s="88">
        <f ca="1">OFFSET(dispos!$D$12,,288)</f>
        <v>0</v>
      </c>
      <c r="E402" s="88">
        <f ca="1">OFFSET(dispos!$E$12,,288)</f>
        <v>0</v>
      </c>
      <c r="F402" s="88">
        <f ca="1">OFFSET(dispos!$F$12,,288)</f>
        <v>0</v>
      </c>
      <c r="G402" s="88">
        <f ca="1">OFFSET(dispos!$G$12,,288)</f>
        <v>0</v>
      </c>
      <c r="H402" s="88">
        <f ca="1">OFFSET(dispos!$H$12,,288)</f>
        <v>0</v>
      </c>
      <c r="I402" s="88">
        <f ca="1">OFFSET(dispos!$I$12,,288)</f>
        <v>0</v>
      </c>
      <c r="J402" s="90" t="str">
        <f t="shared" ref="J402:O402" ca="1" si="803">IF(D402=0,"",SUMPRODUCT((D354:D403&lt;=D402)-(ISBLANK(D354:D403))))</f>
        <v/>
      </c>
      <c r="K402" s="90" t="str">
        <f t="shared" ca="1" si="803"/>
        <v/>
      </c>
      <c r="L402" s="90" t="str">
        <f t="shared" ca="1" si="803"/>
        <v/>
      </c>
      <c r="M402" s="90" t="str">
        <f t="shared" ca="1" si="803"/>
        <v/>
      </c>
      <c r="N402" s="90" t="str">
        <f t="shared" ca="1" si="803"/>
        <v/>
      </c>
      <c r="O402" s="90" t="str">
        <f t="shared" ca="1" si="803"/>
        <v/>
      </c>
      <c r="P402" s="89" t="str">
        <f t="shared" ref="P402:U402" ca="1" si="804">IF(ISNA(MATCH(MIN(J354:J403)+ROW()-ROW(P354),J354:J403,0)),"",INDEX(D354:D403,MATCH(MIN(J354:J403)+ROW()-ROW(P354),J354:J403,0)))</f>
        <v/>
      </c>
      <c r="Q402" s="89" t="str">
        <f t="shared" ca="1" si="804"/>
        <v/>
      </c>
      <c r="R402" s="89" t="str">
        <f t="shared" ca="1" si="804"/>
        <v/>
      </c>
      <c r="S402" s="89" t="str">
        <f t="shared" ca="1" si="804"/>
        <v/>
      </c>
      <c r="T402" s="89" t="str">
        <f t="shared" ca="1" si="804"/>
        <v/>
      </c>
      <c r="U402" s="89" t="str">
        <f t="shared" ca="1" si="804"/>
        <v/>
      </c>
      <c r="V402" s="98"/>
    </row>
    <row r="403" spans="2:22" x14ac:dyDescent="0.25">
      <c r="B403">
        <v>50</v>
      </c>
      <c r="C403" s="29">
        <f t="shared" si="778"/>
        <v>43843</v>
      </c>
      <c r="D403" s="88">
        <f ca="1">OFFSET(dispos!$D$12,,294)</f>
        <v>0</v>
      </c>
      <c r="E403" s="88">
        <f ca="1">OFFSET(dispos!$E$12,,294)</f>
        <v>0</v>
      </c>
      <c r="F403" s="88">
        <f ca="1">OFFSET(dispos!$F$12,,294)</f>
        <v>0</v>
      </c>
      <c r="G403" s="88">
        <f ca="1">OFFSET(dispos!$G$12,,294)</f>
        <v>0</v>
      </c>
      <c r="H403" s="88">
        <f ca="1">OFFSET(dispos!$H$12,,294)</f>
        <v>0</v>
      </c>
      <c r="I403" s="88">
        <f ca="1">OFFSET(dispos!$I$12,,294)</f>
        <v>0</v>
      </c>
      <c r="J403" s="90" t="str">
        <f t="shared" ref="J403:O403" ca="1" si="805">IF(D403=0,"",SUMPRODUCT((D354:D403&lt;=D403)-(ISBLANK(D354:D403))))</f>
        <v/>
      </c>
      <c r="K403" s="90" t="str">
        <f t="shared" ca="1" si="805"/>
        <v/>
      </c>
      <c r="L403" s="90" t="str">
        <f t="shared" ca="1" si="805"/>
        <v/>
      </c>
      <c r="M403" s="90" t="str">
        <f t="shared" ca="1" si="805"/>
        <v/>
      </c>
      <c r="N403" s="90" t="str">
        <f t="shared" ca="1" si="805"/>
        <v/>
      </c>
      <c r="O403" s="90" t="str">
        <f t="shared" ca="1" si="805"/>
        <v/>
      </c>
      <c r="P403" s="89" t="str">
        <f t="shared" ref="P403:U403" ca="1" si="806">IF(ISNA(MATCH(MIN(J354:J403)+ROW()-ROW(P354),J354:J403,0)),"",INDEX(D354:D403,MATCH(MIN(J354:J403)+ROW()-ROW(P354),J354:J403,0)))</f>
        <v/>
      </c>
      <c r="Q403" s="89" t="str">
        <f t="shared" ca="1" si="806"/>
        <v/>
      </c>
      <c r="R403" s="89" t="str">
        <f t="shared" ca="1" si="806"/>
        <v/>
      </c>
      <c r="S403" s="89" t="str">
        <f t="shared" ca="1" si="806"/>
        <v/>
      </c>
      <c r="T403" s="89" t="str">
        <f t="shared" ca="1" si="806"/>
        <v/>
      </c>
      <c r="U403" s="89" t="str">
        <f t="shared" ca="1" si="806"/>
        <v/>
      </c>
      <c r="V403" s="98"/>
    </row>
    <row r="404" spans="2:22" x14ac:dyDescent="0.25">
      <c r="B404" s="91">
        <v>1</v>
      </c>
      <c r="C404" s="92">
        <f>dispos!$C$13</f>
        <v>43844</v>
      </c>
      <c r="D404" s="93">
        <f ca="1">OFFSET(dispos!$D$13,,)</f>
        <v>0</v>
      </c>
      <c r="E404" s="93">
        <f ca="1">OFFSET(dispos!$E$13,,)</f>
        <v>0</v>
      </c>
      <c r="F404" s="93">
        <f ca="1">OFFSET(dispos!$F$13,,)</f>
        <v>0</v>
      </c>
      <c r="G404" s="93">
        <f ca="1">OFFSET(dispos!$G$13,,)</f>
        <v>0</v>
      </c>
      <c r="H404" s="93">
        <f ca="1">OFFSET(dispos!$H$13,,)</f>
        <v>0</v>
      </c>
      <c r="I404" s="93">
        <f ca="1">OFFSET(dispos!$I$13,,)</f>
        <v>0</v>
      </c>
      <c r="J404" s="94" t="str">
        <f t="shared" ref="J404:O404" ca="1" si="807">IF(D404=0,"",SUMPRODUCT((D404:D453&lt;=D404)-(ISBLANK(D404:D453))))</f>
        <v/>
      </c>
      <c r="K404" s="95" t="str">
        <f t="shared" ca="1" si="807"/>
        <v/>
      </c>
      <c r="L404" s="95" t="str">
        <f t="shared" ca="1" si="807"/>
        <v/>
      </c>
      <c r="M404" s="95" t="str">
        <f t="shared" ca="1" si="807"/>
        <v/>
      </c>
      <c r="N404" s="95" t="str">
        <f t="shared" ca="1" si="807"/>
        <v/>
      </c>
      <c r="O404" s="95" t="str">
        <f t="shared" ca="1" si="807"/>
        <v/>
      </c>
      <c r="P404" s="96" t="str">
        <f t="shared" ref="P404:U404" ca="1" si="808">IF(ISNA(MATCH(MIN(J404:J453)+ROW()-ROW(P404),J404:J453,0)),"",INDEX(D404:D453,MATCH(MIN(J404:J453)+ROW()-ROW(P404),J404:J453,0)))</f>
        <v/>
      </c>
      <c r="Q404" s="96" t="str">
        <f t="shared" ca="1" si="808"/>
        <v/>
      </c>
      <c r="R404" s="96" t="str">
        <f t="shared" ca="1" si="808"/>
        <v/>
      </c>
      <c r="S404" s="96" t="str">
        <f t="shared" ca="1" si="808"/>
        <v/>
      </c>
      <c r="T404" s="96" t="str">
        <f t="shared" ca="1" si="808"/>
        <v/>
      </c>
      <c r="U404" s="96" t="str">
        <f t="shared" ca="1" si="808"/>
        <v/>
      </c>
      <c r="V404" s="98">
        <v>9</v>
      </c>
    </row>
    <row r="405" spans="2:22" x14ac:dyDescent="0.25">
      <c r="B405" s="91">
        <v>2</v>
      </c>
      <c r="C405" s="92">
        <f t="shared" si="778"/>
        <v>43844</v>
      </c>
      <c r="D405" s="93">
        <f ca="1">OFFSET(dispos!$D$13,,6)</f>
        <v>0</v>
      </c>
      <c r="E405" s="93">
        <f ca="1">OFFSET(dispos!$E$13,,6)</f>
        <v>0</v>
      </c>
      <c r="F405" s="93">
        <f ca="1">OFFSET(dispos!$F$13,,6)</f>
        <v>0</v>
      </c>
      <c r="G405" s="93">
        <f ca="1">OFFSET(dispos!$G$13,,6)</f>
        <v>0</v>
      </c>
      <c r="H405" s="93">
        <f ca="1">OFFSET(dispos!$H$13,,6)</f>
        <v>0</v>
      </c>
      <c r="I405" s="93">
        <f ca="1">OFFSET(dispos!$I$13,,6)</f>
        <v>0</v>
      </c>
      <c r="J405" s="90" t="str">
        <f t="shared" ref="J405:O405" ca="1" si="809">IF(D405=0,"",SUMPRODUCT((D404:D453&lt;=D405)-(ISBLANK(D404:D453))))</f>
        <v/>
      </c>
      <c r="K405" s="90" t="str">
        <f t="shared" ca="1" si="809"/>
        <v/>
      </c>
      <c r="L405" s="90" t="str">
        <f t="shared" ca="1" si="809"/>
        <v/>
      </c>
      <c r="M405" s="90" t="str">
        <f t="shared" ca="1" si="809"/>
        <v/>
      </c>
      <c r="N405" s="90" t="str">
        <f t="shared" ca="1" si="809"/>
        <v/>
      </c>
      <c r="O405" s="90" t="str">
        <f t="shared" ca="1" si="809"/>
        <v/>
      </c>
      <c r="P405" s="89" t="str">
        <f t="shared" ref="P405:U405" ca="1" si="810">IF(ISNA(MATCH(MIN(J404:J453)+ROW()-ROW(P404),J404:J453,0)),"",INDEX(D404:D453,MATCH(MIN(J404:J453)+ROW()-ROW(P404),J404:J453,0)))</f>
        <v/>
      </c>
      <c r="Q405" s="89" t="str">
        <f t="shared" ca="1" si="810"/>
        <v/>
      </c>
      <c r="R405" s="89" t="str">
        <f t="shared" ca="1" si="810"/>
        <v/>
      </c>
      <c r="S405" s="89" t="str">
        <f t="shared" ca="1" si="810"/>
        <v/>
      </c>
      <c r="T405" s="89" t="str">
        <f t="shared" ca="1" si="810"/>
        <v/>
      </c>
      <c r="U405" s="89" t="str">
        <f t="shared" ca="1" si="810"/>
        <v/>
      </c>
      <c r="V405" s="98"/>
    </row>
    <row r="406" spans="2:22" x14ac:dyDescent="0.25">
      <c r="B406" s="91">
        <v>3</v>
      </c>
      <c r="C406" s="92">
        <f t="shared" si="778"/>
        <v>43844</v>
      </c>
      <c r="D406" s="93">
        <f ca="1">OFFSET(dispos!$D$13,,12)</f>
        <v>0</v>
      </c>
      <c r="E406" s="93">
        <f ca="1">OFFSET(dispos!$E$13,,12)</f>
        <v>0</v>
      </c>
      <c r="F406" s="93">
        <f ca="1">OFFSET(dispos!$F$13,,12)</f>
        <v>0</v>
      </c>
      <c r="G406" s="93">
        <f ca="1">OFFSET(dispos!$G$13,,12)</f>
        <v>0</v>
      </c>
      <c r="H406" s="93">
        <f ca="1">OFFSET(dispos!$H$13,,12)</f>
        <v>0</v>
      </c>
      <c r="I406" s="93">
        <f ca="1">OFFSET(dispos!$I$13,,12)</f>
        <v>0</v>
      </c>
      <c r="J406" s="90" t="str">
        <f t="shared" ref="J406:O406" ca="1" si="811">IF(D406=0,"",SUMPRODUCT((D404:D453&lt;=D406)-(ISBLANK(D404:D453))))</f>
        <v/>
      </c>
      <c r="K406" s="90" t="str">
        <f t="shared" ca="1" si="811"/>
        <v/>
      </c>
      <c r="L406" s="90" t="str">
        <f t="shared" ca="1" si="811"/>
        <v/>
      </c>
      <c r="M406" s="90" t="str">
        <f t="shared" ca="1" si="811"/>
        <v/>
      </c>
      <c r="N406" s="90" t="str">
        <f t="shared" ca="1" si="811"/>
        <v/>
      </c>
      <c r="O406" s="90" t="str">
        <f t="shared" ca="1" si="811"/>
        <v/>
      </c>
      <c r="P406" s="89" t="str">
        <f t="shared" ref="P406:U406" ca="1" si="812">IF(ISNA(MATCH(MIN(J404:J453)+ROW()-ROW(P404),J404:J453,0)),"",INDEX(D404:D453,MATCH(MIN(J404:J453)+ROW()-ROW(P404),J404:J453,0)))</f>
        <v/>
      </c>
      <c r="Q406" s="89" t="str">
        <f t="shared" ca="1" si="812"/>
        <v/>
      </c>
      <c r="R406" s="89" t="str">
        <f t="shared" ca="1" si="812"/>
        <v/>
      </c>
      <c r="S406" s="89" t="str">
        <f t="shared" ca="1" si="812"/>
        <v/>
      </c>
      <c r="T406" s="89" t="str">
        <f t="shared" ca="1" si="812"/>
        <v/>
      </c>
      <c r="U406" s="89" t="str">
        <f t="shared" ca="1" si="812"/>
        <v/>
      </c>
      <c r="V406" s="98"/>
    </row>
    <row r="407" spans="2:22" x14ac:dyDescent="0.25">
      <c r="B407" s="91">
        <v>4</v>
      </c>
      <c r="C407" s="92">
        <f t="shared" si="778"/>
        <v>43844</v>
      </c>
      <c r="D407" s="93">
        <f ca="1">OFFSET(dispos!$D$13,,18)</f>
        <v>0</v>
      </c>
      <c r="E407" s="93">
        <f ca="1">OFFSET(dispos!$E$13,,18)</f>
        <v>0</v>
      </c>
      <c r="F407" s="93">
        <f ca="1">OFFSET(dispos!$F$13,,18)</f>
        <v>0</v>
      </c>
      <c r="G407" s="93">
        <f ca="1">OFFSET(dispos!$G$13,,18)</f>
        <v>0</v>
      </c>
      <c r="H407" s="93">
        <f ca="1">OFFSET(dispos!$H$13,,18)</f>
        <v>0</v>
      </c>
      <c r="I407" s="93">
        <f ca="1">OFFSET(dispos!$I$13,,18)</f>
        <v>0</v>
      </c>
      <c r="J407" s="90" t="str">
        <f t="shared" ref="J407:O407" ca="1" si="813">IF(D407=0,"",SUMPRODUCT((D404:D453&lt;=D407)-(ISBLANK(D404:D453))))</f>
        <v/>
      </c>
      <c r="K407" s="90" t="str">
        <f t="shared" ca="1" si="813"/>
        <v/>
      </c>
      <c r="L407" s="90" t="str">
        <f t="shared" ca="1" si="813"/>
        <v/>
      </c>
      <c r="M407" s="90" t="str">
        <f t="shared" ca="1" si="813"/>
        <v/>
      </c>
      <c r="N407" s="90" t="str">
        <f t="shared" ca="1" si="813"/>
        <v/>
      </c>
      <c r="O407" s="90" t="str">
        <f t="shared" ca="1" si="813"/>
        <v/>
      </c>
      <c r="P407" s="89" t="str">
        <f t="shared" ref="P407:U407" ca="1" si="814">IF(ISNA(MATCH(MIN(J404:J453)+ROW()-ROW(P404),J404:J453,0)),"",INDEX(D404:D453,MATCH(MIN(J404:J453)+ROW()-ROW(P404),J404:J453,0)))</f>
        <v/>
      </c>
      <c r="Q407" s="89" t="str">
        <f t="shared" ca="1" si="814"/>
        <v/>
      </c>
      <c r="R407" s="89" t="str">
        <f t="shared" ca="1" si="814"/>
        <v/>
      </c>
      <c r="S407" s="89" t="str">
        <f t="shared" ca="1" si="814"/>
        <v/>
      </c>
      <c r="T407" s="89" t="str">
        <f t="shared" ca="1" si="814"/>
        <v/>
      </c>
      <c r="U407" s="89" t="str">
        <f t="shared" ca="1" si="814"/>
        <v/>
      </c>
      <c r="V407" s="98"/>
    </row>
    <row r="408" spans="2:22" x14ac:dyDescent="0.25">
      <c r="B408" s="91">
        <v>5</v>
      </c>
      <c r="C408" s="92">
        <f t="shared" si="778"/>
        <v>43844</v>
      </c>
      <c r="D408" s="93">
        <f ca="1">OFFSET(dispos!$D$13,,24)</f>
        <v>0</v>
      </c>
      <c r="E408" s="93">
        <f ca="1">OFFSET(dispos!$E$13,,24)</f>
        <v>0</v>
      </c>
      <c r="F408" s="93">
        <f ca="1">OFFSET(dispos!$F$13,,24)</f>
        <v>0</v>
      </c>
      <c r="G408" s="93">
        <f ca="1">OFFSET(dispos!$G$13,,24)</f>
        <v>0</v>
      </c>
      <c r="H408" s="93">
        <f ca="1">OFFSET(dispos!$H$13,,24)</f>
        <v>0</v>
      </c>
      <c r="I408" s="93">
        <f ca="1">OFFSET(dispos!$I$13,,24)</f>
        <v>0</v>
      </c>
      <c r="J408" s="90" t="str">
        <f t="shared" ref="J408:O408" ca="1" si="815">IF(D408=0,"",SUMPRODUCT((D404:D453&lt;=D408)-(ISBLANK(D404:D453))))</f>
        <v/>
      </c>
      <c r="K408" s="90" t="str">
        <f t="shared" ca="1" si="815"/>
        <v/>
      </c>
      <c r="L408" s="90" t="str">
        <f t="shared" ca="1" si="815"/>
        <v/>
      </c>
      <c r="M408" s="90" t="str">
        <f t="shared" ca="1" si="815"/>
        <v/>
      </c>
      <c r="N408" s="90" t="str">
        <f t="shared" ca="1" si="815"/>
        <v/>
      </c>
      <c r="O408" s="90" t="str">
        <f t="shared" ca="1" si="815"/>
        <v/>
      </c>
      <c r="P408" s="89" t="str">
        <f t="shared" ref="P408:U408" ca="1" si="816">IF(ISNA(MATCH(MIN(J404:J453)+ROW()-ROW(P404),J404:J453,0)),"",INDEX(D404:D453,MATCH(MIN(J404:J453)+ROW()-ROW(P404),J404:J453,0)))</f>
        <v/>
      </c>
      <c r="Q408" s="89" t="str">
        <f t="shared" ca="1" si="816"/>
        <v/>
      </c>
      <c r="R408" s="89" t="str">
        <f t="shared" ca="1" si="816"/>
        <v/>
      </c>
      <c r="S408" s="89" t="str">
        <f t="shared" ca="1" si="816"/>
        <v/>
      </c>
      <c r="T408" s="89" t="str">
        <f t="shared" ca="1" si="816"/>
        <v/>
      </c>
      <c r="U408" s="89" t="str">
        <f t="shared" ca="1" si="816"/>
        <v/>
      </c>
      <c r="V408" s="98"/>
    </row>
    <row r="409" spans="2:22" x14ac:dyDescent="0.25">
      <c r="B409" s="91">
        <v>6</v>
      </c>
      <c r="C409" s="92">
        <f t="shared" si="778"/>
        <v>43844</v>
      </c>
      <c r="D409" s="93">
        <f ca="1">OFFSET(dispos!$D$13,,30)</f>
        <v>0</v>
      </c>
      <c r="E409" s="93">
        <f ca="1">OFFSET(dispos!$E$13,,30)</f>
        <v>0</v>
      </c>
      <c r="F409" s="93">
        <f ca="1">OFFSET(dispos!$F$13,,30)</f>
        <v>0</v>
      </c>
      <c r="G409" s="93">
        <f ca="1">OFFSET(dispos!$G$13,,30)</f>
        <v>0</v>
      </c>
      <c r="H409" s="93">
        <f ca="1">OFFSET(dispos!$H$13,,30)</f>
        <v>0</v>
      </c>
      <c r="I409" s="93">
        <f ca="1">OFFSET(dispos!$I$13,,30)</f>
        <v>0</v>
      </c>
      <c r="J409" s="90" t="str">
        <f t="shared" ref="J409:O409" ca="1" si="817">IF(D409=0,"",SUMPRODUCT((D404:D453&lt;=D409)-(ISBLANK(D404:D453))))</f>
        <v/>
      </c>
      <c r="K409" s="90" t="str">
        <f t="shared" ca="1" si="817"/>
        <v/>
      </c>
      <c r="L409" s="90" t="str">
        <f t="shared" ca="1" si="817"/>
        <v/>
      </c>
      <c r="M409" s="90" t="str">
        <f t="shared" ca="1" si="817"/>
        <v/>
      </c>
      <c r="N409" s="90" t="str">
        <f t="shared" ca="1" si="817"/>
        <v/>
      </c>
      <c r="O409" s="90" t="str">
        <f t="shared" ca="1" si="817"/>
        <v/>
      </c>
      <c r="P409" s="89" t="str">
        <f t="shared" ref="P409:U409" ca="1" si="818">IF(ISNA(MATCH(MIN(J404:J453)+ROW()-ROW(P404),J404:J453,0)),"",INDEX(D404:D453,MATCH(MIN(J404:J453)+ROW()-ROW(P404),J404:J453,0)))</f>
        <v/>
      </c>
      <c r="Q409" s="89" t="str">
        <f t="shared" ca="1" si="818"/>
        <v/>
      </c>
      <c r="R409" s="89" t="str">
        <f t="shared" ca="1" si="818"/>
        <v/>
      </c>
      <c r="S409" s="89" t="str">
        <f t="shared" ca="1" si="818"/>
        <v/>
      </c>
      <c r="T409" s="89" t="str">
        <f t="shared" ca="1" si="818"/>
        <v/>
      </c>
      <c r="U409" s="89" t="str">
        <f t="shared" ca="1" si="818"/>
        <v/>
      </c>
      <c r="V409" s="98"/>
    </row>
    <row r="410" spans="2:22" x14ac:dyDescent="0.25">
      <c r="B410" s="91">
        <v>7</v>
      </c>
      <c r="C410" s="92">
        <f t="shared" si="778"/>
        <v>43844</v>
      </c>
      <c r="D410" s="93">
        <f ca="1">OFFSET(dispos!$D$13,,36)</f>
        <v>0</v>
      </c>
      <c r="E410" s="93">
        <f ca="1">OFFSET(dispos!$E$13,,36)</f>
        <v>0</v>
      </c>
      <c r="F410" s="93">
        <f ca="1">OFFSET(dispos!$F$13,,36)</f>
        <v>0</v>
      </c>
      <c r="G410" s="93">
        <f ca="1">OFFSET(dispos!$G$13,,36)</f>
        <v>0</v>
      </c>
      <c r="H410" s="93">
        <f ca="1">OFFSET(dispos!$H$13,,36)</f>
        <v>0</v>
      </c>
      <c r="I410" s="93">
        <f ca="1">OFFSET(dispos!$I$13,,36)</f>
        <v>0</v>
      </c>
      <c r="J410" s="90" t="str">
        <f t="shared" ref="J410:O410" ca="1" si="819">IF(D410=0,"",SUMPRODUCT((D404:D453&lt;=D410)-(ISBLANK(D404:D453))))</f>
        <v/>
      </c>
      <c r="K410" s="90" t="str">
        <f t="shared" ca="1" si="819"/>
        <v/>
      </c>
      <c r="L410" s="90" t="str">
        <f t="shared" ca="1" si="819"/>
        <v/>
      </c>
      <c r="M410" s="90" t="str">
        <f t="shared" ca="1" si="819"/>
        <v/>
      </c>
      <c r="N410" s="90" t="str">
        <f t="shared" ca="1" si="819"/>
        <v/>
      </c>
      <c r="O410" s="90" t="str">
        <f t="shared" ca="1" si="819"/>
        <v/>
      </c>
      <c r="P410" s="89" t="str">
        <f t="shared" ref="P410:U410" ca="1" si="820">IF(ISNA(MATCH(MIN(J404:J453)+ROW()-ROW(P404),J404:J453,0)),"",INDEX(D404:D453,MATCH(MIN(J404:J453)+ROW()-ROW(P404),J404:J453,0)))</f>
        <v/>
      </c>
      <c r="Q410" s="89" t="str">
        <f t="shared" ca="1" si="820"/>
        <v/>
      </c>
      <c r="R410" s="89" t="str">
        <f t="shared" ca="1" si="820"/>
        <v/>
      </c>
      <c r="S410" s="89" t="str">
        <f t="shared" ca="1" si="820"/>
        <v/>
      </c>
      <c r="T410" s="89" t="str">
        <f t="shared" ca="1" si="820"/>
        <v/>
      </c>
      <c r="U410" s="89" t="str">
        <f t="shared" ca="1" si="820"/>
        <v/>
      </c>
      <c r="V410" s="98"/>
    </row>
    <row r="411" spans="2:22" x14ac:dyDescent="0.25">
      <c r="B411" s="91">
        <v>8</v>
      </c>
      <c r="C411" s="92">
        <f t="shared" si="778"/>
        <v>43844</v>
      </c>
      <c r="D411" s="93">
        <f ca="1">OFFSET(dispos!$D$13,,42)</f>
        <v>0</v>
      </c>
      <c r="E411" s="93">
        <f ca="1">OFFSET(dispos!$E$13,,42)</f>
        <v>0</v>
      </c>
      <c r="F411" s="93">
        <f ca="1">OFFSET(dispos!$F$13,,42)</f>
        <v>0</v>
      </c>
      <c r="G411" s="93">
        <f ca="1">OFFSET(dispos!$G$13,,42)</f>
        <v>0</v>
      </c>
      <c r="H411" s="93">
        <f ca="1">OFFSET(dispos!$H$13,,42)</f>
        <v>0</v>
      </c>
      <c r="I411" s="93">
        <f ca="1">OFFSET(dispos!$I$13,,42)</f>
        <v>0</v>
      </c>
      <c r="J411" s="90" t="str">
        <f t="shared" ref="J411:O411" ca="1" si="821">IF(D411=0,"",SUMPRODUCT((D404:D453&lt;=D411)-(ISBLANK(D404:D453))))</f>
        <v/>
      </c>
      <c r="K411" s="90" t="str">
        <f t="shared" ca="1" si="821"/>
        <v/>
      </c>
      <c r="L411" s="90" t="str">
        <f t="shared" ca="1" si="821"/>
        <v/>
      </c>
      <c r="M411" s="90" t="str">
        <f t="shared" ca="1" si="821"/>
        <v/>
      </c>
      <c r="N411" s="90" t="str">
        <f t="shared" ca="1" si="821"/>
        <v/>
      </c>
      <c r="O411" s="90" t="str">
        <f t="shared" ca="1" si="821"/>
        <v/>
      </c>
      <c r="P411" s="89" t="str">
        <f t="shared" ref="P411:U411" ca="1" si="822">IF(ISNA(MATCH(MIN(J404:J453)+ROW()-ROW(P404),J404:J453,0)),"",INDEX(D404:D453,MATCH(MIN(J404:J453)+ROW()-ROW(P404),J404:J453,0)))</f>
        <v/>
      </c>
      <c r="Q411" s="89" t="str">
        <f t="shared" ca="1" si="822"/>
        <v/>
      </c>
      <c r="R411" s="89" t="str">
        <f t="shared" ca="1" si="822"/>
        <v/>
      </c>
      <c r="S411" s="89" t="str">
        <f t="shared" ca="1" si="822"/>
        <v/>
      </c>
      <c r="T411" s="89" t="str">
        <f t="shared" ca="1" si="822"/>
        <v/>
      </c>
      <c r="U411" s="89" t="str">
        <f t="shared" ca="1" si="822"/>
        <v/>
      </c>
      <c r="V411" s="98"/>
    </row>
    <row r="412" spans="2:22" x14ac:dyDescent="0.25">
      <c r="B412" s="91">
        <v>9</v>
      </c>
      <c r="C412" s="92">
        <f t="shared" si="778"/>
        <v>43844</v>
      </c>
      <c r="D412" s="93">
        <f ca="1">OFFSET(dispos!$D$13,,48)</f>
        <v>0</v>
      </c>
      <c r="E412" s="93">
        <f ca="1">OFFSET(dispos!$E$13,,48)</f>
        <v>0</v>
      </c>
      <c r="F412" s="93">
        <f ca="1">OFFSET(dispos!$F$13,,48)</f>
        <v>0</v>
      </c>
      <c r="G412" s="93">
        <f ca="1">OFFSET(dispos!$G$13,,48)</f>
        <v>0</v>
      </c>
      <c r="H412" s="93">
        <f ca="1">OFFSET(dispos!$H$13,,48)</f>
        <v>0</v>
      </c>
      <c r="I412" s="93">
        <f ca="1">OFFSET(dispos!$I$13,,48)</f>
        <v>0</v>
      </c>
      <c r="J412" s="90" t="str">
        <f t="shared" ref="J412:O412" ca="1" si="823">IF(D412=0,"",SUMPRODUCT((D404:D453&lt;=D412)-(ISBLANK(D404:D453))))</f>
        <v/>
      </c>
      <c r="K412" s="90" t="str">
        <f t="shared" ca="1" si="823"/>
        <v/>
      </c>
      <c r="L412" s="90" t="str">
        <f t="shared" ca="1" si="823"/>
        <v/>
      </c>
      <c r="M412" s="90" t="str">
        <f t="shared" ca="1" si="823"/>
        <v/>
      </c>
      <c r="N412" s="90" t="str">
        <f t="shared" ca="1" si="823"/>
        <v/>
      </c>
      <c r="O412" s="90" t="str">
        <f t="shared" ca="1" si="823"/>
        <v/>
      </c>
      <c r="P412" s="89" t="str">
        <f t="shared" ref="P412:U412" ca="1" si="824">IF(ISNA(MATCH(MIN(J404:J453)+ROW()-ROW(P404),J404:J453,0)),"",INDEX(D404:D453,MATCH(MIN(J404:J453)+ROW()-ROW(P404),J404:J453,0)))</f>
        <v/>
      </c>
      <c r="Q412" s="89" t="str">
        <f t="shared" ca="1" si="824"/>
        <v/>
      </c>
      <c r="R412" s="89" t="str">
        <f t="shared" ca="1" si="824"/>
        <v/>
      </c>
      <c r="S412" s="89" t="str">
        <f t="shared" ca="1" si="824"/>
        <v/>
      </c>
      <c r="T412" s="89" t="str">
        <f t="shared" ca="1" si="824"/>
        <v/>
      </c>
      <c r="U412" s="89" t="str">
        <f t="shared" ca="1" si="824"/>
        <v/>
      </c>
      <c r="V412" s="98"/>
    </row>
    <row r="413" spans="2:22" x14ac:dyDescent="0.25">
      <c r="B413" s="91">
        <v>10</v>
      </c>
      <c r="C413" s="92">
        <f t="shared" si="778"/>
        <v>43844</v>
      </c>
      <c r="D413" s="93">
        <f ca="1">OFFSET(dispos!$D$13,,54)</f>
        <v>0</v>
      </c>
      <c r="E413" s="93">
        <f ca="1">OFFSET(dispos!$E$13,,54)</f>
        <v>0</v>
      </c>
      <c r="F413" s="93">
        <f ca="1">OFFSET(dispos!$F$13,,54)</f>
        <v>0</v>
      </c>
      <c r="G413" s="93">
        <f ca="1">OFFSET(dispos!$G$13,,54)</f>
        <v>0</v>
      </c>
      <c r="H413" s="93">
        <f ca="1">OFFSET(dispos!$H$13,,54)</f>
        <v>0</v>
      </c>
      <c r="I413" s="93">
        <f ca="1">OFFSET(dispos!$I$13,,54)</f>
        <v>0</v>
      </c>
      <c r="J413" s="90" t="str">
        <f t="shared" ref="J413:O413" ca="1" si="825">IF(D413=0,"",SUMPRODUCT((D404:D453&lt;=D413)-(ISBLANK(D404:D453))))</f>
        <v/>
      </c>
      <c r="K413" s="90" t="str">
        <f t="shared" ca="1" si="825"/>
        <v/>
      </c>
      <c r="L413" s="90" t="str">
        <f t="shared" ca="1" si="825"/>
        <v/>
      </c>
      <c r="M413" s="90" t="str">
        <f t="shared" ca="1" si="825"/>
        <v/>
      </c>
      <c r="N413" s="90" t="str">
        <f t="shared" ca="1" si="825"/>
        <v/>
      </c>
      <c r="O413" s="90" t="str">
        <f t="shared" ca="1" si="825"/>
        <v/>
      </c>
      <c r="P413" s="89" t="str">
        <f t="shared" ref="P413:U413" ca="1" si="826">IF(ISNA(MATCH(MIN(J404:J453)+ROW()-ROW(P404),J404:J453,0)),"",INDEX(D404:D453,MATCH(MIN(J404:J453)+ROW()-ROW(P404),J404:J453,0)))</f>
        <v/>
      </c>
      <c r="Q413" s="89" t="str">
        <f t="shared" ca="1" si="826"/>
        <v/>
      </c>
      <c r="R413" s="89" t="str">
        <f t="shared" ca="1" si="826"/>
        <v/>
      </c>
      <c r="S413" s="89" t="str">
        <f t="shared" ca="1" si="826"/>
        <v/>
      </c>
      <c r="T413" s="89" t="str">
        <f t="shared" ca="1" si="826"/>
        <v/>
      </c>
      <c r="U413" s="89" t="str">
        <f t="shared" ca="1" si="826"/>
        <v/>
      </c>
      <c r="V413" s="98"/>
    </row>
    <row r="414" spans="2:22" x14ac:dyDescent="0.25">
      <c r="B414" s="91">
        <v>11</v>
      </c>
      <c r="C414" s="92">
        <f t="shared" si="778"/>
        <v>43844</v>
      </c>
      <c r="D414" s="93">
        <f ca="1">OFFSET(dispos!$D$13,,60)</f>
        <v>0</v>
      </c>
      <c r="E414" s="93">
        <f ca="1">OFFSET(dispos!$E$13,,60)</f>
        <v>0</v>
      </c>
      <c r="F414" s="93">
        <f ca="1">OFFSET(dispos!$F$13,,60)</f>
        <v>0</v>
      </c>
      <c r="G414" s="93">
        <f ca="1">OFFSET(dispos!$G$13,,60)</f>
        <v>0</v>
      </c>
      <c r="H414" s="93">
        <f ca="1">OFFSET(dispos!$H$13,,60)</f>
        <v>0</v>
      </c>
      <c r="I414" s="93">
        <f ca="1">OFFSET(dispos!$I$13,,60)</f>
        <v>0</v>
      </c>
      <c r="J414" s="90" t="str">
        <f t="shared" ref="J414:O414" ca="1" si="827">IF(D414=0,"",SUMPRODUCT((D404:D453&lt;=D414)-(ISBLANK(D404:D453))))</f>
        <v/>
      </c>
      <c r="K414" s="90" t="str">
        <f t="shared" ca="1" si="827"/>
        <v/>
      </c>
      <c r="L414" s="90" t="str">
        <f t="shared" ca="1" si="827"/>
        <v/>
      </c>
      <c r="M414" s="90" t="str">
        <f t="shared" ca="1" si="827"/>
        <v/>
      </c>
      <c r="N414" s="90" t="str">
        <f t="shared" ca="1" si="827"/>
        <v/>
      </c>
      <c r="O414" s="90" t="str">
        <f t="shared" ca="1" si="827"/>
        <v/>
      </c>
      <c r="P414" s="89" t="str">
        <f t="shared" ref="P414:U414" ca="1" si="828">IF(ISNA(MATCH(MIN(J404:J453)+ROW()-ROW(P404),J404:J453,0)),"",INDEX(D404:D453,MATCH(MIN(J404:J453)+ROW()-ROW(P404),J404:J453,0)))</f>
        <v/>
      </c>
      <c r="Q414" s="89" t="str">
        <f t="shared" ca="1" si="828"/>
        <v/>
      </c>
      <c r="R414" s="89" t="str">
        <f t="shared" ca="1" si="828"/>
        <v/>
      </c>
      <c r="S414" s="89" t="str">
        <f t="shared" ca="1" si="828"/>
        <v/>
      </c>
      <c r="T414" s="89" t="str">
        <f t="shared" ca="1" si="828"/>
        <v/>
      </c>
      <c r="U414" s="89" t="str">
        <f t="shared" ca="1" si="828"/>
        <v/>
      </c>
      <c r="V414" s="98"/>
    </row>
    <row r="415" spans="2:22" x14ac:dyDescent="0.25">
      <c r="B415" s="91">
        <v>12</v>
      </c>
      <c r="C415" s="92">
        <f t="shared" si="778"/>
        <v>43844</v>
      </c>
      <c r="D415" s="93">
        <f ca="1">OFFSET(dispos!$D$13,,66)</f>
        <v>0</v>
      </c>
      <c r="E415" s="93">
        <f ca="1">OFFSET(dispos!$E$13,,66)</f>
        <v>0</v>
      </c>
      <c r="F415" s="93">
        <f ca="1">OFFSET(dispos!$F$13,,66)</f>
        <v>0</v>
      </c>
      <c r="G415" s="93">
        <f ca="1">OFFSET(dispos!$G$13,,66)</f>
        <v>0</v>
      </c>
      <c r="H415" s="93">
        <f ca="1">OFFSET(dispos!$H$13,,66)</f>
        <v>0</v>
      </c>
      <c r="I415" s="93">
        <f ca="1">OFFSET(dispos!$I$13,,66)</f>
        <v>0</v>
      </c>
      <c r="J415" s="90" t="str">
        <f t="shared" ref="J415:O415" ca="1" si="829">IF(D415=0,"",SUMPRODUCT((D404:D453&lt;=D415)-(ISBLANK(D404:D453))))</f>
        <v/>
      </c>
      <c r="K415" s="90" t="str">
        <f t="shared" ca="1" si="829"/>
        <v/>
      </c>
      <c r="L415" s="90" t="str">
        <f t="shared" ca="1" si="829"/>
        <v/>
      </c>
      <c r="M415" s="90" t="str">
        <f t="shared" ca="1" si="829"/>
        <v/>
      </c>
      <c r="N415" s="90" t="str">
        <f t="shared" ca="1" si="829"/>
        <v/>
      </c>
      <c r="O415" s="90" t="str">
        <f t="shared" ca="1" si="829"/>
        <v/>
      </c>
      <c r="P415" s="89" t="str">
        <f t="shared" ref="P415:U415" ca="1" si="830">IF(ISNA(MATCH(MIN(J404:J453)+ROW()-ROW(P404),J404:J453,0)),"",INDEX(D404:D453,MATCH(MIN(J404:J453)+ROW()-ROW(P404),J404:J453,0)))</f>
        <v/>
      </c>
      <c r="Q415" s="89" t="str">
        <f t="shared" ca="1" si="830"/>
        <v/>
      </c>
      <c r="R415" s="89" t="str">
        <f t="shared" ca="1" si="830"/>
        <v/>
      </c>
      <c r="S415" s="89" t="str">
        <f t="shared" ca="1" si="830"/>
        <v/>
      </c>
      <c r="T415" s="89" t="str">
        <f t="shared" ca="1" si="830"/>
        <v/>
      </c>
      <c r="U415" s="89" t="str">
        <f t="shared" ca="1" si="830"/>
        <v/>
      </c>
      <c r="V415" s="98"/>
    </row>
    <row r="416" spans="2:22" x14ac:dyDescent="0.25">
      <c r="B416" s="91">
        <v>13</v>
      </c>
      <c r="C416" s="92">
        <f t="shared" si="778"/>
        <v>43844</v>
      </c>
      <c r="D416" s="93">
        <f ca="1">OFFSET(dispos!$D$13,,72)</f>
        <v>0</v>
      </c>
      <c r="E416" s="93">
        <f ca="1">OFFSET(dispos!$E$13,,72)</f>
        <v>0</v>
      </c>
      <c r="F416" s="93">
        <f ca="1">OFFSET(dispos!$F$13,,72)</f>
        <v>0</v>
      </c>
      <c r="G416" s="93">
        <f ca="1">OFFSET(dispos!$G$13,,72)</f>
        <v>0</v>
      </c>
      <c r="H416" s="93">
        <f ca="1">OFFSET(dispos!$H$13,,72)</f>
        <v>0</v>
      </c>
      <c r="I416" s="93">
        <f ca="1">OFFSET(dispos!$I$13,,72)</f>
        <v>0</v>
      </c>
      <c r="J416" s="90" t="str">
        <f t="shared" ref="J416:O416" ca="1" si="831">IF(D416=0,"",SUMPRODUCT((D404:D453&lt;=D416)-(ISBLANK(D404:D453))))</f>
        <v/>
      </c>
      <c r="K416" s="90" t="str">
        <f t="shared" ca="1" si="831"/>
        <v/>
      </c>
      <c r="L416" s="90" t="str">
        <f t="shared" ca="1" si="831"/>
        <v/>
      </c>
      <c r="M416" s="90" t="str">
        <f t="shared" ca="1" si="831"/>
        <v/>
      </c>
      <c r="N416" s="90" t="str">
        <f t="shared" ca="1" si="831"/>
        <v/>
      </c>
      <c r="O416" s="90" t="str">
        <f t="shared" ca="1" si="831"/>
        <v/>
      </c>
      <c r="P416" s="89" t="str">
        <f t="shared" ref="P416:U416" ca="1" si="832">IF(ISNA(MATCH(MIN(J404:J453)+ROW()-ROW(P404),J404:J453,0)),"",INDEX(D404:D453,MATCH(MIN(J404:J453)+ROW()-ROW(P404),J404:J453,0)))</f>
        <v/>
      </c>
      <c r="Q416" s="89" t="str">
        <f t="shared" ca="1" si="832"/>
        <v/>
      </c>
      <c r="R416" s="89" t="str">
        <f t="shared" ca="1" si="832"/>
        <v/>
      </c>
      <c r="S416" s="89" t="str">
        <f t="shared" ca="1" si="832"/>
        <v/>
      </c>
      <c r="T416" s="89" t="str">
        <f t="shared" ca="1" si="832"/>
        <v/>
      </c>
      <c r="U416" s="89" t="str">
        <f t="shared" ca="1" si="832"/>
        <v/>
      </c>
      <c r="V416" s="98"/>
    </row>
    <row r="417" spans="2:22" x14ac:dyDescent="0.25">
      <c r="B417" s="91">
        <v>14</v>
      </c>
      <c r="C417" s="92">
        <f t="shared" si="778"/>
        <v>43844</v>
      </c>
      <c r="D417" s="93">
        <f ca="1">OFFSET(dispos!$D$13,,78)</f>
        <v>0</v>
      </c>
      <c r="E417" s="93">
        <f ca="1">OFFSET(dispos!$E$13,,78)</f>
        <v>0</v>
      </c>
      <c r="F417" s="93">
        <f ca="1">OFFSET(dispos!$F$13,,78)</f>
        <v>0</v>
      </c>
      <c r="G417" s="93">
        <f ca="1">OFFSET(dispos!$G$13,,78)</f>
        <v>0</v>
      </c>
      <c r="H417" s="93">
        <f ca="1">OFFSET(dispos!$H$13,,78)</f>
        <v>0</v>
      </c>
      <c r="I417" s="93">
        <f ca="1">OFFSET(dispos!$I$13,,78)</f>
        <v>0</v>
      </c>
      <c r="J417" s="90" t="str">
        <f t="shared" ref="J417:O417" ca="1" si="833">IF(D417=0,"",SUMPRODUCT((D404:D453&lt;=D417)-(ISBLANK(D404:D453))))</f>
        <v/>
      </c>
      <c r="K417" s="90" t="str">
        <f t="shared" ca="1" si="833"/>
        <v/>
      </c>
      <c r="L417" s="90" t="str">
        <f t="shared" ca="1" si="833"/>
        <v/>
      </c>
      <c r="M417" s="90" t="str">
        <f t="shared" ca="1" si="833"/>
        <v/>
      </c>
      <c r="N417" s="90" t="str">
        <f t="shared" ca="1" si="833"/>
        <v/>
      </c>
      <c r="O417" s="90" t="str">
        <f t="shared" ca="1" si="833"/>
        <v/>
      </c>
      <c r="P417" s="89" t="str">
        <f t="shared" ref="P417:U417" ca="1" si="834">IF(ISNA(MATCH(MIN(J404:J453)+ROW()-ROW(P404),J404:J453,0)),"",INDEX(D404:D453,MATCH(MIN(J404:J453)+ROW()-ROW(P404),J404:J453,0)))</f>
        <v/>
      </c>
      <c r="Q417" s="89" t="str">
        <f t="shared" ca="1" si="834"/>
        <v/>
      </c>
      <c r="R417" s="89" t="str">
        <f t="shared" ca="1" si="834"/>
        <v/>
      </c>
      <c r="S417" s="89" t="str">
        <f t="shared" ca="1" si="834"/>
        <v/>
      </c>
      <c r="T417" s="89" t="str">
        <f t="shared" ca="1" si="834"/>
        <v/>
      </c>
      <c r="U417" s="89" t="str">
        <f t="shared" ca="1" si="834"/>
        <v/>
      </c>
      <c r="V417" s="98"/>
    </row>
    <row r="418" spans="2:22" x14ac:dyDescent="0.25">
      <c r="B418" s="91">
        <v>15</v>
      </c>
      <c r="C418" s="92">
        <f t="shared" si="778"/>
        <v>43844</v>
      </c>
      <c r="D418" s="93">
        <f ca="1">OFFSET(dispos!$D$13,,84)</f>
        <v>0</v>
      </c>
      <c r="E418" s="93">
        <f ca="1">OFFSET(dispos!$E$13,,84)</f>
        <v>0</v>
      </c>
      <c r="F418" s="93">
        <f ca="1">OFFSET(dispos!$F$13,,84)</f>
        <v>0</v>
      </c>
      <c r="G418" s="93">
        <f ca="1">OFFSET(dispos!$G$13,,84)</f>
        <v>0</v>
      </c>
      <c r="H418" s="93">
        <f ca="1">OFFSET(dispos!$H$13,,84)</f>
        <v>0</v>
      </c>
      <c r="I418" s="93">
        <f ca="1">OFFSET(dispos!$I$13,,84)</f>
        <v>0</v>
      </c>
      <c r="J418" s="90" t="str">
        <f t="shared" ref="J418:O418" ca="1" si="835">IF(D418=0,"",SUMPRODUCT((D404:D453&lt;=D418)-(ISBLANK(D404:D453))))</f>
        <v/>
      </c>
      <c r="K418" s="90" t="str">
        <f t="shared" ca="1" si="835"/>
        <v/>
      </c>
      <c r="L418" s="90" t="str">
        <f t="shared" ca="1" si="835"/>
        <v/>
      </c>
      <c r="M418" s="90" t="str">
        <f t="shared" ca="1" si="835"/>
        <v/>
      </c>
      <c r="N418" s="90" t="str">
        <f t="shared" ca="1" si="835"/>
        <v/>
      </c>
      <c r="O418" s="90" t="str">
        <f t="shared" ca="1" si="835"/>
        <v/>
      </c>
      <c r="P418" s="89" t="str">
        <f t="shared" ref="P418:U418" ca="1" si="836">IF(ISNA(MATCH(MIN(J404:J453)+ROW()-ROW(P404),J404:J453,0)),"",INDEX(D404:D453,MATCH(MIN(J404:J453)+ROW()-ROW(P404),J404:J453,0)))</f>
        <v/>
      </c>
      <c r="Q418" s="89" t="str">
        <f t="shared" ca="1" si="836"/>
        <v/>
      </c>
      <c r="R418" s="89" t="str">
        <f t="shared" ca="1" si="836"/>
        <v/>
      </c>
      <c r="S418" s="89" t="str">
        <f t="shared" ca="1" si="836"/>
        <v/>
      </c>
      <c r="T418" s="89" t="str">
        <f t="shared" ca="1" si="836"/>
        <v/>
      </c>
      <c r="U418" s="89" t="str">
        <f t="shared" ca="1" si="836"/>
        <v/>
      </c>
      <c r="V418" s="98"/>
    </row>
    <row r="419" spans="2:22" x14ac:dyDescent="0.25">
      <c r="B419" s="91">
        <v>16</v>
      </c>
      <c r="C419" s="92">
        <f t="shared" si="778"/>
        <v>43844</v>
      </c>
      <c r="D419" s="93">
        <f ca="1">OFFSET(dispos!$D$13,,90)</f>
        <v>0</v>
      </c>
      <c r="E419" s="93">
        <f ca="1">OFFSET(dispos!$E$13,,90)</f>
        <v>0</v>
      </c>
      <c r="F419" s="93">
        <f ca="1">OFFSET(dispos!$F$13,,90)</f>
        <v>0</v>
      </c>
      <c r="G419" s="93">
        <f ca="1">OFFSET(dispos!$G$13,,90)</f>
        <v>0</v>
      </c>
      <c r="H419" s="93">
        <f ca="1">OFFSET(dispos!$H$13,,90)</f>
        <v>0</v>
      </c>
      <c r="I419" s="93">
        <f ca="1">OFFSET(dispos!$I$13,,90)</f>
        <v>0</v>
      </c>
      <c r="J419" s="90" t="str">
        <f t="shared" ref="J419:O419" ca="1" si="837">IF(D419=0,"",SUMPRODUCT((D404:D453&lt;=D419)-(ISBLANK(D404:D453))))</f>
        <v/>
      </c>
      <c r="K419" s="90" t="str">
        <f t="shared" ca="1" si="837"/>
        <v/>
      </c>
      <c r="L419" s="90" t="str">
        <f t="shared" ca="1" si="837"/>
        <v/>
      </c>
      <c r="M419" s="90" t="str">
        <f t="shared" ca="1" si="837"/>
        <v/>
      </c>
      <c r="N419" s="90" t="str">
        <f t="shared" ca="1" si="837"/>
        <v/>
      </c>
      <c r="O419" s="90" t="str">
        <f t="shared" ca="1" si="837"/>
        <v/>
      </c>
      <c r="P419" s="89" t="str">
        <f t="shared" ref="P419:U419" ca="1" si="838">IF(ISNA(MATCH(MIN(J404:J453)+ROW()-ROW(P404),J404:J453,0)),"",INDEX(D404:D453,MATCH(MIN(J404:J453)+ROW()-ROW(P404),J404:J453,0)))</f>
        <v/>
      </c>
      <c r="Q419" s="89" t="str">
        <f t="shared" ca="1" si="838"/>
        <v/>
      </c>
      <c r="R419" s="89" t="str">
        <f t="shared" ca="1" si="838"/>
        <v/>
      </c>
      <c r="S419" s="89" t="str">
        <f t="shared" ca="1" si="838"/>
        <v/>
      </c>
      <c r="T419" s="89" t="str">
        <f t="shared" ca="1" si="838"/>
        <v/>
      </c>
      <c r="U419" s="89" t="str">
        <f t="shared" ca="1" si="838"/>
        <v/>
      </c>
      <c r="V419" s="98"/>
    </row>
    <row r="420" spans="2:22" x14ac:dyDescent="0.25">
      <c r="B420" s="91">
        <v>17</v>
      </c>
      <c r="C420" s="92">
        <f t="shared" si="778"/>
        <v>43844</v>
      </c>
      <c r="D420" s="93">
        <f ca="1">OFFSET(dispos!$D$13,,96)</f>
        <v>0</v>
      </c>
      <c r="E420" s="93">
        <f ca="1">OFFSET(dispos!$E$13,,96)</f>
        <v>0</v>
      </c>
      <c r="F420" s="93">
        <f ca="1">OFFSET(dispos!$F$13,,96)</f>
        <v>0</v>
      </c>
      <c r="G420" s="93">
        <f ca="1">OFFSET(dispos!$G$13,,96)</f>
        <v>0</v>
      </c>
      <c r="H420" s="93">
        <f ca="1">OFFSET(dispos!$H$13,,96)</f>
        <v>0</v>
      </c>
      <c r="I420" s="93">
        <f ca="1">OFFSET(dispos!$I$13,,96)</f>
        <v>0</v>
      </c>
      <c r="J420" s="90" t="str">
        <f t="shared" ref="J420:O420" ca="1" si="839">IF(D420=0,"",SUMPRODUCT((D404:D453&lt;=D420)-(ISBLANK(D404:D453))))</f>
        <v/>
      </c>
      <c r="K420" s="90" t="str">
        <f t="shared" ca="1" si="839"/>
        <v/>
      </c>
      <c r="L420" s="90" t="str">
        <f t="shared" ca="1" si="839"/>
        <v/>
      </c>
      <c r="M420" s="90" t="str">
        <f t="shared" ca="1" si="839"/>
        <v/>
      </c>
      <c r="N420" s="90" t="str">
        <f t="shared" ca="1" si="839"/>
        <v/>
      </c>
      <c r="O420" s="90" t="str">
        <f t="shared" ca="1" si="839"/>
        <v/>
      </c>
      <c r="P420" s="89" t="str">
        <f t="shared" ref="P420:U420" ca="1" si="840">IF(ISNA(MATCH(MIN(J404:J453)+ROW()-ROW(P404),J404:J453,0)),"",INDEX(D404:D453,MATCH(MIN(J404:J453)+ROW()-ROW(P404),J404:J453,0)))</f>
        <v/>
      </c>
      <c r="Q420" s="89" t="str">
        <f t="shared" ca="1" si="840"/>
        <v/>
      </c>
      <c r="R420" s="89" t="str">
        <f t="shared" ca="1" si="840"/>
        <v/>
      </c>
      <c r="S420" s="89" t="str">
        <f t="shared" ca="1" si="840"/>
        <v/>
      </c>
      <c r="T420" s="89" t="str">
        <f t="shared" ca="1" si="840"/>
        <v/>
      </c>
      <c r="U420" s="89" t="str">
        <f t="shared" ca="1" si="840"/>
        <v/>
      </c>
      <c r="V420" s="98"/>
    </row>
    <row r="421" spans="2:22" x14ac:dyDescent="0.25">
      <c r="B421" s="91">
        <v>18</v>
      </c>
      <c r="C421" s="92">
        <f t="shared" si="778"/>
        <v>43844</v>
      </c>
      <c r="D421" s="93">
        <f ca="1">OFFSET(dispos!$D$13,,102)</f>
        <v>0</v>
      </c>
      <c r="E421" s="93">
        <f ca="1">OFFSET(dispos!$E$13,,102)</f>
        <v>0</v>
      </c>
      <c r="F421" s="93">
        <f ca="1">OFFSET(dispos!$F$13,,102)</f>
        <v>0</v>
      </c>
      <c r="G421" s="93">
        <f ca="1">OFFSET(dispos!$G$13,,102)</f>
        <v>0</v>
      </c>
      <c r="H421" s="93">
        <f ca="1">OFFSET(dispos!$H$13,,102)</f>
        <v>0</v>
      </c>
      <c r="I421" s="93">
        <f ca="1">OFFSET(dispos!$I$13,,102)</f>
        <v>0</v>
      </c>
      <c r="J421" s="90" t="str">
        <f t="shared" ref="J421:O421" ca="1" si="841">IF(D421=0,"",SUMPRODUCT((D404:D453&lt;=D421)-(ISBLANK(D404:D453))))</f>
        <v/>
      </c>
      <c r="K421" s="90" t="str">
        <f t="shared" ca="1" si="841"/>
        <v/>
      </c>
      <c r="L421" s="90" t="str">
        <f t="shared" ca="1" si="841"/>
        <v/>
      </c>
      <c r="M421" s="90" t="str">
        <f t="shared" ca="1" si="841"/>
        <v/>
      </c>
      <c r="N421" s="90" t="str">
        <f t="shared" ca="1" si="841"/>
        <v/>
      </c>
      <c r="O421" s="90" t="str">
        <f t="shared" ca="1" si="841"/>
        <v/>
      </c>
      <c r="P421" s="89" t="str">
        <f t="shared" ref="P421:U421" ca="1" si="842">IF(ISNA(MATCH(MIN(J404:J453)+ROW()-ROW(P404),J404:J453,0)),"",INDEX(D404:D453,MATCH(MIN(J404:J453)+ROW()-ROW(P404),J404:J453,0)))</f>
        <v/>
      </c>
      <c r="Q421" s="89" t="str">
        <f t="shared" ca="1" si="842"/>
        <v/>
      </c>
      <c r="R421" s="89" t="str">
        <f t="shared" ca="1" si="842"/>
        <v/>
      </c>
      <c r="S421" s="89" t="str">
        <f t="shared" ca="1" si="842"/>
        <v/>
      </c>
      <c r="T421" s="89" t="str">
        <f t="shared" ca="1" si="842"/>
        <v/>
      </c>
      <c r="U421" s="89" t="str">
        <f t="shared" ca="1" si="842"/>
        <v/>
      </c>
      <c r="V421" s="98"/>
    </row>
    <row r="422" spans="2:22" x14ac:dyDescent="0.25">
      <c r="B422" s="91">
        <v>19</v>
      </c>
      <c r="C422" s="92">
        <f t="shared" si="778"/>
        <v>43844</v>
      </c>
      <c r="D422" s="93">
        <f ca="1">OFFSET(dispos!$D$13,,108)</f>
        <v>0</v>
      </c>
      <c r="E422" s="93">
        <f ca="1">OFFSET(dispos!$E$13,,108)</f>
        <v>0</v>
      </c>
      <c r="F422" s="93">
        <f ca="1">OFFSET(dispos!$F$13,,108)</f>
        <v>0</v>
      </c>
      <c r="G422" s="93">
        <f ca="1">OFFSET(dispos!$G$13,,108)</f>
        <v>0</v>
      </c>
      <c r="H422" s="93">
        <f ca="1">OFFSET(dispos!$H$13,,108)</f>
        <v>0</v>
      </c>
      <c r="I422" s="93">
        <f ca="1">OFFSET(dispos!$I$13,,108)</f>
        <v>0</v>
      </c>
      <c r="J422" s="90" t="str">
        <f t="shared" ref="J422:O422" ca="1" si="843">IF(D422=0,"",SUMPRODUCT((D404:D453&lt;=D422)-(ISBLANK(D404:D453))))</f>
        <v/>
      </c>
      <c r="K422" s="90" t="str">
        <f t="shared" ca="1" si="843"/>
        <v/>
      </c>
      <c r="L422" s="90" t="str">
        <f t="shared" ca="1" si="843"/>
        <v/>
      </c>
      <c r="M422" s="90" t="str">
        <f t="shared" ca="1" si="843"/>
        <v/>
      </c>
      <c r="N422" s="90" t="str">
        <f t="shared" ca="1" si="843"/>
        <v/>
      </c>
      <c r="O422" s="90" t="str">
        <f t="shared" ca="1" si="843"/>
        <v/>
      </c>
      <c r="P422" s="89" t="str">
        <f t="shared" ref="P422:U422" ca="1" si="844">IF(ISNA(MATCH(MIN(J404:J453)+ROW()-ROW(P404),J404:J453,0)),"",INDEX(D404:D453,MATCH(MIN(J404:J453)+ROW()-ROW(P404),J404:J453,0)))</f>
        <v/>
      </c>
      <c r="Q422" s="89" t="str">
        <f t="shared" ca="1" si="844"/>
        <v/>
      </c>
      <c r="R422" s="89" t="str">
        <f t="shared" ca="1" si="844"/>
        <v/>
      </c>
      <c r="S422" s="89" t="str">
        <f t="shared" ca="1" si="844"/>
        <v/>
      </c>
      <c r="T422" s="89" t="str">
        <f t="shared" ca="1" si="844"/>
        <v/>
      </c>
      <c r="U422" s="89" t="str">
        <f t="shared" ca="1" si="844"/>
        <v/>
      </c>
      <c r="V422" s="98"/>
    </row>
    <row r="423" spans="2:22" x14ac:dyDescent="0.25">
      <c r="B423" s="91">
        <v>20</v>
      </c>
      <c r="C423" s="92">
        <f t="shared" si="778"/>
        <v>43844</v>
      </c>
      <c r="D423" s="93">
        <f ca="1">OFFSET(dispos!$D$13,,114)</f>
        <v>0</v>
      </c>
      <c r="E423" s="93">
        <f ca="1">OFFSET(dispos!$E$13,,114)</f>
        <v>0</v>
      </c>
      <c r="F423" s="93">
        <f ca="1">OFFSET(dispos!$F$13,,114)</f>
        <v>0</v>
      </c>
      <c r="G423" s="93">
        <f ca="1">OFFSET(dispos!$G$13,,114)</f>
        <v>0</v>
      </c>
      <c r="H423" s="93">
        <f ca="1">OFFSET(dispos!$H$13,,114)</f>
        <v>0</v>
      </c>
      <c r="I423" s="93">
        <f ca="1">OFFSET(dispos!$I$13,,114)</f>
        <v>0</v>
      </c>
      <c r="J423" s="90" t="str">
        <f t="shared" ref="J423:O423" ca="1" si="845">IF(D423=0,"",SUMPRODUCT((D404:D453&lt;=D423)-(ISBLANK(D404:D453))))</f>
        <v/>
      </c>
      <c r="K423" s="90" t="str">
        <f t="shared" ca="1" si="845"/>
        <v/>
      </c>
      <c r="L423" s="90" t="str">
        <f t="shared" ca="1" si="845"/>
        <v/>
      </c>
      <c r="M423" s="90" t="str">
        <f t="shared" ca="1" si="845"/>
        <v/>
      </c>
      <c r="N423" s="90" t="str">
        <f t="shared" ca="1" si="845"/>
        <v/>
      </c>
      <c r="O423" s="90" t="str">
        <f t="shared" ca="1" si="845"/>
        <v/>
      </c>
      <c r="P423" s="89" t="str">
        <f t="shared" ref="P423:U423" ca="1" si="846">IF(ISNA(MATCH(MIN(J404:J453)+ROW()-ROW(P404),J404:J453,0)),"",INDEX(D404:D453,MATCH(MIN(J404:J453)+ROW()-ROW(P404),J404:J453,0)))</f>
        <v/>
      </c>
      <c r="Q423" s="89" t="str">
        <f t="shared" ca="1" si="846"/>
        <v/>
      </c>
      <c r="R423" s="89" t="str">
        <f t="shared" ca="1" si="846"/>
        <v/>
      </c>
      <c r="S423" s="89" t="str">
        <f t="shared" ca="1" si="846"/>
        <v/>
      </c>
      <c r="T423" s="89" t="str">
        <f t="shared" ca="1" si="846"/>
        <v/>
      </c>
      <c r="U423" s="89" t="str">
        <f t="shared" ca="1" si="846"/>
        <v/>
      </c>
      <c r="V423" s="98"/>
    </row>
    <row r="424" spans="2:22" x14ac:dyDescent="0.25">
      <c r="B424" s="91">
        <v>21</v>
      </c>
      <c r="C424" s="92">
        <f t="shared" si="778"/>
        <v>43844</v>
      </c>
      <c r="D424" s="93">
        <f ca="1">OFFSET(dispos!$D$13,,120)</f>
        <v>0</v>
      </c>
      <c r="E424" s="93">
        <f ca="1">OFFSET(dispos!$E$13,,120)</f>
        <v>0</v>
      </c>
      <c r="F424" s="93">
        <f ca="1">OFFSET(dispos!$F$13,,120)</f>
        <v>0</v>
      </c>
      <c r="G424" s="93">
        <f ca="1">OFFSET(dispos!$G$13,,120)</f>
        <v>0</v>
      </c>
      <c r="H424" s="93">
        <f ca="1">OFFSET(dispos!$H$13,,120)</f>
        <v>0</v>
      </c>
      <c r="I424" s="93">
        <f ca="1">OFFSET(dispos!$I$13,,120)</f>
        <v>0</v>
      </c>
      <c r="J424" s="90" t="str">
        <f t="shared" ref="J424:O424" ca="1" si="847">IF(D424=0,"",SUMPRODUCT((D404:D453&lt;=D424)-(ISBLANK(D404:D453))))</f>
        <v/>
      </c>
      <c r="K424" s="90" t="str">
        <f t="shared" ca="1" si="847"/>
        <v/>
      </c>
      <c r="L424" s="90" t="str">
        <f t="shared" ca="1" si="847"/>
        <v/>
      </c>
      <c r="M424" s="90" t="str">
        <f t="shared" ca="1" si="847"/>
        <v/>
      </c>
      <c r="N424" s="90" t="str">
        <f t="shared" ca="1" si="847"/>
        <v/>
      </c>
      <c r="O424" s="90" t="str">
        <f t="shared" ca="1" si="847"/>
        <v/>
      </c>
      <c r="P424" s="89" t="str">
        <f t="shared" ref="P424:U424" ca="1" si="848">IF(ISNA(MATCH(MIN(J404:J453)+ROW()-ROW(P404),J404:J453,0)),"",INDEX(D404:D453,MATCH(MIN(J404:J453)+ROW()-ROW(P404),J404:J453,0)))</f>
        <v/>
      </c>
      <c r="Q424" s="89" t="str">
        <f t="shared" ca="1" si="848"/>
        <v/>
      </c>
      <c r="R424" s="89" t="str">
        <f t="shared" ca="1" si="848"/>
        <v/>
      </c>
      <c r="S424" s="89" t="str">
        <f t="shared" ca="1" si="848"/>
        <v/>
      </c>
      <c r="T424" s="89" t="str">
        <f t="shared" ca="1" si="848"/>
        <v/>
      </c>
      <c r="U424" s="89" t="str">
        <f t="shared" ca="1" si="848"/>
        <v/>
      </c>
      <c r="V424" s="98"/>
    </row>
    <row r="425" spans="2:22" x14ac:dyDescent="0.25">
      <c r="B425" s="91">
        <v>22</v>
      </c>
      <c r="C425" s="92">
        <f t="shared" si="778"/>
        <v>43844</v>
      </c>
      <c r="D425" s="93">
        <f ca="1">OFFSET(dispos!$D$13,,126)</f>
        <v>0</v>
      </c>
      <c r="E425" s="93">
        <f ca="1">OFFSET(dispos!$E$13,,126)</f>
        <v>0</v>
      </c>
      <c r="F425" s="93">
        <f ca="1">OFFSET(dispos!$F$13,,126)</f>
        <v>0</v>
      </c>
      <c r="G425" s="93">
        <f ca="1">OFFSET(dispos!$G$13,,126)</f>
        <v>0</v>
      </c>
      <c r="H425" s="93">
        <f ca="1">OFFSET(dispos!$H$13,,126)</f>
        <v>0</v>
      </c>
      <c r="I425" s="93">
        <f ca="1">OFFSET(dispos!$I$13,,126)</f>
        <v>0</v>
      </c>
      <c r="J425" s="90" t="str">
        <f t="shared" ref="J425:O425" ca="1" si="849">IF(D425=0,"",SUMPRODUCT((D404:D453&lt;=D425)-(ISBLANK(D404:D453))))</f>
        <v/>
      </c>
      <c r="K425" s="90" t="str">
        <f t="shared" ca="1" si="849"/>
        <v/>
      </c>
      <c r="L425" s="90" t="str">
        <f t="shared" ca="1" si="849"/>
        <v/>
      </c>
      <c r="M425" s="90" t="str">
        <f t="shared" ca="1" si="849"/>
        <v/>
      </c>
      <c r="N425" s="90" t="str">
        <f t="shared" ca="1" si="849"/>
        <v/>
      </c>
      <c r="O425" s="90" t="str">
        <f t="shared" ca="1" si="849"/>
        <v/>
      </c>
      <c r="P425" s="89" t="str">
        <f t="shared" ref="P425:U425" ca="1" si="850">IF(ISNA(MATCH(MIN(J404:J453)+ROW()-ROW(P404),J404:J453,0)),"",INDEX(D404:D453,MATCH(MIN(J404:J453)+ROW()-ROW(P404),J404:J453,0)))</f>
        <v/>
      </c>
      <c r="Q425" s="89" t="str">
        <f t="shared" ca="1" si="850"/>
        <v/>
      </c>
      <c r="R425" s="89" t="str">
        <f t="shared" ca="1" si="850"/>
        <v/>
      </c>
      <c r="S425" s="89" t="str">
        <f t="shared" ca="1" si="850"/>
        <v/>
      </c>
      <c r="T425" s="89" t="str">
        <f t="shared" ca="1" si="850"/>
        <v/>
      </c>
      <c r="U425" s="89" t="str">
        <f t="shared" ca="1" si="850"/>
        <v/>
      </c>
      <c r="V425" s="98"/>
    </row>
    <row r="426" spans="2:22" x14ac:dyDescent="0.25">
      <c r="B426" s="91">
        <v>23</v>
      </c>
      <c r="C426" s="92">
        <f t="shared" si="778"/>
        <v>43844</v>
      </c>
      <c r="D426" s="93">
        <f ca="1">OFFSET(dispos!$D$13,,132)</f>
        <v>0</v>
      </c>
      <c r="E426" s="93">
        <f ca="1">OFFSET(dispos!$E$13,,132)</f>
        <v>0</v>
      </c>
      <c r="F426" s="93">
        <f ca="1">OFFSET(dispos!$F$13,,132)</f>
        <v>0</v>
      </c>
      <c r="G426" s="93">
        <f ca="1">OFFSET(dispos!$G$13,,132)</f>
        <v>0</v>
      </c>
      <c r="H426" s="93">
        <f ca="1">OFFSET(dispos!$H$13,,132)</f>
        <v>0</v>
      </c>
      <c r="I426" s="93">
        <f ca="1">OFFSET(dispos!$I$13,,132)</f>
        <v>0</v>
      </c>
      <c r="J426" s="90" t="str">
        <f t="shared" ref="J426:O426" ca="1" si="851">IF(D426=0,"",SUMPRODUCT((D404:D453&lt;=D426)-(ISBLANK(D404:D453))))</f>
        <v/>
      </c>
      <c r="K426" s="90" t="str">
        <f t="shared" ca="1" si="851"/>
        <v/>
      </c>
      <c r="L426" s="90" t="str">
        <f t="shared" ca="1" si="851"/>
        <v/>
      </c>
      <c r="M426" s="90" t="str">
        <f t="shared" ca="1" si="851"/>
        <v/>
      </c>
      <c r="N426" s="90" t="str">
        <f t="shared" ca="1" si="851"/>
        <v/>
      </c>
      <c r="O426" s="90" t="str">
        <f t="shared" ca="1" si="851"/>
        <v/>
      </c>
      <c r="P426" s="89" t="str">
        <f t="shared" ref="P426:U426" ca="1" si="852">IF(ISNA(MATCH(MIN(J404:J453)+ROW()-ROW(P404),J404:J453,0)),"",INDEX(D404:D453,MATCH(MIN(J404:J453)+ROW()-ROW(P404),J404:J453,0)))</f>
        <v/>
      </c>
      <c r="Q426" s="89" t="str">
        <f t="shared" ca="1" si="852"/>
        <v/>
      </c>
      <c r="R426" s="89" t="str">
        <f t="shared" ca="1" si="852"/>
        <v/>
      </c>
      <c r="S426" s="89" t="str">
        <f t="shared" ca="1" si="852"/>
        <v/>
      </c>
      <c r="T426" s="89" t="str">
        <f t="shared" ca="1" si="852"/>
        <v/>
      </c>
      <c r="U426" s="89" t="str">
        <f t="shared" ca="1" si="852"/>
        <v/>
      </c>
      <c r="V426" s="98"/>
    </row>
    <row r="427" spans="2:22" x14ac:dyDescent="0.25">
      <c r="B427" s="91">
        <v>24</v>
      </c>
      <c r="C427" s="92">
        <f t="shared" si="778"/>
        <v>43844</v>
      </c>
      <c r="D427" s="93">
        <f ca="1">OFFSET(dispos!$D$13,,138)</f>
        <v>0</v>
      </c>
      <c r="E427" s="93">
        <f ca="1">OFFSET(dispos!$E$13,,138)</f>
        <v>0</v>
      </c>
      <c r="F427" s="93">
        <f ca="1">OFFSET(dispos!$F$13,,138)</f>
        <v>0</v>
      </c>
      <c r="G427" s="93">
        <f ca="1">OFFSET(dispos!$G$13,,138)</f>
        <v>0</v>
      </c>
      <c r="H427" s="93">
        <f ca="1">OFFSET(dispos!$H$13,,138)</f>
        <v>0</v>
      </c>
      <c r="I427" s="93">
        <f ca="1">OFFSET(dispos!$I$13,,138)</f>
        <v>0</v>
      </c>
      <c r="J427" s="90" t="str">
        <f t="shared" ref="J427:O427" ca="1" si="853">IF(D427=0,"",SUMPRODUCT((D404:D453&lt;=D427)-(ISBLANK(D404:D453))))</f>
        <v/>
      </c>
      <c r="K427" s="90" t="str">
        <f t="shared" ca="1" si="853"/>
        <v/>
      </c>
      <c r="L427" s="90" t="str">
        <f t="shared" ca="1" si="853"/>
        <v/>
      </c>
      <c r="M427" s="90" t="str">
        <f t="shared" ca="1" si="853"/>
        <v/>
      </c>
      <c r="N427" s="90" t="str">
        <f t="shared" ca="1" si="853"/>
        <v/>
      </c>
      <c r="O427" s="90" t="str">
        <f t="shared" ca="1" si="853"/>
        <v/>
      </c>
      <c r="P427" s="89" t="str">
        <f t="shared" ref="P427:U427" ca="1" si="854">IF(ISNA(MATCH(MIN(J404:J453)+ROW()-ROW(P404),J404:J453,0)),"",INDEX(D404:D453,MATCH(MIN(J404:J453)+ROW()-ROW(P404),J404:J453,0)))</f>
        <v/>
      </c>
      <c r="Q427" s="89" t="str">
        <f t="shared" ca="1" si="854"/>
        <v/>
      </c>
      <c r="R427" s="89" t="str">
        <f t="shared" ca="1" si="854"/>
        <v/>
      </c>
      <c r="S427" s="89" t="str">
        <f t="shared" ca="1" si="854"/>
        <v/>
      </c>
      <c r="T427" s="89" t="str">
        <f t="shared" ca="1" si="854"/>
        <v/>
      </c>
      <c r="U427" s="89" t="str">
        <f t="shared" ca="1" si="854"/>
        <v/>
      </c>
      <c r="V427" s="98"/>
    </row>
    <row r="428" spans="2:22" x14ac:dyDescent="0.25">
      <c r="B428" s="91">
        <v>25</v>
      </c>
      <c r="C428" s="92">
        <f t="shared" si="778"/>
        <v>43844</v>
      </c>
      <c r="D428" s="93">
        <f ca="1">OFFSET(dispos!$D$13,,144)</f>
        <v>0</v>
      </c>
      <c r="E428" s="93">
        <f ca="1">OFFSET(dispos!$E$13,,144)</f>
        <v>0</v>
      </c>
      <c r="F428" s="93">
        <f ca="1">OFFSET(dispos!$F$13,,144)</f>
        <v>0</v>
      </c>
      <c r="G428" s="93">
        <f ca="1">OFFSET(dispos!$G$13,,144)</f>
        <v>0</v>
      </c>
      <c r="H428" s="93">
        <f ca="1">OFFSET(dispos!$H$13,,144)</f>
        <v>0</v>
      </c>
      <c r="I428" s="93">
        <f ca="1">OFFSET(dispos!$I$13,,144)</f>
        <v>0</v>
      </c>
      <c r="J428" s="90" t="str">
        <f t="shared" ref="J428:O428" ca="1" si="855">IF(D428=0,"",SUMPRODUCT((D404:D453&lt;=D428)-(ISBLANK(D404:D453))))</f>
        <v/>
      </c>
      <c r="K428" s="90" t="str">
        <f t="shared" ca="1" si="855"/>
        <v/>
      </c>
      <c r="L428" s="90" t="str">
        <f t="shared" ca="1" si="855"/>
        <v/>
      </c>
      <c r="M428" s="90" t="str">
        <f t="shared" ca="1" si="855"/>
        <v/>
      </c>
      <c r="N428" s="90" t="str">
        <f t="shared" ca="1" si="855"/>
        <v/>
      </c>
      <c r="O428" s="90" t="str">
        <f t="shared" ca="1" si="855"/>
        <v/>
      </c>
      <c r="P428" s="89" t="str">
        <f t="shared" ref="P428:U428" ca="1" si="856">IF(ISNA(MATCH(MIN(J404:J453)+ROW()-ROW(P404),J404:J453,0)),"",INDEX(D404:D453,MATCH(MIN(J404:J453)+ROW()-ROW(P404),J404:J453,0)))</f>
        <v/>
      </c>
      <c r="Q428" s="89" t="str">
        <f t="shared" ca="1" si="856"/>
        <v/>
      </c>
      <c r="R428" s="89" t="str">
        <f t="shared" ca="1" si="856"/>
        <v/>
      </c>
      <c r="S428" s="89" t="str">
        <f t="shared" ca="1" si="856"/>
        <v/>
      </c>
      <c r="T428" s="89" t="str">
        <f t="shared" ca="1" si="856"/>
        <v/>
      </c>
      <c r="U428" s="89" t="str">
        <f t="shared" ca="1" si="856"/>
        <v/>
      </c>
      <c r="V428" s="98"/>
    </row>
    <row r="429" spans="2:22" x14ac:dyDescent="0.25">
      <c r="B429" s="91">
        <v>26</v>
      </c>
      <c r="C429" s="92">
        <f t="shared" si="778"/>
        <v>43844</v>
      </c>
      <c r="D429" s="93">
        <f ca="1">OFFSET(dispos!$D$13,,150)</f>
        <v>0</v>
      </c>
      <c r="E429" s="93">
        <f ca="1">OFFSET(dispos!$E$13,,150)</f>
        <v>0</v>
      </c>
      <c r="F429" s="93">
        <f ca="1">OFFSET(dispos!$F$13,,150)</f>
        <v>0</v>
      </c>
      <c r="G429" s="93">
        <f ca="1">OFFSET(dispos!$G$13,,150)</f>
        <v>0</v>
      </c>
      <c r="H429" s="93">
        <f ca="1">OFFSET(dispos!$H$13,,150)</f>
        <v>0</v>
      </c>
      <c r="I429" s="93">
        <f ca="1">OFFSET(dispos!$I$13,,150)</f>
        <v>0</v>
      </c>
      <c r="J429" s="90" t="str">
        <f t="shared" ref="J429:O429" ca="1" si="857">IF(D429=0,"",SUMPRODUCT((D404:D453&lt;=D429)-(ISBLANK(D404:D453))))</f>
        <v/>
      </c>
      <c r="K429" s="90" t="str">
        <f t="shared" ca="1" si="857"/>
        <v/>
      </c>
      <c r="L429" s="90" t="str">
        <f t="shared" ca="1" si="857"/>
        <v/>
      </c>
      <c r="M429" s="90" t="str">
        <f t="shared" ca="1" si="857"/>
        <v/>
      </c>
      <c r="N429" s="90" t="str">
        <f t="shared" ca="1" si="857"/>
        <v/>
      </c>
      <c r="O429" s="90" t="str">
        <f t="shared" ca="1" si="857"/>
        <v/>
      </c>
      <c r="P429" s="89" t="str">
        <f t="shared" ref="P429:U429" ca="1" si="858">IF(ISNA(MATCH(MIN(J404:J453)+ROW()-ROW(P404),J404:J453,0)),"",INDEX(D404:D453,MATCH(MIN(J404:J453)+ROW()-ROW(P404),J404:J453,0)))</f>
        <v/>
      </c>
      <c r="Q429" s="89" t="str">
        <f t="shared" ca="1" si="858"/>
        <v/>
      </c>
      <c r="R429" s="89" t="str">
        <f t="shared" ca="1" si="858"/>
        <v/>
      </c>
      <c r="S429" s="89" t="str">
        <f t="shared" ca="1" si="858"/>
        <v/>
      </c>
      <c r="T429" s="89" t="str">
        <f t="shared" ca="1" si="858"/>
        <v/>
      </c>
      <c r="U429" s="89" t="str">
        <f t="shared" ca="1" si="858"/>
        <v/>
      </c>
      <c r="V429" s="98"/>
    </row>
    <row r="430" spans="2:22" x14ac:dyDescent="0.25">
      <c r="B430" s="91">
        <v>27</v>
      </c>
      <c r="C430" s="92">
        <f t="shared" si="778"/>
        <v>43844</v>
      </c>
      <c r="D430" s="93">
        <f ca="1">OFFSET(dispos!$D$13,,156)</f>
        <v>0</v>
      </c>
      <c r="E430" s="93">
        <f ca="1">OFFSET(dispos!$E$13,,156)</f>
        <v>0</v>
      </c>
      <c r="F430" s="93">
        <f ca="1">OFFSET(dispos!$F$13,,156)</f>
        <v>0</v>
      </c>
      <c r="G430" s="93">
        <f ca="1">OFFSET(dispos!$G$13,,156)</f>
        <v>0</v>
      </c>
      <c r="H430" s="93">
        <f ca="1">OFFSET(dispos!$H$13,,156)</f>
        <v>0</v>
      </c>
      <c r="I430" s="93">
        <f ca="1">OFFSET(dispos!$I$13,,156)</f>
        <v>0</v>
      </c>
      <c r="J430" s="90" t="str">
        <f t="shared" ref="J430:O430" ca="1" si="859">IF(D430=0,"",SUMPRODUCT((D404:D453&lt;=D430)-(ISBLANK(D404:D453))))</f>
        <v/>
      </c>
      <c r="K430" s="90" t="str">
        <f t="shared" ca="1" si="859"/>
        <v/>
      </c>
      <c r="L430" s="90" t="str">
        <f t="shared" ca="1" si="859"/>
        <v/>
      </c>
      <c r="M430" s="90" t="str">
        <f t="shared" ca="1" si="859"/>
        <v/>
      </c>
      <c r="N430" s="90" t="str">
        <f t="shared" ca="1" si="859"/>
        <v/>
      </c>
      <c r="O430" s="90" t="str">
        <f t="shared" ca="1" si="859"/>
        <v/>
      </c>
      <c r="P430" s="89" t="str">
        <f t="shared" ref="P430:U430" ca="1" si="860">IF(ISNA(MATCH(MIN(J404:J453)+ROW()-ROW(P404),J404:J453,0)),"",INDEX(D404:D453,MATCH(MIN(J404:J453)+ROW()-ROW(P404),J404:J453,0)))</f>
        <v/>
      </c>
      <c r="Q430" s="89" t="str">
        <f t="shared" ca="1" si="860"/>
        <v/>
      </c>
      <c r="R430" s="89" t="str">
        <f t="shared" ca="1" si="860"/>
        <v/>
      </c>
      <c r="S430" s="89" t="str">
        <f t="shared" ca="1" si="860"/>
        <v/>
      </c>
      <c r="T430" s="89" t="str">
        <f t="shared" ca="1" si="860"/>
        <v/>
      </c>
      <c r="U430" s="89" t="str">
        <f t="shared" ca="1" si="860"/>
        <v/>
      </c>
      <c r="V430" s="98"/>
    </row>
    <row r="431" spans="2:22" x14ac:dyDescent="0.25">
      <c r="B431" s="91">
        <v>28</v>
      </c>
      <c r="C431" s="92">
        <f t="shared" si="778"/>
        <v>43844</v>
      </c>
      <c r="D431" s="93">
        <f ca="1">OFFSET(dispos!$D$13,,162)</f>
        <v>0</v>
      </c>
      <c r="E431" s="93">
        <f ca="1">OFFSET(dispos!$E$13,,162)</f>
        <v>0</v>
      </c>
      <c r="F431" s="93">
        <f ca="1">OFFSET(dispos!$F$13,,162)</f>
        <v>0</v>
      </c>
      <c r="G431" s="93">
        <f ca="1">OFFSET(dispos!$G$13,,162)</f>
        <v>0</v>
      </c>
      <c r="H431" s="93">
        <f ca="1">OFFSET(dispos!$H$13,,162)</f>
        <v>0</v>
      </c>
      <c r="I431" s="93">
        <f ca="1">OFFSET(dispos!$I$13,,162)</f>
        <v>0</v>
      </c>
      <c r="J431" s="90" t="str">
        <f t="shared" ref="J431:O431" ca="1" si="861">IF(D431=0,"",SUMPRODUCT((D404:D453&lt;=D431)-(ISBLANK(D404:D453))))</f>
        <v/>
      </c>
      <c r="K431" s="90" t="str">
        <f t="shared" ca="1" si="861"/>
        <v/>
      </c>
      <c r="L431" s="90" t="str">
        <f t="shared" ca="1" si="861"/>
        <v/>
      </c>
      <c r="M431" s="90" t="str">
        <f t="shared" ca="1" si="861"/>
        <v/>
      </c>
      <c r="N431" s="90" t="str">
        <f t="shared" ca="1" si="861"/>
        <v/>
      </c>
      <c r="O431" s="90" t="str">
        <f t="shared" ca="1" si="861"/>
        <v/>
      </c>
      <c r="P431" s="89" t="str">
        <f t="shared" ref="P431:U431" ca="1" si="862">IF(ISNA(MATCH(MIN(J404:J453)+ROW()-ROW(P404),J404:J453,0)),"",INDEX(D404:D453,MATCH(MIN(J404:J453)+ROW()-ROW(P404),J404:J453,0)))</f>
        <v/>
      </c>
      <c r="Q431" s="89" t="str">
        <f t="shared" ca="1" si="862"/>
        <v/>
      </c>
      <c r="R431" s="89" t="str">
        <f t="shared" ca="1" si="862"/>
        <v/>
      </c>
      <c r="S431" s="89" t="str">
        <f t="shared" ca="1" si="862"/>
        <v/>
      </c>
      <c r="T431" s="89" t="str">
        <f t="shared" ca="1" si="862"/>
        <v/>
      </c>
      <c r="U431" s="89" t="str">
        <f t="shared" ca="1" si="862"/>
        <v/>
      </c>
      <c r="V431" s="98"/>
    </row>
    <row r="432" spans="2:22" x14ac:dyDescent="0.25">
      <c r="B432" s="91">
        <v>29</v>
      </c>
      <c r="C432" s="92">
        <f t="shared" si="778"/>
        <v>43844</v>
      </c>
      <c r="D432" s="93">
        <f ca="1">OFFSET(dispos!$D$13,,168)</f>
        <v>0</v>
      </c>
      <c r="E432" s="93">
        <f ca="1">OFFSET(dispos!$E$13,,168)</f>
        <v>0</v>
      </c>
      <c r="F432" s="93">
        <f ca="1">OFFSET(dispos!$F$13,,168)</f>
        <v>0</v>
      </c>
      <c r="G432" s="93">
        <f ca="1">OFFSET(dispos!$G$13,,168)</f>
        <v>0</v>
      </c>
      <c r="H432" s="93">
        <f ca="1">OFFSET(dispos!$H$13,,168)</f>
        <v>0</v>
      </c>
      <c r="I432" s="93">
        <f ca="1">OFFSET(dispos!$I$13,,168)</f>
        <v>0</v>
      </c>
      <c r="J432" s="90" t="str">
        <f t="shared" ref="J432:O432" ca="1" si="863">IF(D432=0,"",SUMPRODUCT((D404:D453&lt;=D432)-(ISBLANK(D404:D453))))</f>
        <v/>
      </c>
      <c r="K432" s="90" t="str">
        <f t="shared" ca="1" si="863"/>
        <v/>
      </c>
      <c r="L432" s="90" t="str">
        <f t="shared" ca="1" si="863"/>
        <v/>
      </c>
      <c r="M432" s="90" t="str">
        <f t="shared" ca="1" si="863"/>
        <v/>
      </c>
      <c r="N432" s="90" t="str">
        <f t="shared" ca="1" si="863"/>
        <v/>
      </c>
      <c r="O432" s="90" t="str">
        <f t="shared" ca="1" si="863"/>
        <v/>
      </c>
      <c r="P432" s="89" t="str">
        <f t="shared" ref="P432:U432" ca="1" si="864">IF(ISNA(MATCH(MIN(J404:J453)+ROW()-ROW(P404),J404:J453,0)),"",INDEX(D404:D453,MATCH(MIN(J404:J453)+ROW()-ROW(P404),J404:J453,0)))</f>
        <v/>
      </c>
      <c r="Q432" s="89" t="str">
        <f t="shared" ca="1" si="864"/>
        <v/>
      </c>
      <c r="R432" s="89" t="str">
        <f t="shared" ca="1" si="864"/>
        <v/>
      </c>
      <c r="S432" s="89" t="str">
        <f t="shared" ca="1" si="864"/>
        <v/>
      </c>
      <c r="T432" s="89" t="str">
        <f t="shared" ca="1" si="864"/>
        <v/>
      </c>
      <c r="U432" s="89" t="str">
        <f t="shared" ca="1" si="864"/>
        <v/>
      </c>
      <c r="V432" s="98"/>
    </row>
    <row r="433" spans="2:22" x14ac:dyDescent="0.25">
      <c r="B433" s="91">
        <v>30</v>
      </c>
      <c r="C433" s="92">
        <f t="shared" si="778"/>
        <v>43844</v>
      </c>
      <c r="D433" s="93">
        <f ca="1">OFFSET(dispos!$D$13,,174)</f>
        <v>0</v>
      </c>
      <c r="E433" s="93">
        <f ca="1">OFFSET(dispos!$E$13,,174)</f>
        <v>0</v>
      </c>
      <c r="F433" s="93">
        <f ca="1">OFFSET(dispos!$F$13,,174)</f>
        <v>0</v>
      </c>
      <c r="G433" s="93">
        <f ca="1">OFFSET(dispos!$G$13,,174)</f>
        <v>0</v>
      </c>
      <c r="H433" s="93">
        <f ca="1">OFFSET(dispos!$H$13,,174)</f>
        <v>0</v>
      </c>
      <c r="I433" s="93">
        <f ca="1">OFFSET(dispos!$I$13,,174)</f>
        <v>0</v>
      </c>
      <c r="J433" s="90" t="str">
        <f t="shared" ref="J433:O433" ca="1" si="865">IF(D433=0,"",SUMPRODUCT((D404:D453&lt;=D433)-(ISBLANK(D404:D453))))</f>
        <v/>
      </c>
      <c r="K433" s="90" t="str">
        <f t="shared" ca="1" si="865"/>
        <v/>
      </c>
      <c r="L433" s="90" t="str">
        <f t="shared" ca="1" si="865"/>
        <v/>
      </c>
      <c r="M433" s="90" t="str">
        <f t="shared" ca="1" si="865"/>
        <v/>
      </c>
      <c r="N433" s="90" t="str">
        <f t="shared" ca="1" si="865"/>
        <v/>
      </c>
      <c r="O433" s="90" t="str">
        <f t="shared" ca="1" si="865"/>
        <v/>
      </c>
      <c r="P433" s="89" t="str">
        <f t="shared" ref="P433:U433" ca="1" si="866">IF(ISNA(MATCH(MIN(J404:J453)+ROW()-ROW(P404),J404:J453,0)),"",INDEX(D404:D453,MATCH(MIN(J404:J453)+ROW()-ROW(P404),J404:J453,0)))</f>
        <v/>
      </c>
      <c r="Q433" s="89" t="str">
        <f t="shared" ca="1" si="866"/>
        <v/>
      </c>
      <c r="R433" s="89" t="str">
        <f t="shared" ca="1" si="866"/>
        <v/>
      </c>
      <c r="S433" s="89" t="str">
        <f t="shared" ca="1" si="866"/>
        <v/>
      </c>
      <c r="T433" s="89" t="str">
        <f t="shared" ca="1" si="866"/>
        <v/>
      </c>
      <c r="U433" s="89" t="str">
        <f t="shared" ca="1" si="866"/>
        <v/>
      </c>
      <c r="V433" s="98"/>
    </row>
    <row r="434" spans="2:22" x14ac:dyDescent="0.25">
      <c r="B434" s="91">
        <v>31</v>
      </c>
      <c r="C434" s="92">
        <f t="shared" si="778"/>
        <v>43844</v>
      </c>
      <c r="D434" s="93">
        <f ca="1">OFFSET(dispos!$D$13,,180)</f>
        <v>0</v>
      </c>
      <c r="E434" s="93">
        <f ca="1">OFFSET(dispos!$E$13,,180)</f>
        <v>0</v>
      </c>
      <c r="F434" s="93">
        <f ca="1">OFFSET(dispos!$F$13,,180)</f>
        <v>0</v>
      </c>
      <c r="G434" s="93">
        <f ca="1">OFFSET(dispos!$G$13,,180)</f>
        <v>0</v>
      </c>
      <c r="H434" s="93">
        <f ca="1">OFFSET(dispos!$H$13,,180)</f>
        <v>0</v>
      </c>
      <c r="I434" s="93">
        <f ca="1">OFFSET(dispos!$I$13,,180)</f>
        <v>0</v>
      </c>
      <c r="J434" s="90" t="str">
        <f t="shared" ref="J434:O434" ca="1" si="867">IF(D434=0,"",SUMPRODUCT((D404:D453&lt;=D434)-(ISBLANK(D404:D453))))</f>
        <v/>
      </c>
      <c r="K434" s="90" t="str">
        <f t="shared" ca="1" si="867"/>
        <v/>
      </c>
      <c r="L434" s="90" t="str">
        <f t="shared" ca="1" si="867"/>
        <v/>
      </c>
      <c r="M434" s="90" t="str">
        <f t="shared" ca="1" si="867"/>
        <v/>
      </c>
      <c r="N434" s="90" t="str">
        <f t="shared" ca="1" si="867"/>
        <v/>
      </c>
      <c r="O434" s="90" t="str">
        <f t="shared" ca="1" si="867"/>
        <v/>
      </c>
      <c r="P434" s="89" t="str">
        <f t="shared" ref="P434:U434" ca="1" si="868">IF(ISNA(MATCH(MIN(J404:J453)+ROW()-ROW(P404),J404:J453,0)),"",INDEX(D404:D453,MATCH(MIN(J404:J453)+ROW()-ROW(P404),J404:J453,0)))</f>
        <v/>
      </c>
      <c r="Q434" s="89" t="str">
        <f t="shared" ca="1" si="868"/>
        <v/>
      </c>
      <c r="R434" s="89" t="str">
        <f t="shared" ca="1" si="868"/>
        <v/>
      </c>
      <c r="S434" s="89" t="str">
        <f t="shared" ca="1" si="868"/>
        <v/>
      </c>
      <c r="T434" s="89" t="str">
        <f t="shared" ca="1" si="868"/>
        <v/>
      </c>
      <c r="U434" s="89" t="str">
        <f t="shared" ca="1" si="868"/>
        <v/>
      </c>
      <c r="V434" s="98"/>
    </row>
    <row r="435" spans="2:22" x14ac:dyDescent="0.25">
      <c r="B435" s="91">
        <v>32</v>
      </c>
      <c r="C435" s="92">
        <f t="shared" si="778"/>
        <v>43844</v>
      </c>
      <c r="D435" s="93">
        <f ca="1">OFFSET(dispos!$D$13,,186)</f>
        <v>0</v>
      </c>
      <c r="E435" s="93">
        <f ca="1">OFFSET(dispos!$E$13,,186)</f>
        <v>0</v>
      </c>
      <c r="F435" s="93">
        <f ca="1">OFFSET(dispos!$F$13,,186)</f>
        <v>0</v>
      </c>
      <c r="G435" s="93">
        <f ca="1">OFFSET(dispos!$G$13,,186)</f>
        <v>0</v>
      </c>
      <c r="H435" s="93">
        <f ca="1">OFFSET(dispos!$H$13,,186)</f>
        <v>0</v>
      </c>
      <c r="I435" s="93">
        <f ca="1">OFFSET(dispos!$I$13,,186)</f>
        <v>0</v>
      </c>
      <c r="J435" s="90" t="str">
        <f t="shared" ref="J435:O435" ca="1" si="869">IF(D435=0,"",SUMPRODUCT((D404:D453&lt;=D435)-(ISBLANK(D404:D453))))</f>
        <v/>
      </c>
      <c r="K435" s="90" t="str">
        <f t="shared" ca="1" si="869"/>
        <v/>
      </c>
      <c r="L435" s="90" t="str">
        <f t="shared" ca="1" si="869"/>
        <v/>
      </c>
      <c r="M435" s="90" t="str">
        <f t="shared" ca="1" si="869"/>
        <v/>
      </c>
      <c r="N435" s="90" t="str">
        <f t="shared" ca="1" si="869"/>
        <v/>
      </c>
      <c r="O435" s="90" t="str">
        <f t="shared" ca="1" si="869"/>
        <v/>
      </c>
      <c r="P435" s="89" t="str">
        <f t="shared" ref="P435:U435" ca="1" si="870">IF(ISNA(MATCH(MIN(J404:J453)+ROW()-ROW(P404),J404:J453,0)),"",INDEX(D404:D453,MATCH(MIN(J404:J453)+ROW()-ROW(P404),J404:J453,0)))</f>
        <v/>
      </c>
      <c r="Q435" s="89" t="str">
        <f t="shared" ca="1" si="870"/>
        <v/>
      </c>
      <c r="R435" s="89" t="str">
        <f t="shared" ca="1" si="870"/>
        <v/>
      </c>
      <c r="S435" s="89" t="str">
        <f t="shared" ca="1" si="870"/>
        <v/>
      </c>
      <c r="T435" s="89" t="str">
        <f t="shared" ca="1" si="870"/>
        <v/>
      </c>
      <c r="U435" s="89" t="str">
        <f t="shared" ca="1" si="870"/>
        <v/>
      </c>
      <c r="V435" s="98"/>
    </row>
    <row r="436" spans="2:22" x14ac:dyDescent="0.25">
      <c r="B436" s="91">
        <v>33</v>
      </c>
      <c r="C436" s="92">
        <f t="shared" si="778"/>
        <v>43844</v>
      </c>
      <c r="D436" s="93">
        <f ca="1">OFFSET(dispos!$D$13,,192)</f>
        <v>0</v>
      </c>
      <c r="E436" s="93">
        <f ca="1">OFFSET(dispos!$E$13,,192)</f>
        <v>0</v>
      </c>
      <c r="F436" s="93">
        <f ca="1">OFFSET(dispos!$F$13,,192)</f>
        <v>0</v>
      </c>
      <c r="G436" s="93">
        <f ca="1">OFFSET(dispos!$G$13,,192)</f>
        <v>0</v>
      </c>
      <c r="H436" s="93">
        <f ca="1">OFFSET(dispos!$H$13,,192)</f>
        <v>0</v>
      </c>
      <c r="I436" s="93">
        <f ca="1">OFFSET(dispos!$I$13,,192)</f>
        <v>0</v>
      </c>
      <c r="J436" s="90" t="str">
        <f t="shared" ref="J436:O436" ca="1" si="871">IF(D436=0,"",SUMPRODUCT((D404:D453&lt;=D436)-(ISBLANK(D404:D453))))</f>
        <v/>
      </c>
      <c r="K436" s="90" t="str">
        <f t="shared" ca="1" si="871"/>
        <v/>
      </c>
      <c r="L436" s="90" t="str">
        <f t="shared" ca="1" si="871"/>
        <v/>
      </c>
      <c r="M436" s="90" t="str">
        <f t="shared" ca="1" si="871"/>
        <v/>
      </c>
      <c r="N436" s="90" t="str">
        <f t="shared" ca="1" si="871"/>
        <v/>
      </c>
      <c r="O436" s="90" t="str">
        <f t="shared" ca="1" si="871"/>
        <v/>
      </c>
      <c r="P436" s="89" t="str">
        <f t="shared" ref="P436:U436" ca="1" si="872">IF(ISNA(MATCH(MIN(J404:J453)+ROW()-ROW(P404),J404:J453,0)),"",INDEX(D404:D453,MATCH(MIN(J404:J453)+ROW()-ROW(P404),J404:J453,0)))</f>
        <v/>
      </c>
      <c r="Q436" s="89" t="str">
        <f t="shared" ca="1" si="872"/>
        <v/>
      </c>
      <c r="R436" s="89" t="str">
        <f t="shared" ca="1" si="872"/>
        <v/>
      </c>
      <c r="S436" s="89" t="str">
        <f t="shared" ca="1" si="872"/>
        <v/>
      </c>
      <c r="T436" s="89" t="str">
        <f t="shared" ca="1" si="872"/>
        <v/>
      </c>
      <c r="U436" s="89" t="str">
        <f t="shared" ca="1" si="872"/>
        <v/>
      </c>
      <c r="V436" s="98"/>
    </row>
    <row r="437" spans="2:22" x14ac:dyDescent="0.25">
      <c r="B437" s="91">
        <v>34</v>
      </c>
      <c r="C437" s="92">
        <f t="shared" si="778"/>
        <v>43844</v>
      </c>
      <c r="D437" s="93">
        <f ca="1">OFFSET(dispos!$D$13,,198)</f>
        <v>0</v>
      </c>
      <c r="E437" s="93">
        <f ca="1">OFFSET(dispos!$E$13,,198)</f>
        <v>0</v>
      </c>
      <c r="F437" s="93">
        <f ca="1">OFFSET(dispos!$F$13,,198)</f>
        <v>0</v>
      </c>
      <c r="G437" s="93">
        <f ca="1">OFFSET(dispos!$G$13,,198)</f>
        <v>0</v>
      </c>
      <c r="H437" s="93">
        <f ca="1">OFFSET(dispos!$H$13,,198)</f>
        <v>0</v>
      </c>
      <c r="I437" s="93">
        <f ca="1">OFFSET(dispos!$I$13,,198)</f>
        <v>0</v>
      </c>
      <c r="J437" s="90" t="str">
        <f t="shared" ref="J437:O437" ca="1" si="873">IF(D437=0,"",SUMPRODUCT((D404:D453&lt;=D437)-(ISBLANK(D404:D453))))</f>
        <v/>
      </c>
      <c r="K437" s="90" t="str">
        <f t="shared" ca="1" si="873"/>
        <v/>
      </c>
      <c r="L437" s="90" t="str">
        <f t="shared" ca="1" si="873"/>
        <v/>
      </c>
      <c r="M437" s="90" t="str">
        <f t="shared" ca="1" si="873"/>
        <v/>
      </c>
      <c r="N437" s="90" t="str">
        <f t="shared" ca="1" si="873"/>
        <v/>
      </c>
      <c r="O437" s="90" t="str">
        <f t="shared" ca="1" si="873"/>
        <v/>
      </c>
      <c r="P437" s="89" t="str">
        <f t="shared" ref="P437:U437" ca="1" si="874">IF(ISNA(MATCH(MIN(J404:J453)+ROW()-ROW(P404),J404:J453,0)),"",INDEX(D404:D453,MATCH(MIN(J404:J453)+ROW()-ROW(P404),J404:J453,0)))</f>
        <v/>
      </c>
      <c r="Q437" s="89" t="str">
        <f t="shared" ca="1" si="874"/>
        <v/>
      </c>
      <c r="R437" s="89" t="str">
        <f t="shared" ca="1" si="874"/>
        <v/>
      </c>
      <c r="S437" s="89" t="str">
        <f t="shared" ca="1" si="874"/>
        <v/>
      </c>
      <c r="T437" s="89" t="str">
        <f t="shared" ca="1" si="874"/>
        <v/>
      </c>
      <c r="U437" s="89" t="str">
        <f t="shared" ca="1" si="874"/>
        <v/>
      </c>
      <c r="V437" s="98"/>
    </row>
    <row r="438" spans="2:22" x14ac:dyDescent="0.25">
      <c r="B438" s="91">
        <v>35</v>
      </c>
      <c r="C438" s="92">
        <f t="shared" si="778"/>
        <v>43844</v>
      </c>
      <c r="D438" s="93">
        <f ca="1">OFFSET(dispos!$D$13,,204)</f>
        <v>0</v>
      </c>
      <c r="E438" s="93">
        <f ca="1">OFFSET(dispos!$E$13,,204)</f>
        <v>0</v>
      </c>
      <c r="F438" s="93">
        <f ca="1">OFFSET(dispos!$F$13,,204)</f>
        <v>0</v>
      </c>
      <c r="G438" s="93">
        <f ca="1">OFFSET(dispos!$G$13,,204)</f>
        <v>0</v>
      </c>
      <c r="H438" s="93">
        <f ca="1">OFFSET(dispos!$H$13,,204)</f>
        <v>0</v>
      </c>
      <c r="I438" s="93">
        <f ca="1">OFFSET(dispos!$I$13,,204)</f>
        <v>0</v>
      </c>
      <c r="J438" s="90" t="str">
        <f t="shared" ref="J438:O438" ca="1" si="875">IF(D438=0,"",SUMPRODUCT((D404:D453&lt;=D438)-(ISBLANK(D404:D453))))</f>
        <v/>
      </c>
      <c r="K438" s="90" t="str">
        <f t="shared" ca="1" si="875"/>
        <v/>
      </c>
      <c r="L438" s="90" t="str">
        <f t="shared" ca="1" si="875"/>
        <v/>
      </c>
      <c r="M438" s="90" t="str">
        <f t="shared" ca="1" si="875"/>
        <v/>
      </c>
      <c r="N438" s="90" t="str">
        <f t="shared" ca="1" si="875"/>
        <v/>
      </c>
      <c r="O438" s="90" t="str">
        <f t="shared" ca="1" si="875"/>
        <v/>
      </c>
      <c r="P438" s="89" t="str">
        <f t="shared" ref="P438:U438" ca="1" si="876">IF(ISNA(MATCH(MIN(J404:J453)+ROW()-ROW(P404),J404:J453,0)),"",INDEX(D404:D453,MATCH(MIN(J404:J453)+ROW()-ROW(P404),J404:J453,0)))</f>
        <v/>
      </c>
      <c r="Q438" s="89" t="str">
        <f t="shared" ca="1" si="876"/>
        <v/>
      </c>
      <c r="R438" s="89" t="str">
        <f t="shared" ca="1" si="876"/>
        <v/>
      </c>
      <c r="S438" s="89" t="str">
        <f t="shared" ca="1" si="876"/>
        <v/>
      </c>
      <c r="T438" s="89" t="str">
        <f t="shared" ca="1" si="876"/>
        <v/>
      </c>
      <c r="U438" s="89" t="str">
        <f t="shared" ca="1" si="876"/>
        <v/>
      </c>
      <c r="V438" s="98"/>
    </row>
    <row r="439" spans="2:22" x14ac:dyDescent="0.25">
      <c r="B439" s="91">
        <v>36</v>
      </c>
      <c r="C439" s="92">
        <f t="shared" si="778"/>
        <v>43844</v>
      </c>
      <c r="D439" s="93">
        <f ca="1">OFFSET(dispos!$D$13,,210)</f>
        <v>0</v>
      </c>
      <c r="E439" s="93">
        <f ca="1">OFFSET(dispos!$E$13,,210)</f>
        <v>0</v>
      </c>
      <c r="F439" s="93">
        <f ca="1">OFFSET(dispos!$F$13,,210)</f>
        <v>0</v>
      </c>
      <c r="G439" s="93">
        <f ca="1">OFFSET(dispos!$G$13,,210)</f>
        <v>0</v>
      </c>
      <c r="H439" s="93">
        <f ca="1">OFFSET(dispos!$H$13,,210)</f>
        <v>0</v>
      </c>
      <c r="I439" s="93">
        <f ca="1">OFFSET(dispos!$I$13,,210)</f>
        <v>0</v>
      </c>
      <c r="J439" s="90" t="str">
        <f t="shared" ref="J439:O439" ca="1" si="877">IF(D439=0,"",SUMPRODUCT((D404:D453&lt;=D439)-(ISBLANK(D404:D453))))</f>
        <v/>
      </c>
      <c r="K439" s="90" t="str">
        <f t="shared" ca="1" si="877"/>
        <v/>
      </c>
      <c r="L439" s="90" t="str">
        <f t="shared" ca="1" si="877"/>
        <v/>
      </c>
      <c r="M439" s="90" t="str">
        <f t="shared" ca="1" si="877"/>
        <v/>
      </c>
      <c r="N439" s="90" t="str">
        <f t="shared" ca="1" si="877"/>
        <v/>
      </c>
      <c r="O439" s="90" t="str">
        <f t="shared" ca="1" si="877"/>
        <v/>
      </c>
      <c r="P439" s="89" t="str">
        <f t="shared" ref="P439:U439" ca="1" si="878">IF(ISNA(MATCH(MIN(J404:J453)+ROW()-ROW(P404),J404:J453,0)),"",INDEX(D404:D453,MATCH(MIN(J404:J453)+ROW()-ROW(P404),J404:J453,0)))</f>
        <v/>
      </c>
      <c r="Q439" s="89" t="str">
        <f t="shared" ca="1" si="878"/>
        <v/>
      </c>
      <c r="R439" s="89" t="str">
        <f t="shared" ca="1" si="878"/>
        <v/>
      </c>
      <c r="S439" s="89" t="str">
        <f t="shared" ca="1" si="878"/>
        <v/>
      </c>
      <c r="T439" s="89" t="str">
        <f t="shared" ca="1" si="878"/>
        <v/>
      </c>
      <c r="U439" s="89" t="str">
        <f t="shared" ca="1" si="878"/>
        <v/>
      </c>
      <c r="V439" s="98"/>
    </row>
    <row r="440" spans="2:22" x14ac:dyDescent="0.25">
      <c r="B440" s="91">
        <v>37</v>
      </c>
      <c r="C440" s="92">
        <f t="shared" si="778"/>
        <v>43844</v>
      </c>
      <c r="D440" s="93">
        <f ca="1">OFFSET(dispos!$D$13,,216)</f>
        <v>0</v>
      </c>
      <c r="E440" s="93">
        <f ca="1">OFFSET(dispos!$E$13,,216)</f>
        <v>0</v>
      </c>
      <c r="F440" s="93">
        <f ca="1">OFFSET(dispos!$F$13,,216)</f>
        <v>0</v>
      </c>
      <c r="G440" s="93">
        <f ca="1">OFFSET(dispos!$G$13,,216)</f>
        <v>0</v>
      </c>
      <c r="H440" s="93">
        <f ca="1">OFFSET(dispos!$H$13,,216)</f>
        <v>0</v>
      </c>
      <c r="I440" s="93">
        <f ca="1">OFFSET(dispos!$I$13,,216)</f>
        <v>0</v>
      </c>
      <c r="J440" s="90" t="str">
        <f t="shared" ref="J440:O440" ca="1" si="879">IF(D440=0,"",SUMPRODUCT((D404:D453&lt;=D440)-(ISBLANK(D404:D453))))</f>
        <v/>
      </c>
      <c r="K440" s="90" t="str">
        <f t="shared" ca="1" si="879"/>
        <v/>
      </c>
      <c r="L440" s="90" t="str">
        <f t="shared" ca="1" si="879"/>
        <v/>
      </c>
      <c r="M440" s="90" t="str">
        <f t="shared" ca="1" si="879"/>
        <v/>
      </c>
      <c r="N440" s="90" t="str">
        <f t="shared" ca="1" si="879"/>
        <v/>
      </c>
      <c r="O440" s="90" t="str">
        <f t="shared" ca="1" si="879"/>
        <v/>
      </c>
      <c r="P440" s="89" t="str">
        <f t="shared" ref="P440:U440" ca="1" si="880">IF(ISNA(MATCH(MIN(J404:J453)+ROW()-ROW(P404),J404:J453,0)),"",INDEX(D404:D453,MATCH(MIN(J404:J453)+ROW()-ROW(P404),J404:J453,0)))</f>
        <v/>
      </c>
      <c r="Q440" s="89" t="str">
        <f t="shared" ca="1" si="880"/>
        <v/>
      </c>
      <c r="R440" s="89" t="str">
        <f t="shared" ca="1" si="880"/>
        <v/>
      </c>
      <c r="S440" s="89" t="str">
        <f t="shared" ca="1" si="880"/>
        <v/>
      </c>
      <c r="T440" s="89" t="str">
        <f t="shared" ca="1" si="880"/>
        <v/>
      </c>
      <c r="U440" s="89" t="str">
        <f t="shared" ca="1" si="880"/>
        <v/>
      </c>
      <c r="V440" s="98"/>
    </row>
    <row r="441" spans="2:22" x14ac:dyDescent="0.25">
      <c r="B441" s="91">
        <v>38</v>
      </c>
      <c r="C441" s="92">
        <f t="shared" si="778"/>
        <v>43844</v>
      </c>
      <c r="D441" s="93">
        <f ca="1">OFFSET(dispos!$D$13,,222)</f>
        <v>0</v>
      </c>
      <c r="E441" s="93">
        <f ca="1">OFFSET(dispos!$E$13,,222)</f>
        <v>0</v>
      </c>
      <c r="F441" s="93">
        <f ca="1">OFFSET(dispos!$F$13,,222)</f>
        <v>0</v>
      </c>
      <c r="G441" s="93">
        <f ca="1">OFFSET(dispos!$G$13,,222)</f>
        <v>0</v>
      </c>
      <c r="H441" s="93">
        <f ca="1">OFFSET(dispos!$H$13,,222)</f>
        <v>0</v>
      </c>
      <c r="I441" s="93">
        <f ca="1">OFFSET(dispos!$I$13,,222)</f>
        <v>0</v>
      </c>
      <c r="J441" s="90" t="str">
        <f t="shared" ref="J441:O441" ca="1" si="881">IF(D441=0,"",SUMPRODUCT((D404:D453&lt;=D441)-(ISBLANK(D404:D453))))</f>
        <v/>
      </c>
      <c r="K441" s="90" t="str">
        <f t="shared" ca="1" si="881"/>
        <v/>
      </c>
      <c r="L441" s="90" t="str">
        <f t="shared" ca="1" si="881"/>
        <v/>
      </c>
      <c r="M441" s="90" t="str">
        <f t="shared" ca="1" si="881"/>
        <v/>
      </c>
      <c r="N441" s="90" t="str">
        <f t="shared" ca="1" si="881"/>
        <v/>
      </c>
      <c r="O441" s="90" t="str">
        <f t="shared" ca="1" si="881"/>
        <v/>
      </c>
      <c r="P441" s="89" t="str">
        <f t="shared" ref="P441:U441" ca="1" si="882">IF(ISNA(MATCH(MIN(J404:J453)+ROW()-ROW(P404),J404:J453,0)),"",INDEX(D404:D453,MATCH(MIN(J404:J453)+ROW()-ROW(P404),J404:J453,0)))</f>
        <v/>
      </c>
      <c r="Q441" s="89" t="str">
        <f t="shared" ca="1" si="882"/>
        <v/>
      </c>
      <c r="R441" s="89" t="str">
        <f t="shared" ca="1" si="882"/>
        <v/>
      </c>
      <c r="S441" s="89" t="str">
        <f t="shared" ca="1" si="882"/>
        <v/>
      </c>
      <c r="T441" s="89" t="str">
        <f t="shared" ca="1" si="882"/>
        <v/>
      </c>
      <c r="U441" s="89" t="str">
        <f t="shared" ca="1" si="882"/>
        <v/>
      </c>
      <c r="V441" s="98"/>
    </row>
    <row r="442" spans="2:22" x14ac:dyDescent="0.25">
      <c r="B442" s="91">
        <v>39</v>
      </c>
      <c r="C442" s="92">
        <f t="shared" si="778"/>
        <v>43844</v>
      </c>
      <c r="D442" s="93">
        <f ca="1">OFFSET(dispos!$D$13,,228)</f>
        <v>0</v>
      </c>
      <c r="E442" s="93">
        <f ca="1">OFFSET(dispos!$E$13,,228)</f>
        <v>0</v>
      </c>
      <c r="F442" s="93">
        <f ca="1">OFFSET(dispos!$F$13,,228)</f>
        <v>0</v>
      </c>
      <c r="G442" s="93">
        <f ca="1">OFFSET(dispos!$G$13,,228)</f>
        <v>0</v>
      </c>
      <c r="H442" s="93">
        <f ca="1">OFFSET(dispos!$H$13,,228)</f>
        <v>0</v>
      </c>
      <c r="I442" s="93">
        <f ca="1">OFFSET(dispos!$I$13,,228)</f>
        <v>0</v>
      </c>
      <c r="J442" s="90" t="str">
        <f t="shared" ref="J442:O442" ca="1" si="883">IF(D442=0,"",SUMPRODUCT((D404:D453&lt;=D442)-(ISBLANK(D404:D453))))</f>
        <v/>
      </c>
      <c r="K442" s="90" t="str">
        <f t="shared" ca="1" si="883"/>
        <v/>
      </c>
      <c r="L442" s="90" t="str">
        <f t="shared" ca="1" si="883"/>
        <v/>
      </c>
      <c r="M442" s="90" t="str">
        <f t="shared" ca="1" si="883"/>
        <v/>
      </c>
      <c r="N442" s="90" t="str">
        <f t="shared" ca="1" si="883"/>
        <v/>
      </c>
      <c r="O442" s="90" t="str">
        <f t="shared" ca="1" si="883"/>
        <v/>
      </c>
      <c r="P442" s="89" t="str">
        <f t="shared" ref="P442:U442" ca="1" si="884">IF(ISNA(MATCH(MIN(J404:J453)+ROW()-ROW(P404),J404:J453,0)),"",INDEX(D404:D453,MATCH(MIN(J404:J453)+ROW()-ROW(P404),J404:J453,0)))</f>
        <v/>
      </c>
      <c r="Q442" s="89" t="str">
        <f t="shared" ca="1" si="884"/>
        <v/>
      </c>
      <c r="R442" s="89" t="str">
        <f t="shared" ca="1" si="884"/>
        <v/>
      </c>
      <c r="S442" s="89" t="str">
        <f t="shared" ca="1" si="884"/>
        <v/>
      </c>
      <c r="T442" s="89" t="str">
        <f t="shared" ca="1" si="884"/>
        <v/>
      </c>
      <c r="U442" s="89" t="str">
        <f t="shared" ca="1" si="884"/>
        <v/>
      </c>
      <c r="V442" s="98"/>
    </row>
    <row r="443" spans="2:22" x14ac:dyDescent="0.25">
      <c r="B443" s="91">
        <v>40</v>
      </c>
      <c r="C443" s="92">
        <f t="shared" si="778"/>
        <v>43844</v>
      </c>
      <c r="D443" s="93">
        <f ca="1">OFFSET(dispos!$D$13,,234)</f>
        <v>0</v>
      </c>
      <c r="E443" s="93">
        <f ca="1">OFFSET(dispos!$E$13,,234)</f>
        <v>0</v>
      </c>
      <c r="F443" s="93">
        <f ca="1">OFFSET(dispos!$F$13,,234)</f>
        <v>0</v>
      </c>
      <c r="G443" s="93">
        <f ca="1">OFFSET(dispos!$G$13,,234)</f>
        <v>0</v>
      </c>
      <c r="H443" s="93">
        <f ca="1">OFFSET(dispos!$H$13,,234)</f>
        <v>0</v>
      </c>
      <c r="I443" s="93">
        <f ca="1">OFFSET(dispos!$I$13,,234)</f>
        <v>0</v>
      </c>
      <c r="J443" s="90" t="str">
        <f t="shared" ref="J443:O443" ca="1" si="885">IF(D443=0,"",SUMPRODUCT((D404:D453&lt;=D443)-(ISBLANK(D404:D453))))</f>
        <v/>
      </c>
      <c r="K443" s="90" t="str">
        <f t="shared" ca="1" si="885"/>
        <v/>
      </c>
      <c r="L443" s="90" t="str">
        <f t="shared" ca="1" si="885"/>
        <v/>
      </c>
      <c r="M443" s="90" t="str">
        <f t="shared" ca="1" si="885"/>
        <v/>
      </c>
      <c r="N443" s="90" t="str">
        <f t="shared" ca="1" si="885"/>
        <v/>
      </c>
      <c r="O443" s="90" t="str">
        <f t="shared" ca="1" si="885"/>
        <v/>
      </c>
      <c r="P443" s="89" t="str">
        <f t="shared" ref="P443:U443" ca="1" si="886">IF(ISNA(MATCH(MIN(J404:J453)+ROW()-ROW(P404),J404:J453,0)),"",INDEX(D404:D453,MATCH(MIN(J404:J453)+ROW()-ROW(P404),J404:J453,0)))</f>
        <v/>
      </c>
      <c r="Q443" s="89" t="str">
        <f t="shared" ca="1" si="886"/>
        <v/>
      </c>
      <c r="R443" s="89" t="str">
        <f t="shared" ca="1" si="886"/>
        <v/>
      </c>
      <c r="S443" s="89" t="str">
        <f t="shared" ca="1" si="886"/>
        <v/>
      </c>
      <c r="T443" s="89" t="str">
        <f t="shared" ca="1" si="886"/>
        <v/>
      </c>
      <c r="U443" s="89" t="str">
        <f t="shared" ca="1" si="886"/>
        <v/>
      </c>
      <c r="V443" s="98"/>
    </row>
    <row r="444" spans="2:22" x14ac:dyDescent="0.25">
      <c r="B444" s="91">
        <v>41</v>
      </c>
      <c r="C444" s="92">
        <f t="shared" si="778"/>
        <v>43844</v>
      </c>
      <c r="D444" s="93">
        <f ca="1">OFFSET(dispos!$D$13,,240)</f>
        <v>0</v>
      </c>
      <c r="E444" s="93">
        <f ca="1">OFFSET(dispos!$E$13,,240)</f>
        <v>0</v>
      </c>
      <c r="F444" s="93">
        <f ca="1">OFFSET(dispos!$F$13,,240)</f>
        <v>0</v>
      </c>
      <c r="G444" s="93">
        <f ca="1">OFFSET(dispos!$G$13,,240)</f>
        <v>0</v>
      </c>
      <c r="H444" s="93">
        <f ca="1">OFFSET(dispos!$H$13,,240)</f>
        <v>0</v>
      </c>
      <c r="I444" s="93">
        <f ca="1">OFFSET(dispos!$I$13,,240)</f>
        <v>0</v>
      </c>
      <c r="J444" s="90" t="str">
        <f t="shared" ref="J444:O444" ca="1" si="887">IF(D444=0,"",SUMPRODUCT((D404:D453&lt;=D444)-(ISBLANK(D404:D453))))</f>
        <v/>
      </c>
      <c r="K444" s="90" t="str">
        <f t="shared" ca="1" si="887"/>
        <v/>
      </c>
      <c r="L444" s="90" t="str">
        <f t="shared" ca="1" si="887"/>
        <v/>
      </c>
      <c r="M444" s="90" t="str">
        <f t="shared" ca="1" si="887"/>
        <v/>
      </c>
      <c r="N444" s="90" t="str">
        <f t="shared" ca="1" si="887"/>
        <v/>
      </c>
      <c r="O444" s="90" t="str">
        <f t="shared" ca="1" si="887"/>
        <v/>
      </c>
      <c r="P444" s="89" t="str">
        <f t="shared" ref="P444:U444" ca="1" si="888">IF(ISNA(MATCH(MIN(J404:J453)+ROW()-ROW(P404),J404:J453,0)),"",INDEX(D404:D453,MATCH(MIN(J404:J453)+ROW()-ROW(P404),J404:J453,0)))</f>
        <v/>
      </c>
      <c r="Q444" s="89" t="str">
        <f t="shared" ca="1" si="888"/>
        <v/>
      </c>
      <c r="R444" s="89" t="str">
        <f t="shared" ca="1" si="888"/>
        <v/>
      </c>
      <c r="S444" s="89" t="str">
        <f t="shared" ca="1" si="888"/>
        <v/>
      </c>
      <c r="T444" s="89" t="str">
        <f t="shared" ca="1" si="888"/>
        <v/>
      </c>
      <c r="U444" s="89" t="str">
        <f t="shared" ca="1" si="888"/>
        <v/>
      </c>
      <c r="V444" s="98"/>
    </row>
    <row r="445" spans="2:22" x14ac:dyDescent="0.25">
      <c r="B445" s="91">
        <v>42</v>
      </c>
      <c r="C445" s="92">
        <f t="shared" si="778"/>
        <v>43844</v>
      </c>
      <c r="D445" s="93">
        <f ca="1">OFFSET(dispos!$D$13,,246)</f>
        <v>0</v>
      </c>
      <c r="E445" s="93">
        <f ca="1">OFFSET(dispos!$E$13,,246)</f>
        <v>0</v>
      </c>
      <c r="F445" s="93">
        <f ca="1">OFFSET(dispos!$F$13,,246)</f>
        <v>0</v>
      </c>
      <c r="G445" s="93">
        <f ca="1">OFFSET(dispos!$G$13,,246)</f>
        <v>0</v>
      </c>
      <c r="H445" s="93">
        <f ca="1">OFFSET(dispos!$H$13,,246)</f>
        <v>0</v>
      </c>
      <c r="I445" s="93">
        <f ca="1">OFFSET(dispos!$I$13,,246)</f>
        <v>0</v>
      </c>
      <c r="J445" s="90" t="str">
        <f t="shared" ref="J445:O445" ca="1" si="889">IF(D445=0,"",SUMPRODUCT((D404:D453&lt;=D445)-(ISBLANK(D404:D453))))</f>
        <v/>
      </c>
      <c r="K445" s="90" t="str">
        <f t="shared" ca="1" si="889"/>
        <v/>
      </c>
      <c r="L445" s="90" t="str">
        <f t="shared" ca="1" si="889"/>
        <v/>
      </c>
      <c r="M445" s="90" t="str">
        <f t="shared" ca="1" si="889"/>
        <v/>
      </c>
      <c r="N445" s="90" t="str">
        <f t="shared" ca="1" si="889"/>
        <v/>
      </c>
      <c r="O445" s="90" t="str">
        <f t="shared" ca="1" si="889"/>
        <v/>
      </c>
      <c r="P445" s="89" t="str">
        <f t="shared" ref="P445:U445" ca="1" si="890">IF(ISNA(MATCH(MIN(J404:J453)+ROW()-ROW(P404),J404:J453,0)),"",INDEX(D404:D453,MATCH(MIN(J404:J453)+ROW()-ROW(P404),J404:J453,0)))</f>
        <v/>
      </c>
      <c r="Q445" s="89" t="str">
        <f t="shared" ca="1" si="890"/>
        <v/>
      </c>
      <c r="R445" s="89" t="str">
        <f t="shared" ca="1" si="890"/>
        <v/>
      </c>
      <c r="S445" s="89" t="str">
        <f t="shared" ca="1" si="890"/>
        <v/>
      </c>
      <c r="T445" s="89" t="str">
        <f t="shared" ca="1" si="890"/>
        <v/>
      </c>
      <c r="U445" s="89" t="str">
        <f t="shared" ca="1" si="890"/>
        <v/>
      </c>
      <c r="V445" s="98"/>
    </row>
    <row r="446" spans="2:22" x14ac:dyDescent="0.25">
      <c r="B446" s="91">
        <v>43</v>
      </c>
      <c r="C446" s="92">
        <f t="shared" si="778"/>
        <v>43844</v>
      </c>
      <c r="D446" s="93">
        <f ca="1">OFFSET(dispos!$D$13,,252)</f>
        <v>0</v>
      </c>
      <c r="E446" s="93">
        <f ca="1">OFFSET(dispos!$E$13,,252)</f>
        <v>0</v>
      </c>
      <c r="F446" s="93">
        <f ca="1">OFFSET(dispos!$F$13,,252)</f>
        <v>0</v>
      </c>
      <c r="G446" s="93">
        <f ca="1">OFFSET(dispos!$G$13,,252)</f>
        <v>0</v>
      </c>
      <c r="H446" s="93">
        <f ca="1">OFFSET(dispos!$H$13,,252)</f>
        <v>0</v>
      </c>
      <c r="I446" s="93">
        <f ca="1">OFFSET(dispos!$I$13,,252)</f>
        <v>0</v>
      </c>
      <c r="J446" s="90" t="str">
        <f t="shared" ref="J446:O446" ca="1" si="891">IF(D446=0,"",SUMPRODUCT((D404:D453&lt;=D446)-(ISBLANK(D404:D453))))</f>
        <v/>
      </c>
      <c r="K446" s="90" t="str">
        <f t="shared" ca="1" si="891"/>
        <v/>
      </c>
      <c r="L446" s="90" t="str">
        <f t="shared" ca="1" si="891"/>
        <v/>
      </c>
      <c r="M446" s="90" t="str">
        <f t="shared" ca="1" si="891"/>
        <v/>
      </c>
      <c r="N446" s="90" t="str">
        <f t="shared" ca="1" si="891"/>
        <v/>
      </c>
      <c r="O446" s="90" t="str">
        <f t="shared" ca="1" si="891"/>
        <v/>
      </c>
      <c r="P446" s="89" t="str">
        <f t="shared" ref="P446:U446" ca="1" si="892">IF(ISNA(MATCH(MIN(J404:J453)+ROW()-ROW(P404),J404:J453,0)),"",INDEX(D404:D453,MATCH(MIN(J404:J453)+ROW()-ROW(P404),J404:J453,0)))</f>
        <v/>
      </c>
      <c r="Q446" s="89" t="str">
        <f t="shared" ca="1" si="892"/>
        <v/>
      </c>
      <c r="R446" s="89" t="str">
        <f t="shared" ca="1" si="892"/>
        <v/>
      </c>
      <c r="S446" s="89" t="str">
        <f t="shared" ca="1" si="892"/>
        <v/>
      </c>
      <c r="T446" s="89" t="str">
        <f t="shared" ca="1" si="892"/>
        <v/>
      </c>
      <c r="U446" s="89" t="str">
        <f t="shared" ca="1" si="892"/>
        <v/>
      </c>
      <c r="V446" s="98"/>
    </row>
    <row r="447" spans="2:22" x14ac:dyDescent="0.25">
      <c r="B447" s="91">
        <v>44</v>
      </c>
      <c r="C447" s="92">
        <f t="shared" si="778"/>
        <v>43844</v>
      </c>
      <c r="D447" s="93">
        <f ca="1">OFFSET(dispos!$D$13,,258)</f>
        <v>0</v>
      </c>
      <c r="E447" s="93">
        <f ca="1">OFFSET(dispos!$E$13,,258)</f>
        <v>0</v>
      </c>
      <c r="F447" s="93">
        <f ca="1">OFFSET(dispos!$F$13,,258)</f>
        <v>0</v>
      </c>
      <c r="G447" s="93">
        <f ca="1">OFFSET(dispos!$G$13,,258)</f>
        <v>0</v>
      </c>
      <c r="H447" s="93">
        <f ca="1">OFFSET(dispos!$H$13,,258)</f>
        <v>0</v>
      </c>
      <c r="I447" s="93">
        <f ca="1">OFFSET(dispos!$I$13,,258)</f>
        <v>0</v>
      </c>
      <c r="J447" s="90" t="str">
        <f t="shared" ref="J447:O447" ca="1" si="893">IF(D447=0,"",SUMPRODUCT((D404:D453&lt;=D447)-(ISBLANK(D404:D453))))</f>
        <v/>
      </c>
      <c r="K447" s="90" t="str">
        <f t="shared" ca="1" si="893"/>
        <v/>
      </c>
      <c r="L447" s="90" t="str">
        <f t="shared" ca="1" si="893"/>
        <v/>
      </c>
      <c r="M447" s="90" t="str">
        <f t="shared" ca="1" si="893"/>
        <v/>
      </c>
      <c r="N447" s="90" t="str">
        <f t="shared" ca="1" si="893"/>
        <v/>
      </c>
      <c r="O447" s="90" t="str">
        <f t="shared" ca="1" si="893"/>
        <v/>
      </c>
      <c r="P447" s="89" t="str">
        <f t="shared" ref="P447:U447" ca="1" si="894">IF(ISNA(MATCH(MIN(J404:J453)+ROW()-ROW(P404),J404:J453,0)),"",INDEX(D404:D453,MATCH(MIN(J404:J453)+ROW()-ROW(P404),J404:J453,0)))</f>
        <v/>
      </c>
      <c r="Q447" s="89" t="str">
        <f t="shared" ca="1" si="894"/>
        <v/>
      </c>
      <c r="R447" s="89" t="str">
        <f t="shared" ca="1" si="894"/>
        <v/>
      </c>
      <c r="S447" s="89" t="str">
        <f t="shared" ca="1" si="894"/>
        <v/>
      </c>
      <c r="T447" s="89" t="str">
        <f t="shared" ca="1" si="894"/>
        <v/>
      </c>
      <c r="U447" s="89" t="str">
        <f t="shared" ca="1" si="894"/>
        <v/>
      </c>
      <c r="V447" s="98"/>
    </row>
    <row r="448" spans="2:22" x14ac:dyDescent="0.25">
      <c r="B448" s="91">
        <v>45</v>
      </c>
      <c r="C448" s="92">
        <f t="shared" si="778"/>
        <v>43844</v>
      </c>
      <c r="D448" s="93">
        <f ca="1">OFFSET(dispos!$D$13,,264)</f>
        <v>0</v>
      </c>
      <c r="E448" s="93">
        <f ca="1">OFFSET(dispos!$E$13,,264)</f>
        <v>0</v>
      </c>
      <c r="F448" s="93">
        <f ca="1">OFFSET(dispos!$F$13,,264)</f>
        <v>0</v>
      </c>
      <c r="G448" s="93">
        <f ca="1">OFFSET(dispos!$G$13,,264)</f>
        <v>0</v>
      </c>
      <c r="H448" s="93">
        <f ca="1">OFFSET(dispos!$H$13,,264)</f>
        <v>0</v>
      </c>
      <c r="I448" s="93">
        <f ca="1">OFFSET(dispos!$I$13,,264)</f>
        <v>0</v>
      </c>
      <c r="J448" s="90" t="str">
        <f t="shared" ref="J448:O448" ca="1" si="895">IF(D448=0,"",SUMPRODUCT((D404:D453&lt;=D448)-(ISBLANK(D404:D453))))</f>
        <v/>
      </c>
      <c r="K448" s="90" t="str">
        <f t="shared" ca="1" si="895"/>
        <v/>
      </c>
      <c r="L448" s="90" t="str">
        <f t="shared" ca="1" si="895"/>
        <v/>
      </c>
      <c r="M448" s="90" t="str">
        <f t="shared" ca="1" si="895"/>
        <v/>
      </c>
      <c r="N448" s="90" t="str">
        <f t="shared" ca="1" si="895"/>
        <v/>
      </c>
      <c r="O448" s="90" t="str">
        <f t="shared" ca="1" si="895"/>
        <v/>
      </c>
      <c r="P448" s="89" t="str">
        <f t="shared" ref="P448:U448" ca="1" si="896">IF(ISNA(MATCH(MIN(J404:J453)+ROW()-ROW(P404),J404:J453,0)),"",INDEX(D404:D453,MATCH(MIN(J404:J453)+ROW()-ROW(P404),J404:J453,0)))</f>
        <v/>
      </c>
      <c r="Q448" s="89" t="str">
        <f t="shared" ca="1" si="896"/>
        <v/>
      </c>
      <c r="R448" s="89" t="str">
        <f t="shared" ca="1" si="896"/>
        <v/>
      </c>
      <c r="S448" s="89" t="str">
        <f t="shared" ca="1" si="896"/>
        <v/>
      </c>
      <c r="T448" s="89" t="str">
        <f t="shared" ca="1" si="896"/>
        <v/>
      </c>
      <c r="U448" s="89" t="str">
        <f t="shared" ca="1" si="896"/>
        <v/>
      </c>
      <c r="V448" s="98"/>
    </row>
    <row r="449" spans="2:22" x14ac:dyDescent="0.25">
      <c r="B449" s="91">
        <v>46</v>
      </c>
      <c r="C449" s="92">
        <f t="shared" si="778"/>
        <v>43844</v>
      </c>
      <c r="D449" s="93">
        <f ca="1">OFFSET(dispos!$D$13,,270)</f>
        <v>0</v>
      </c>
      <c r="E449" s="93">
        <f ca="1">OFFSET(dispos!$E$13,,270)</f>
        <v>0</v>
      </c>
      <c r="F449" s="93">
        <f ca="1">OFFSET(dispos!$F$13,,270)</f>
        <v>0</v>
      </c>
      <c r="G449" s="93">
        <f ca="1">OFFSET(dispos!$G$13,,270)</f>
        <v>0</v>
      </c>
      <c r="H449" s="93">
        <f ca="1">OFFSET(dispos!$H$13,,270)</f>
        <v>0</v>
      </c>
      <c r="I449" s="93">
        <f ca="1">OFFSET(dispos!$I$13,,270)</f>
        <v>0</v>
      </c>
      <c r="J449" s="90" t="str">
        <f t="shared" ref="J449:O449" ca="1" si="897">IF(D449=0,"",SUMPRODUCT((D404:D453&lt;=D449)-(ISBLANK(D404:D453))))</f>
        <v/>
      </c>
      <c r="K449" s="90" t="str">
        <f t="shared" ca="1" si="897"/>
        <v/>
      </c>
      <c r="L449" s="90" t="str">
        <f t="shared" ca="1" si="897"/>
        <v/>
      </c>
      <c r="M449" s="90" t="str">
        <f t="shared" ca="1" si="897"/>
        <v/>
      </c>
      <c r="N449" s="90" t="str">
        <f t="shared" ca="1" si="897"/>
        <v/>
      </c>
      <c r="O449" s="90" t="str">
        <f t="shared" ca="1" si="897"/>
        <v/>
      </c>
      <c r="P449" s="89" t="str">
        <f t="shared" ref="P449:U449" ca="1" si="898">IF(ISNA(MATCH(MIN(J404:J453)+ROW()-ROW(P404),J404:J453,0)),"",INDEX(D404:D453,MATCH(MIN(J404:J453)+ROW()-ROW(P404),J404:J453,0)))</f>
        <v/>
      </c>
      <c r="Q449" s="89" t="str">
        <f t="shared" ca="1" si="898"/>
        <v/>
      </c>
      <c r="R449" s="89" t="str">
        <f t="shared" ca="1" si="898"/>
        <v/>
      </c>
      <c r="S449" s="89" t="str">
        <f t="shared" ca="1" si="898"/>
        <v/>
      </c>
      <c r="T449" s="89" t="str">
        <f t="shared" ca="1" si="898"/>
        <v/>
      </c>
      <c r="U449" s="89" t="str">
        <f t="shared" ca="1" si="898"/>
        <v/>
      </c>
      <c r="V449" s="98"/>
    </row>
    <row r="450" spans="2:22" x14ac:dyDescent="0.25">
      <c r="B450" s="91">
        <v>47</v>
      </c>
      <c r="C450" s="92">
        <f t="shared" si="778"/>
        <v>43844</v>
      </c>
      <c r="D450" s="93">
        <f ca="1">OFFSET(dispos!$D$13,,276)</f>
        <v>0</v>
      </c>
      <c r="E450" s="93">
        <f ca="1">OFFSET(dispos!$E$13,,276)</f>
        <v>0</v>
      </c>
      <c r="F450" s="93">
        <f ca="1">OFFSET(dispos!$F$13,,276)</f>
        <v>0</v>
      </c>
      <c r="G450" s="93">
        <f ca="1">OFFSET(dispos!$G$13,,276)</f>
        <v>0</v>
      </c>
      <c r="H450" s="93">
        <f ca="1">OFFSET(dispos!$H$13,,276)</f>
        <v>0</v>
      </c>
      <c r="I450" s="93">
        <f ca="1">OFFSET(dispos!$I$13,,276)</f>
        <v>0</v>
      </c>
      <c r="J450" s="90" t="str">
        <f t="shared" ref="J450:O450" ca="1" si="899">IF(D450=0,"",SUMPRODUCT((D404:D453&lt;=D450)-(ISBLANK(D404:D453))))</f>
        <v/>
      </c>
      <c r="K450" s="90" t="str">
        <f t="shared" ca="1" si="899"/>
        <v/>
      </c>
      <c r="L450" s="90" t="str">
        <f t="shared" ca="1" si="899"/>
        <v/>
      </c>
      <c r="M450" s="90" t="str">
        <f t="shared" ca="1" si="899"/>
        <v/>
      </c>
      <c r="N450" s="90" t="str">
        <f t="shared" ca="1" si="899"/>
        <v/>
      </c>
      <c r="O450" s="90" t="str">
        <f t="shared" ca="1" si="899"/>
        <v/>
      </c>
      <c r="P450" s="89" t="str">
        <f t="shared" ref="P450:U450" ca="1" si="900">IF(ISNA(MATCH(MIN(J404:J453)+ROW()-ROW(P404),J404:J453,0)),"",INDEX(D404:D453,MATCH(MIN(J404:J453)+ROW()-ROW(P404),J404:J453,0)))</f>
        <v/>
      </c>
      <c r="Q450" s="89" t="str">
        <f t="shared" ca="1" si="900"/>
        <v/>
      </c>
      <c r="R450" s="89" t="str">
        <f t="shared" ca="1" si="900"/>
        <v/>
      </c>
      <c r="S450" s="89" t="str">
        <f t="shared" ca="1" si="900"/>
        <v/>
      </c>
      <c r="T450" s="89" t="str">
        <f t="shared" ca="1" si="900"/>
        <v/>
      </c>
      <c r="U450" s="89" t="str">
        <f t="shared" ca="1" si="900"/>
        <v/>
      </c>
      <c r="V450" s="98"/>
    </row>
    <row r="451" spans="2:22" x14ac:dyDescent="0.25">
      <c r="B451" s="91">
        <v>48</v>
      </c>
      <c r="C451" s="92">
        <f t="shared" si="778"/>
        <v>43844</v>
      </c>
      <c r="D451" s="93">
        <f ca="1">OFFSET(dispos!$D$13,,282)</f>
        <v>0</v>
      </c>
      <c r="E451" s="93">
        <f ca="1">OFFSET(dispos!$E$13,,282)</f>
        <v>0</v>
      </c>
      <c r="F451" s="93">
        <f ca="1">OFFSET(dispos!$F$13,,282)</f>
        <v>0</v>
      </c>
      <c r="G451" s="93">
        <f ca="1">OFFSET(dispos!$G$13,,282)</f>
        <v>0</v>
      </c>
      <c r="H451" s="93">
        <f ca="1">OFFSET(dispos!$H$13,,282)</f>
        <v>0</v>
      </c>
      <c r="I451" s="93">
        <f ca="1">OFFSET(dispos!$I$13,,282)</f>
        <v>0</v>
      </c>
      <c r="J451" s="90" t="str">
        <f t="shared" ref="J451:O451" ca="1" si="901">IF(D451=0,"",SUMPRODUCT((D404:D453&lt;=D451)-(ISBLANK(D404:D453))))</f>
        <v/>
      </c>
      <c r="K451" s="90" t="str">
        <f t="shared" ca="1" si="901"/>
        <v/>
      </c>
      <c r="L451" s="90" t="str">
        <f t="shared" ca="1" si="901"/>
        <v/>
      </c>
      <c r="M451" s="90" t="str">
        <f t="shared" ca="1" si="901"/>
        <v/>
      </c>
      <c r="N451" s="90" t="str">
        <f t="shared" ca="1" si="901"/>
        <v/>
      </c>
      <c r="O451" s="90" t="str">
        <f t="shared" ca="1" si="901"/>
        <v/>
      </c>
      <c r="P451" s="89" t="str">
        <f t="shared" ref="P451:U451" ca="1" si="902">IF(ISNA(MATCH(MIN(J404:J453)+ROW()-ROW(P404),J404:J453,0)),"",INDEX(D404:D453,MATCH(MIN(J404:J453)+ROW()-ROW(P404),J404:J453,0)))</f>
        <v/>
      </c>
      <c r="Q451" s="89" t="str">
        <f t="shared" ca="1" si="902"/>
        <v/>
      </c>
      <c r="R451" s="89" t="str">
        <f t="shared" ca="1" si="902"/>
        <v/>
      </c>
      <c r="S451" s="89" t="str">
        <f t="shared" ca="1" si="902"/>
        <v/>
      </c>
      <c r="T451" s="89" t="str">
        <f t="shared" ca="1" si="902"/>
        <v/>
      </c>
      <c r="U451" s="89" t="str">
        <f t="shared" ca="1" si="902"/>
        <v/>
      </c>
      <c r="V451" s="98"/>
    </row>
    <row r="452" spans="2:22" x14ac:dyDescent="0.25">
      <c r="B452" s="91">
        <v>49</v>
      </c>
      <c r="C452" s="92">
        <f t="shared" si="778"/>
        <v>43844</v>
      </c>
      <c r="D452" s="93">
        <f ca="1">OFFSET(dispos!$D$13,,288)</f>
        <v>0</v>
      </c>
      <c r="E452" s="93">
        <f ca="1">OFFSET(dispos!$E$13,,288)</f>
        <v>0</v>
      </c>
      <c r="F452" s="93">
        <f ca="1">OFFSET(dispos!$F$13,,288)</f>
        <v>0</v>
      </c>
      <c r="G452" s="93">
        <f ca="1">OFFSET(dispos!$G$13,,288)</f>
        <v>0</v>
      </c>
      <c r="H452" s="93">
        <f ca="1">OFFSET(dispos!$H$13,,288)</f>
        <v>0</v>
      </c>
      <c r="I452" s="93">
        <f ca="1">OFFSET(dispos!$I$13,,288)</f>
        <v>0</v>
      </c>
      <c r="J452" s="90" t="str">
        <f t="shared" ref="J452:O452" ca="1" si="903">IF(D452=0,"",SUMPRODUCT((D404:D453&lt;=D452)-(ISBLANK(D404:D453))))</f>
        <v/>
      </c>
      <c r="K452" s="90" t="str">
        <f t="shared" ca="1" si="903"/>
        <v/>
      </c>
      <c r="L452" s="90" t="str">
        <f t="shared" ca="1" si="903"/>
        <v/>
      </c>
      <c r="M452" s="90" t="str">
        <f t="shared" ca="1" si="903"/>
        <v/>
      </c>
      <c r="N452" s="90" t="str">
        <f t="shared" ca="1" si="903"/>
        <v/>
      </c>
      <c r="O452" s="90" t="str">
        <f t="shared" ca="1" si="903"/>
        <v/>
      </c>
      <c r="P452" s="89" t="str">
        <f t="shared" ref="P452:U452" ca="1" si="904">IF(ISNA(MATCH(MIN(J404:J453)+ROW()-ROW(P404),J404:J453,0)),"",INDEX(D404:D453,MATCH(MIN(J404:J453)+ROW()-ROW(P404),J404:J453,0)))</f>
        <v/>
      </c>
      <c r="Q452" s="89" t="str">
        <f t="shared" ca="1" si="904"/>
        <v/>
      </c>
      <c r="R452" s="89" t="str">
        <f t="shared" ca="1" si="904"/>
        <v/>
      </c>
      <c r="S452" s="89" t="str">
        <f t="shared" ca="1" si="904"/>
        <v/>
      </c>
      <c r="T452" s="89" t="str">
        <f t="shared" ca="1" si="904"/>
        <v/>
      </c>
      <c r="U452" s="89" t="str">
        <f t="shared" ca="1" si="904"/>
        <v/>
      </c>
      <c r="V452" s="98"/>
    </row>
    <row r="453" spans="2:22" x14ac:dyDescent="0.25">
      <c r="B453" s="91">
        <v>50</v>
      </c>
      <c r="C453" s="92">
        <f t="shared" si="778"/>
        <v>43844</v>
      </c>
      <c r="D453" s="93">
        <f ca="1">OFFSET(dispos!$D$13,,294)</f>
        <v>0</v>
      </c>
      <c r="E453" s="93">
        <f ca="1">OFFSET(dispos!$E$13,,294)</f>
        <v>0</v>
      </c>
      <c r="F453" s="93">
        <f ca="1">OFFSET(dispos!$F$13,,294)</f>
        <v>0</v>
      </c>
      <c r="G453" s="93">
        <f ca="1">OFFSET(dispos!$G$13,,294)</f>
        <v>0</v>
      </c>
      <c r="H453" s="93">
        <f ca="1">OFFSET(dispos!$H$13,,294)</f>
        <v>0</v>
      </c>
      <c r="I453" s="93">
        <f ca="1">OFFSET(dispos!$I$13,,294)</f>
        <v>0</v>
      </c>
      <c r="J453" s="90" t="str">
        <f t="shared" ref="J453:O453" ca="1" si="905">IF(D453=0,"",SUMPRODUCT((D404:D453&lt;=D453)-(ISBLANK(D404:D453))))</f>
        <v/>
      </c>
      <c r="K453" s="90" t="str">
        <f t="shared" ca="1" si="905"/>
        <v/>
      </c>
      <c r="L453" s="90" t="str">
        <f t="shared" ca="1" si="905"/>
        <v/>
      </c>
      <c r="M453" s="90" t="str">
        <f t="shared" ca="1" si="905"/>
        <v/>
      </c>
      <c r="N453" s="90" t="str">
        <f t="shared" ca="1" si="905"/>
        <v/>
      </c>
      <c r="O453" s="90" t="str">
        <f t="shared" ca="1" si="905"/>
        <v/>
      </c>
      <c r="P453" s="89" t="str">
        <f t="shared" ref="P453:U453" ca="1" si="906">IF(ISNA(MATCH(MIN(J404:J453)+ROW()-ROW(P404),J404:J453,0)),"",INDEX(D404:D453,MATCH(MIN(J404:J453)+ROW()-ROW(P404),J404:J453,0)))</f>
        <v/>
      </c>
      <c r="Q453" s="89" t="str">
        <f t="shared" ca="1" si="906"/>
        <v/>
      </c>
      <c r="R453" s="89" t="str">
        <f t="shared" ca="1" si="906"/>
        <v/>
      </c>
      <c r="S453" s="89" t="str">
        <f t="shared" ca="1" si="906"/>
        <v/>
      </c>
      <c r="T453" s="89" t="str">
        <f t="shared" ca="1" si="906"/>
        <v/>
      </c>
      <c r="U453" s="89" t="str">
        <f t="shared" ca="1" si="906"/>
        <v/>
      </c>
      <c r="V453" s="98"/>
    </row>
    <row r="454" spans="2:22" x14ac:dyDescent="0.25">
      <c r="B454">
        <v>1</v>
      </c>
      <c r="C454" s="29">
        <f>dispos!$C$14</f>
        <v>43845</v>
      </c>
      <c r="D454" s="88">
        <f ca="1">OFFSET(dispos!$D$14,,)</f>
        <v>0</v>
      </c>
      <c r="E454" s="88">
        <f ca="1">OFFSET(dispos!$E$14,,)</f>
        <v>0</v>
      </c>
      <c r="F454" s="88">
        <f ca="1">OFFSET(dispos!$F$14,,)</f>
        <v>0</v>
      </c>
      <c r="G454" s="88">
        <f ca="1">OFFSET(dispos!$G$14,,)</f>
        <v>0</v>
      </c>
      <c r="H454" s="88">
        <f ca="1">OFFSET(dispos!$H$14,,)</f>
        <v>0</v>
      </c>
      <c r="I454" s="88">
        <f ca="1">OFFSET(dispos!$I$14,,)</f>
        <v>0</v>
      </c>
      <c r="J454" s="94" t="str">
        <f t="shared" ref="J454:O454" ca="1" si="907">IF(D454=0,"",SUMPRODUCT((D454:D503&lt;=D454)-(ISBLANK(D454:D503))))</f>
        <v/>
      </c>
      <c r="K454" s="95" t="str">
        <f t="shared" ca="1" si="907"/>
        <v/>
      </c>
      <c r="L454" s="95" t="str">
        <f t="shared" ca="1" si="907"/>
        <v/>
      </c>
      <c r="M454" s="95" t="str">
        <f t="shared" ca="1" si="907"/>
        <v/>
      </c>
      <c r="N454" s="95" t="str">
        <f t="shared" ca="1" si="907"/>
        <v/>
      </c>
      <c r="O454" s="95" t="str">
        <f t="shared" ca="1" si="907"/>
        <v/>
      </c>
      <c r="P454" s="96" t="str">
        <f t="shared" ref="P454:U454" ca="1" si="908">IF(ISNA(MATCH(MIN(J454:J503)+ROW()-ROW(P454),J454:J503,0)),"",INDEX(D454:D503,MATCH(MIN(J454:J503)+ROW()-ROW(P454),J454:J503,0)))</f>
        <v/>
      </c>
      <c r="Q454" s="96" t="str">
        <f t="shared" ca="1" si="908"/>
        <v/>
      </c>
      <c r="R454" s="96" t="str">
        <f t="shared" ca="1" si="908"/>
        <v/>
      </c>
      <c r="S454" s="96" t="str">
        <f t="shared" ca="1" si="908"/>
        <v/>
      </c>
      <c r="T454" s="96" t="str">
        <f t="shared" ca="1" si="908"/>
        <v/>
      </c>
      <c r="U454" s="96" t="str">
        <f t="shared" ca="1" si="908"/>
        <v/>
      </c>
      <c r="V454" s="98">
        <v>10</v>
      </c>
    </row>
    <row r="455" spans="2:22" x14ac:dyDescent="0.25">
      <c r="B455">
        <v>2</v>
      </c>
      <c r="C455" s="29">
        <f t="shared" ref="C455:C517" si="909">C454</f>
        <v>43845</v>
      </c>
      <c r="D455" s="88">
        <f ca="1">OFFSET(dispos!$D$14,,6)</f>
        <v>0</v>
      </c>
      <c r="E455" s="88">
        <f ca="1">OFFSET(dispos!$E$14,,6)</f>
        <v>0</v>
      </c>
      <c r="F455" s="88">
        <f ca="1">OFFSET(dispos!$F$14,,6)</f>
        <v>0</v>
      </c>
      <c r="G455" s="88">
        <f ca="1">OFFSET(dispos!$G$14,,6)</f>
        <v>0</v>
      </c>
      <c r="H455" s="88">
        <f ca="1">OFFSET(dispos!$H$14,,6)</f>
        <v>0</v>
      </c>
      <c r="I455" s="88">
        <f ca="1">OFFSET(dispos!$I$14,,6)</f>
        <v>0</v>
      </c>
      <c r="J455" s="90" t="str">
        <f t="shared" ref="J455:O455" ca="1" si="910">IF(D455=0,"",SUMPRODUCT((D454:D503&lt;=D455)-(ISBLANK(D454:D503))))</f>
        <v/>
      </c>
      <c r="K455" s="90" t="str">
        <f t="shared" ca="1" si="910"/>
        <v/>
      </c>
      <c r="L455" s="90" t="str">
        <f t="shared" ca="1" si="910"/>
        <v/>
      </c>
      <c r="M455" s="90" t="str">
        <f t="shared" ca="1" si="910"/>
        <v/>
      </c>
      <c r="N455" s="90" t="str">
        <f t="shared" ca="1" si="910"/>
        <v/>
      </c>
      <c r="O455" s="90" t="str">
        <f t="shared" ca="1" si="910"/>
        <v/>
      </c>
      <c r="P455" s="89" t="str">
        <f t="shared" ref="P455:U455" ca="1" si="911">IF(ISNA(MATCH(MIN(J454:J503)+ROW()-ROW(P454),J454:J503,0)),"",INDEX(D454:D503,MATCH(MIN(J454:J503)+ROW()-ROW(P454),J454:J503,0)))</f>
        <v/>
      </c>
      <c r="Q455" s="89" t="str">
        <f t="shared" ca="1" si="911"/>
        <v/>
      </c>
      <c r="R455" s="89" t="str">
        <f t="shared" ca="1" si="911"/>
        <v/>
      </c>
      <c r="S455" s="89" t="str">
        <f t="shared" ca="1" si="911"/>
        <v/>
      </c>
      <c r="T455" s="89" t="str">
        <f t="shared" ca="1" si="911"/>
        <v/>
      </c>
      <c r="U455" s="89" t="str">
        <f t="shared" ca="1" si="911"/>
        <v/>
      </c>
      <c r="V455" s="98"/>
    </row>
    <row r="456" spans="2:22" x14ac:dyDescent="0.25">
      <c r="B456">
        <v>3</v>
      </c>
      <c r="C456" s="29">
        <f t="shared" si="909"/>
        <v>43845</v>
      </c>
      <c r="D456" s="88">
        <f ca="1">OFFSET(dispos!$D$14,,12)</f>
        <v>0</v>
      </c>
      <c r="E456" s="88">
        <f ca="1">OFFSET(dispos!$E$14,,12)</f>
        <v>0</v>
      </c>
      <c r="F456" s="88">
        <f ca="1">OFFSET(dispos!$F$14,,12)</f>
        <v>0</v>
      </c>
      <c r="G456" s="88">
        <f ca="1">OFFSET(dispos!$G$14,,12)</f>
        <v>0</v>
      </c>
      <c r="H456" s="88">
        <f ca="1">OFFSET(dispos!$H$14,,12)</f>
        <v>0</v>
      </c>
      <c r="I456" s="88">
        <f ca="1">OFFSET(dispos!$I$14,,12)</f>
        <v>0</v>
      </c>
      <c r="J456" s="90" t="str">
        <f t="shared" ref="J456:O456" ca="1" si="912">IF(D456=0,"",SUMPRODUCT((D454:D503&lt;=D456)-(ISBLANK(D454:D503))))</f>
        <v/>
      </c>
      <c r="K456" s="90" t="str">
        <f t="shared" ca="1" si="912"/>
        <v/>
      </c>
      <c r="L456" s="90" t="str">
        <f t="shared" ca="1" si="912"/>
        <v/>
      </c>
      <c r="M456" s="90" t="str">
        <f t="shared" ca="1" si="912"/>
        <v/>
      </c>
      <c r="N456" s="90" t="str">
        <f t="shared" ca="1" si="912"/>
        <v/>
      </c>
      <c r="O456" s="90" t="str">
        <f t="shared" ca="1" si="912"/>
        <v/>
      </c>
      <c r="P456" s="89" t="str">
        <f t="shared" ref="P456:U456" ca="1" si="913">IF(ISNA(MATCH(MIN(J454:J503)+ROW()-ROW(P454),J454:J503,0)),"",INDEX(D454:D503,MATCH(MIN(J454:J503)+ROW()-ROW(P454),J454:J503,0)))</f>
        <v/>
      </c>
      <c r="Q456" s="89" t="str">
        <f t="shared" ca="1" si="913"/>
        <v/>
      </c>
      <c r="R456" s="89" t="str">
        <f t="shared" ca="1" si="913"/>
        <v/>
      </c>
      <c r="S456" s="89" t="str">
        <f t="shared" ca="1" si="913"/>
        <v/>
      </c>
      <c r="T456" s="89" t="str">
        <f t="shared" ca="1" si="913"/>
        <v/>
      </c>
      <c r="U456" s="89" t="str">
        <f t="shared" ca="1" si="913"/>
        <v/>
      </c>
      <c r="V456" s="98"/>
    </row>
    <row r="457" spans="2:22" x14ac:dyDescent="0.25">
      <c r="B457">
        <v>4</v>
      </c>
      <c r="C457" s="29">
        <f t="shared" si="909"/>
        <v>43845</v>
      </c>
      <c r="D457" s="88">
        <f ca="1">OFFSET(dispos!$D$14,,18)</f>
        <v>0</v>
      </c>
      <c r="E457" s="88">
        <f ca="1">OFFSET(dispos!$E$14,,18)</f>
        <v>0</v>
      </c>
      <c r="F457" s="88">
        <f ca="1">OFFSET(dispos!$F$14,,18)</f>
        <v>0</v>
      </c>
      <c r="G457" s="88">
        <f ca="1">OFFSET(dispos!$G$14,,18)</f>
        <v>0</v>
      </c>
      <c r="H457" s="88">
        <f ca="1">OFFSET(dispos!$H$14,,18)</f>
        <v>0</v>
      </c>
      <c r="I457" s="88">
        <f ca="1">OFFSET(dispos!$I$14,,18)</f>
        <v>0</v>
      </c>
      <c r="J457" s="90" t="str">
        <f t="shared" ref="J457:O457" ca="1" si="914">IF(D457=0,"",SUMPRODUCT((D454:D503&lt;=D457)-(ISBLANK(D454:D503))))</f>
        <v/>
      </c>
      <c r="K457" s="90" t="str">
        <f t="shared" ca="1" si="914"/>
        <v/>
      </c>
      <c r="L457" s="90" t="str">
        <f t="shared" ca="1" si="914"/>
        <v/>
      </c>
      <c r="M457" s="90" t="str">
        <f t="shared" ca="1" si="914"/>
        <v/>
      </c>
      <c r="N457" s="90" t="str">
        <f t="shared" ca="1" si="914"/>
        <v/>
      </c>
      <c r="O457" s="90" t="str">
        <f t="shared" ca="1" si="914"/>
        <v/>
      </c>
      <c r="P457" s="89" t="str">
        <f t="shared" ref="P457:U457" ca="1" si="915">IF(ISNA(MATCH(MIN(J454:J503)+ROW()-ROW(P454),J454:J503,0)),"",INDEX(D454:D503,MATCH(MIN(J454:J503)+ROW()-ROW(P454),J454:J503,0)))</f>
        <v/>
      </c>
      <c r="Q457" s="89" t="str">
        <f t="shared" ca="1" si="915"/>
        <v/>
      </c>
      <c r="R457" s="89" t="str">
        <f t="shared" ca="1" si="915"/>
        <v/>
      </c>
      <c r="S457" s="89" t="str">
        <f t="shared" ca="1" si="915"/>
        <v/>
      </c>
      <c r="T457" s="89" t="str">
        <f t="shared" ca="1" si="915"/>
        <v/>
      </c>
      <c r="U457" s="89" t="str">
        <f t="shared" ca="1" si="915"/>
        <v/>
      </c>
      <c r="V457" s="98"/>
    </row>
    <row r="458" spans="2:22" x14ac:dyDescent="0.25">
      <c r="B458">
        <v>5</v>
      </c>
      <c r="C458" s="29">
        <f t="shared" si="909"/>
        <v>43845</v>
      </c>
      <c r="D458" s="88">
        <f ca="1">OFFSET(dispos!$D$14,,24)</f>
        <v>0</v>
      </c>
      <c r="E458" s="88">
        <f ca="1">OFFSET(dispos!$E$14,,24)</f>
        <v>0</v>
      </c>
      <c r="F458" s="88">
        <f ca="1">OFFSET(dispos!$F$14,,24)</f>
        <v>0</v>
      </c>
      <c r="G458" s="88">
        <f ca="1">OFFSET(dispos!$G$14,,24)</f>
        <v>0</v>
      </c>
      <c r="H458" s="88">
        <f ca="1">OFFSET(dispos!$H$14,,24)</f>
        <v>0</v>
      </c>
      <c r="I458" s="88">
        <f ca="1">OFFSET(dispos!$I$14,,24)</f>
        <v>0</v>
      </c>
      <c r="J458" s="90" t="str">
        <f t="shared" ref="J458:O458" ca="1" si="916">IF(D458=0,"",SUMPRODUCT((D454:D503&lt;=D458)-(ISBLANK(D454:D503))))</f>
        <v/>
      </c>
      <c r="K458" s="90" t="str">
        <f t="shared" ca="1" si="916"/>
        <v/>
      </c>
      <c r="L458" s="90" t="str">
        <f t="shared" ca="1" si="916"/>
        <v/>
      </c>
      <c r="M458" s="90" t="str">
        <f t="shared" ca="1" si="916"/>
        <v/>
      </c>
      <c r="N458" s="90" t="str">
        <f t="shared" ca="1" si="916"/>
        <v/>
      </c>
      <c r="O458" s="90" t="str">
        <f t="shared" ca="1" si="916"/>
        <v/>
      </c>
      <c r="P458" s="89" t="str">
        <f t="shared" ref="P458:U458" ca="1" si="917">IF(ISNA(MATCH(MIN(J454:J503)+ROW()-ROW(P454),J454:J503,0)),"",INDEX(D454:D503,MATCH(MIN(J454:J503)+ROW()-ROW(P454),J454:J503,0)))</f>
        <v/>
      </c>
      <c r="Q458" s="89" t="str">
        <f t="shared" ca="1" si="917"/>
        <v/>
      </c>
      <c r="R458" s="89" t="str">
        <f t="shared" ca="1" si="917"/>
        <v/>
      </c>
      <c r="S458" s="89" t="str">
        <f t="shared" ca="1" si="917"/>
        <v/>
      </c>
      <c r="T458" s="89" t="str">
        <f t="shared" ca="1" si="917"/>
        <v/>
      </c>
      <c r="U458" s="89" t="str">
        <f t="shared" ca="1" si="917"/>
        <v/>
      </c>
      <c r="V458" s="98"/>
    </row>
    <row r="459" spans="2:22" x14ac:dyDescent="0.25">
      <c r="B459">
        <v>6</v>
      </c>
      <c r="C459" s="29">
        <f t="shared" si="909"/>
        <v>43845</v>
      </c>
      <c r="D459" s="88">
        <f ca="1">OFFSET(dispos!$D$14,,30)</f>
        <v>0</v>
      </c>
      <c r="E459" s="88">
        <f ca="1">OFFSET(dispos!$E$14,,30)</f>
        <v>0</v>
      </c>
      <c r="F459" s="88">
        <f ca="1">OFFSET(dispos!$F$14,,30)</f>
        <v>0</v>
      </c>
      <c r="G459" s="88">
        <f ca="1">OFFSET(dispos!$G$14,,30)</f>
        <v>0</v>
      </c>
      <c r="H459" s="88">
        <f ca="1">OFFSET(dispos!$H$14,,30)</f>
        <v>0</v>
      </c>
      <c r="I459" s="88">
        <f ca="1">OFFSET(dispos!$I$14,,30)</f>
        <v>0</v>
      </c>
      <c r="J459" s="90" t="str">
        <f t="shared" ref="J459:O459" ca="1" si="918">IF(D459=0,"",SUMPRODUCT((D454:D503&lt;=D459)-(ISBLANK(D454:D503))))</f>
        <v/>
      </c>
      <c r="K459" s="90" t="str">
        <f t="shared" ca="1" si="918"/>
        <v/>
      </c>
      <c r="L459" s="90" t="str">
        <f t="shared" ca="1" si="918"/>
        <v/>
      </c>
      <c r="M459" s="90" t="str">
        <f t="shared" ca="1" si="918"/>
        <v/>
      </c>
      <c r="N459" s="90" t="str">
        <f t="shared" ca="1" si="918"/>
        <v/>
      </c>
      <c r="O459" s="90" t="str">
        <f t="shared" ca="1" si="918"/>
        <v/>
      </c>
      <c r="P459" s="89" t="str">
        <f t="shared" ref="P459:U459" ca="1" si="919">IF(ISNA(MATCH(MIN(J454:J503)+ROW()-ROW(P454),J454:J503,0)),"",INDEX(D454:D503,MATCH(MIN(J454:J503)+ROW()-ROW(P454),J454:J503,0)))</f>
        <v/>
      </c>
      <c r="Q459" s="89" t="str">
        <f t="shared" ca="1" si="919"/>
        <v/>
      </c>
      <c r="R459" s="89" t="str">
        <f t="shared" ca="1" si="919"/>
        <v/>
      </c>
      <c r="S459" s="89" t="str">
        <f t="shared" ca="1" si="919"/>
        <v/>
      </c>
      <c r="T459" s="89" t="str">
        <f t="shared" ca="1" si="919"/>
        <v/>
      </c>
      <c r="U459" s="89" t="str">
        <f t="shared" ca="1" si="919"/>
        <v/>
      </c>
      <c r="V459" s="98"/>
    </row>
    <row r="460" spans="2:22" x14ac:dyDescent="0.25">
      <c r="B460">
        <v>7</v>
      </c>
      <c r="C460" s="29">
        <f t="shared" si="909"/>
        <v>43845</v>
      </c>
      <c r="D460" s="88">
        <f ca="1">OFFSET(dispos!$D$14,,36)</f>
        <v>0</v>
      </c>
      <c r="E460" s="88">
        <f ca="1">OFFSET(dispos!$E$14,,36)</f>
        <v>0</v>
      </c>
      <c r="F460" s="88">
        <f ca="1">OFFSET(dispos!$F$14,,36)</f>
        <v>0</v>
      </c>
      <c r="G460" s="88">
        <f ca="1">OFFSET(dispos!$G$14,,36)</f>
        <v>0</v>
      </c>
      <c r="H460" s="88">
        <f ca="1">OFFSET(dispos!$H$14,,36)</f>
        <v>0</v>
      </c>
      <c r="I460" s="88">
        <f ca="1">OFFSET(dispos!$I$14,,36)</f>
        <v>0</v>
      </c>
      <c r="J460" s="90" t="str">
        <f t="shared" ref="J460:O460" ca="1" si="920">IF(D460=0,"",SUMPRODUCT((D454:D503&lt;=D460)-(ISBLANK(D454:D503))))</f>
        <v/>
      </c>
      <c r="K460" s="90" t="str">
        <f t="shared" ca="1" si="920"/>
        <v/>
      </c>
      <c r="L460" s="90" t="str">
        <f t="shared" ca="1" si="920"/>
        <v/>
      </c>
      <c r="M460" s="90" t="str">
        <f t="shared" ca="1" si="920"/>
        <v/>
      </c>
      <c r="N460" s="90" t="str">
        <f t="shared" ca="1" si="920"/>
        <v/>
      </c>
      <c r="O460" s="90" t="str">
        <f t="shared" ca="1" si="920"/>
        <v/>
      </c>
      <c r="P460" s="89" t="str">
        <f t="shared" ref="P460:U460" ca="1" si="921">IF(ISNA(MATCH(MIN(J454:J503)+ROW()-ROW(P454),J454:J503,0)),"",INDEX(D454:D503,MATCH(MIN(J454:J503)+ROW()-ROW(P454),J454:J503,0)))</f>
        <v/>
      </c>
      <c r="Q460" s="89" t="str">
        <f t="shared" ca="1" si="921"/>
        <v/>
      </c>
      <c r="R460" s="89" t="str">
        <f t="shared" ca="1" si="921"/>
        <v/>
      </c>
      <c r="S460" s="89" t="str">
        <f t="shared" ca="1" si="921"/>
        <v/>
      </c>
      <c r="T460" s="89" t="str">
        <f t="shared" ca="1" si="921"/>
        <v/>
      </c>
      <c r="U460" s="89" t="str">
        <f t="shared" ca="1" si="921"/>
        <v/>
      </c>
      <c r="V460" s="98"/>
    </row>
    <row r="461" spans="2:22" x14ac:dyDescent="0.25">
      <c r="B461">
        <v>8</v>
      </c>
      <c r="C461" s="29">
        <f t="shared" si="909"/>
        <v>43845</v>
      </c>
      <c r="D461" s="88">
        <f ca="1">OFFSET(dispos!$D$14,,42)</f>
        <v>0</v>
      </c>
      <c r="E461" s="88">
        <f ca="1">OFFSET(dispos!$E$14,,42)</f>
        <v>0</v>
      </c>
      <c r="F461" s="88">
        <f ca="1">OFFSET(dispos!$F$14,,42)</f>
        <v>0</v>
      </c>
      <c r="G461" s="88">
        <f ca="1">OFFSET(dispos!$G$14,,42)</f>
        <v>0</v>
      </c>
      <c r="H461" s="88">
        <f ca="1">OFFSET(dispos!$H$14,,42)</f>
        <v>0</v>
      </c>
      <c r="I461" s="88">
        <f ca="1">OFFSET(dispos!$I$14,,42)</f>
        <v>0</v>
      </c>
      <c r="J461" s="90" t="str">
        <f t="shared" ref="J461:O461" ca="1" si="922">IF(D461=0,"",SUMPRODUCT((D454:D503&lt;=D461)-(ISBLANK(D454:D503))))</f>
        <v/>
      </c>
      <c r="K461" s="90" t="str">
        <f t="shared" ca="1" si="922"/>
        <v/>
      </c>
      <c r="L461" s="90" t="str">
        <f t="shared" ca="1" si="922"/>
        <v/>
      </c>
      <c r="M461" s="90" t="str">
        <f t="shared" ca="1" si="922"/>
        <v/>
      </c>
      <c r="N461" s="90" t="str">
        <f t="shared" ca="1" si="922"/>
        <v/>
      </c>
      <c r="O461" s="90" t="str">
        <f t="shared" ca="1" si="922"/>
        <v/>
      </c>
      <c r="P461" s="89" t="str">
        <f t="shared" ref="P461:U461" ca="1" si="923">IF(ISNA(MATCH(MIN(J454:J503)+ROW()-ROW(P454),J454:J503,0)),"",INDEX(D454:D503,MATCH(MIN(J454:J503)+ROW()-ROW(P454),J454:J503,0)))</f>
        <v/>
      </c>
      <c r="Q461" s="89" t="str">
        <f t="shared" ca="1" si="923"/>
        <v/>
      </c>
      <c r="R461" s="89" t="str">
        <f t="shared" ca="1" si="923"/>
        <v/>
      </c>
      <c r="S461" s="89" t="str">
        <f t="shared" ca="1" si="923"/>
        <v/>
      </c>
      <c r="T461" s="89" t="str">
        <f t="shared" ca="1" si="923"/>
        <v/>
      </c>
      <c r="U461" s="89" t="str">
        <f t="shared" ca="1" si="923"/>
        <v/>
      </c>
      <c r="V461" s="98"/>
    </row>
    <row r="462" spans="2:22" x14ac:dyDescent="0.25">
      <c r="B462">
        <v>9</v>
      </c>
      <c r="C462" s="29">
        <f t="shared" si="909"/>
        <v>43845</v>
      </c>
      <c r="D462" s="88">
        <f ca="1">OFFSET(dispos!$D$14,,48)</f>
        <v>0</v>
      </c>
      <c r="E462" s="88">
        <f ca="1">OFFSET(dispos!$E$14,,48)</f>
        <v>0</v>
      </c>
      <c r="F462" s="88">
        <f ca="1">OFFSET(dispos!$F$14,,48)</f>
        <v>0</v>
      </c>
      <c r="G462" s="88">
        <f ca="1">OFFSET(dispos!$G$14,,48)</f>
        <v>0</v>
      </c>
      <c r="H462" s="88">
        <f ca="1">OFFSET(dispos!$H$14,,48)</f>
        <v>0</v>
      </c>
      <c r="I462" s="88">
        <f ca="1">OFFSET(dispos!$I$14,,48)</f>
        <v>0</v>
      </c>
      <c r="J462" s="90" t="str">
        <f t="shared" ref="J462:O462" ca="1" si="924">IF(D462=0,"",SUMPRODUCT((D454:D503&lt;=D462)-(ISBLANK(D454:D503))))</f>
        <v/>
      </c>
      <c r="K462" s="90" t="str">
        <f t="shared" ca="1" si="924"/>
        <v/>
      </c>
      <c r="L462" s="90" t="str">
        <f t="shared" ca="1" si="924"/>
        <v/>
      </c>
      <c r="M462" s="90" t="str">
        <f t="shared" ca="1" si="924"/>
        <v/>
      </c>
      <c r="N462" s="90" t="str">
        <f t="shared" ca="1" si="924"/>
        <v/>
      </c>
      <c r="O462" s="90" t="str">
        <f t="shared" ca="1" si="924"/>
        <v/>
      </c>
      <c r="P462" s="89" t="str">
        <f t="shared" ref="P462:U462" ca="1" si="925">IF(ISNA(MATCH(MIN(J454:J503)+ROW()-ROW(P454),J454:J503,0)),"",INDEX(D454:D503,MATCH(MIN(J454:J503)+ROW()-ROW(P454),J454:J503,0)))</f>
        <v/>
      </c>
      <c r="Q462" s="89" t="str">
        <f t="shared" ca="1" si="925"/>
        <v/>
      </c>
      <c r="R462" s="89" t="str">
        <f t="shared" ca="1" si="925"/>
        <v/>
      </c>
      <c r="S462" s="89" t="str">
        <f t="shared" ca="1" si="925"/>
        <v/>
      </c>
      <c r="T462" s="89" t="str">
        <f t="shared" ca="1" si="925"/>
        <v/>
      </c>
      <c r="U462" s="89" t="str">
        <f t="shared" ca="1" si="925"/>
        <v/>
      </c>
      <c r="V462" s="98"/>
    </row>
    <row r="463" spans="2:22" x14ac:dyDescent="0.25">
      <c r="B463">
        <v>10</v>
      </c>
      <c r="C463" s="29">
        <f t="shared" si="909"/>
        <v>43845</v>
      </c>
      <c r="D463" s="88">
        <f ca="1">OFFSET(dispos!$D$14,,54)</f>
        <v>0</v>
      </c>
      <c r="E463" s="88">
        <f ca="1">OFFSET(dispos!$E$14,,54)</f>
        <v>0</v>
      </c>
      <c r="F463" s="88">
        <f ca="1">OFFSET(dispos!$F$14,,54)</f>
        <v>0</v>
      </c>
      <c r="G463" s="88">
        <f ca="1">OFFSET(dispos!$G$14,,54)</f>
        <v>0</v>
      </c>
      <c r="H463" s="88">
        <f ca="1">OFFSET(dispos!$H$14,,54)</f>
        <v>0</v>
      </c>
      <c r="I463" s="88">
        <f ca="1">OFFSET(dispos!$I$14,,54)</f>
        <v>0</v>
      </c>
      <c r="J463" s="90" t="str">
        <f t="shared" ref="J463:O463" ca="1" si="926">IF(D463=0,"",SUMPRODUCT((D454:D503&lt;=D463)-(ISBLANK(D454:D503))))</f>
        <v/>
      </c>
      <c r="K463" s="90" t="str">
        <f t="shared" ca="1" si="926"/>
        <v/>
      </c>
      <c r="L463" s="90" t="str">
        <f t="shared" ca="1" si="926"/>
        <v/>
      </c>
      <c r="M463" s="90" t="str">
        <f t="shared" ca="1" si="926"/>
        <v/>
      </c>
      <c r="N463" s="90" t="str">
        <f t="shared" ca="1" si="926"/>
        <v/>
      </c>
      <c r="O463" s="90" t="str">
        <f t="shared" ca="1" si="926"/>
        <v/>
      </c>
      <c r="P463" s="89" t="str">
        <f t="shared" ref="P463:U463" ca="1" si="927">IF(ISNA(MATCH(MIN(J454:J503)+ROW()-ROW(P454),J454:J503,0)),"",INDEX(D454:D503,MATCH(MIN(J454:J503)+ROW()-ROW(P454),J454:J503,0)))</f>
        <v/>
      </c>
      <c r="Q463" s="89" t="str">
        <f t="shared" ca="1" si="927"/>
        <v/>
      </c>
      <c r="R463" s="89" t="str">
        <f t="shared" ca="1" si="927"/>
        <v/>
      </c>
      <c r="S463" s="89" t="str">
        <f t="shared" ca="1" si="927"/>
        <v/>
      </c>
      <c r="T463" s="89" t="str">
        <f t="shared" ca="1" si="927"/>
        <v/>
      </c>
      <c r="U463" s="89" t="str">
        <f t="shared" ca="1" si="927"/>
        <v/>
      </c>
      <c r="V463" s="98"/>
    </row>
    <row r="464" spans="2:22" x14ac:dyDescent="0.25">
      <c r="B464">
        <v>11</v>
      </c>
      <c r="C464" s="29">
        <f t="shared" si="909"/>
        <v>43845</v>
      </c>
      <c r="D464" s="88">
        <f ca="1">OFFSET(dispos!$D$14,,60)</f>
        <v>0</v>
      </c>
      <c r="E464" s="88">
        <f ca="1">OFFSET(dispos!$E$14,,60)</f>
        <v>0</v>
      </c>
      <c r="F464" s="88">
        <f ca="1">OFFSET(dispos!$F$14,,60)</f>
        <v>0</v>
      </c>
      <c r="G464" s="88">
        <f ca="1">OFFSET(dispos!$G$14,,60)</f>
        <v>0</v>
      </c>
      <c r="H464" s="88">
        <f ca="1">OFFSET(dispos!$H$14,,60)</f>
        <v>0</v>
      </c>
      <c r="I464" s="88">
        <f ca="1">OFFSET(dispos!$I$14,,60)</f>
        <v>0</v>
      </c>
      <c r="J464" s="90" t="str">
        <f t="shared" ref="J464:O464" ca="1" si="928">IF(D464=0,"",SUMPRODUCT((D454:D503&lt;=D464)-(ISBLANK(D454:D503))))</f>
        <v/>
      </c>
      <c r="K464" s="90" t="str">
        <f t="shared" ca="1" si="928"/>
        <v/>
      </c>
      <c r="L464" s="90" t="str">
        <f t="shared" ca="1" si="928"/>
        <v/>
      </c>
      <c r="M464" s="90" t="str">
        <f t="shared" ca="1" si="928"/>
        <v/>
      </c>
      <c r="N464" s="90" t="str">
        <f t="shared" ca="1" si="928"/>
        <v/>
      </c>
      <c r="O464" s="90" t="str">
        <f t="shared" ca="1" si="928"/>
        <v/>
      </c>
      <c r="P464" s="89" t="str">
        <f t="shared" ref="P464:U464" ca="1" si="929">IF(ISNA(MATCH(MIN(J454:J503)+ROW()-ROW(P454),J454:J503,0)),"",INDEX(D454:D503,MATCH(MIN(J454:J503)+ROW()-ROW(P454),J454:J503,0)))</f>
        <v/>
      </c>
      <c r="Q464" s="89" t="str">
        <f t="shared" ca="1" si="929"/>
        <v/>
      </c>
      <c r="R464" s="89" t="str">
        <f t="shared" ca="1" si="929"/>
        <v/>
      </c>
      <c r="S464" s="89" t="str">
        <f t="shared" ca="1" si="929"/>
        <v/>
      </c>
      <c r="T464" s="89" t="str">
        <f t="shared" ca="1" si="929"/>
        <v/>
      </c>
      <c r="U464" s="89" t="str">
        <f t="shared" ca="1" si="929"/>
        <v/>
      </c>
      <c r="V464" s="98"/>
    </row>
    <row r="465" spans="2:22" x14ac:dyDescent="0.25">
      <c r="B465">
        <v>12</v>
      </c>
      <c r="C465" s="29">
        <f t="shared" si="909"/>
        <v>43845</v>
      </c>
      <c r="D465" s="88">
        <f ca="1">OFFSET(dispos!$D$14,,66)</f>
        <v>0</v>
      </c>
      <c r="E465" s="88">
        <f ca="1">OFFSET(dispos!$E$14,,66)</f>
        <v>0</v>
      </c>
      <c r="F465" s="88">
        <f ca="1">OFFSET(dispos!$F$14,,66)</f>
        <v>0</v>
      </c>
      <c r="G465" s="88">
        <f ca="1">OFFSET(dispos!$G$14,,66)</f>
        <v>0</v>
      </c>
      <c r="H465" s="88">
        <f ca="1">OFFSET(dispos!$H$14,,66)</f>
        <v>0</v>
      </c>
      <c r="I465" s="88">
        <f ca="1">OFFSET(dispos!$I$14,,66)</f>
        <v>0</v>
      </c>
      <c r="J465" s="90" t="str">
        <f t="shared" ref="J465:O465" ca="1" si="930">IF(D465=0,"",SUMPRODUCT((D454:D503&lt;=D465)-(ISBLANK(D454:D503))))</f>
        <v/>
      </c>
      <c r="K465" s="90" t="str">
        <f t="shared" ca="1" si="930"/>
        <v/>
      </c>
      <c r="L465" s="90" t="str">
        <f t="shared" ca="1" si="930"/>
        <v/>
      </c>
      <c r="M465" s="90" t="str">
        <f t="shared" ca="1" si="930"/>
        <v/>
      </c>
      <c r="N465" s="90" t="str">
        <f t="shared" ca="1" si="930"/>
        <v/>
      </c>
      <c r="O465" s="90" t="str">
        <f t="shared" ca="1" si="930"/>
        <v/>
      </c>
      <c r="P465" s="89" t="str">
        <f t="shared" ref="P465:U465" ca="1" si="931">IF(ISNA(MATCH(MIN(J454:J503)+ROW()-ROW(P454),J454:J503,0)),"",INDEX(D454:D503,MATCH(MIN(J454:J503)+ROW()-ROW(P454),J454:J503,0)))</f>
        <v/>
      </c>
      <c r="Q465" s="89" t="str">
        <f t="shared" ca="1" si="931"/>
        <v/>
      </c>
      <c r="R465" s="89" t="str">
        <f t="shared" ca="1" si="931"/>
        <v/>
      </c>
      <c r="S465" s="89" t="str">
        <f t="shared" ca="1" si="931"/>
        <v/>
      </c>
      <c r="T465" s="89" t="str">
        <f t="shared" ca="1" si="931"/>
        <v/>
      </c>
      <c r="U465" s="89" t="str">
        <f t="shared" ca="1" si="931"/>
        <v/>
      </c>
      <c r="V465" s="98"/>
    </row>
    <row r="466" spans="2:22" x14ac:dyDescent="0.25">
      <c r="B466">
        <v>13</v>
      </c>
      <c r="C466" s="29">
        <f t="shared" si="909"/>
        <v>43845</v>
      </c>
      <c r="D466" s="88">
        <f ca="1">OFFSET(dispos!$D$14,,72)</f>
        <v>0</v>
      </c>
      <c r="E466" s="88">
        <f ca="1">OFFSET(dispos!$E$14,,72)</f>
        <v>0</v>
      </c>
      <c r="F466" s="88">
        <f ca="1">OFFSET(dispos!$F$14,,72)</f>
        <v>0</v>
      </c>
      <c r="G466" s="88">
        <f ca="1">OFFSET(dispos!$G$14,,72)</f>
        <v>0</v>
      </c>
      <c r="H466" s="88">
        <f ca="1">OFFSET(dispos!$H$14,,72)</f>
        <v>0</v>
      </c>
      <c r="I466" s="88">
        <f ca="1">OFFSET(dispos!$I$14,,72)</f>
        <v>0</v>
      </c>
      <c r="J466" s="90" t="str">
        <f t="shared" ref="J466:O466" ca="1" si="932">IF(D466=0,"",SUMPRODUCT((D454:D503&lt;=D466)-(ISBLANK(D454:D503))))</f>
        <v/>
      </c>
      <c r="K466" s="90" t="str">
        <f t="shared" ca="1" si="932"/>
        <v/>
      </c>
      <c r="L466" s="90" t="str">
        <f t="shared" ca="1" si="932"/>
        <v/>
      </c>
      <c r="M466" s="90" t="str">
        <f t="shared" ca="1" si="932"/>
        <v/>
      </c>
      <c r="N466" s="90" t="str">
        <f t="shared" ca="1" si="932"/>
        <v/>
      </c>
      <c r="O466" s="90" t="str">
        <f t="shared" ca="1" si="932"/>
        <v/>
      </c>
      <c r="P466" s="89" t="str">
        <f t="shared" ref="P466:U466" ca="1" si="933">IF(ISNA(MATCH(MIN(J454:J503)+ROW()-ROW(P454),J454:J503,0)),"",INDEX(D454:D503,MATCH(MIN(J454:J503)+ROW()-ROW(P454),J454:J503,0)))</f>
        <v/>
      </c>
      <c r="Q466" s="89" t="str">
        <f t="shared" ca="1" si="933"/>
        <v/>
      </c>
      <c r="R466" s="89" t="str">
        <f t="shared" ca="1" si="933"/>
        <v/>
      </c>
      <c r="S466" s="89" t="str">
        <f t="shared" ca="1" si="933"/>
        <v/>
      </c>
      <c r="T466" s="89" t="str">
        <f t="shared" ca="1" si="933"/>
        <v/>
      </c>
      <c r="U466" s="89" t="str">
        <f t="shared" ca="1" si="933"/>
        <v/>
      </c>
      <c r="V466" s="98"/>
    </row>
    <row r="467" spans="2:22" x14ac:dyDescent="0.25">
      <c r="B467">
        <v>14</v>
      </c>
      <c r="C467" s="29">
        <f t="shared" si="909"/>
        <v>43845</v>
      </c>
      <c r="D467" s="88">
        <f ca="1">OFFSET(dispos!$D$14,,78)</f>
        <v>0</v>
      </c>
      <c r="E467" s="88">
        <f ca="1">OFFSET(dispos!$E$14,,78)</f>
        <v>0</v>
      </c>
      <c r="F467" s="88">
        <f ca="1">OFFSET(dispos!$F$14,,78)</f>
        <v>0</v>
      </c>
      <c r="G467" s="88">
        <f ca="1">OFFSET(dispos!$G$14,,78)</f>
        <v>0</v>
      </c>
      <c r="H467" s="88">
        <f ca="1">OFFSET(dispos!$H$14,,78)</f>
        <v>0</v>
      </c>
      <c r="I467" s="88">
        <f ca="1">OFFSET(dispos!$I$14,,78)</f>
        <v>0</v>
      </c>
      <c r="J467" s="90" t="str">
        <f t="shared" ref="J467:O467" ca="1" si="934">IF(D467=0,"",SUMPRODUCT((D454:D503&lt;=D467)-(ISBLANK(D454:D503))))</f>
        <v/>
      </c>
      <c r="K467" s="90" t="str">
        <f t="shared" ca="1" si="934"/>
        <v/>
      </c>
      <c r="L467" s="90" t="str">
        <f t="shared" ca="1" si="934"/>
        <v/>
      </c>
      <c r="M467" s="90" t="str">
        <f t="shared" ca="1" si="934"/>
        <v/>
      </c>
      <c r="N467" s="90" t="str">
        <f t="shared" ca="1" si="934"/>
        <v/>
      </c>
      <c r="O467" s="90" t="str">
        <f t="shared" ca="1" si="934"/>
        <v/>
      </c>
      <c r="P467" s="89" t="str">
        <f t="shared" ref="P467:U467" ca="1" si="935">IF(ISNA(MATCH(MIN(J454:J503)+ROW()-ROW(P454),J454:J503,0)),"",INDEX(D454:D503,MATCH(MIN(J454:J503)+ROW()-ROW(P454),J454:J503,0)))</f>
        <v/>
      </c>
      <c r="Q467" s="89" t="str">
        <f t="shared" ca="1" si="935"/>
        <v/>
      </c>
      <c r="R467" s="89" t="str">
        <f t="shared" ca="1" si="935"/>
        <v/>
      </c>
      <c r="S467" s="89" t="str">
        <f t="shared" ca="1" si="935"/>
        <v/>
      </c>
      <c r="T467" s="89" t="str">
        <f t="shared" ca="1" si="935"/>
        <v/>
      </c>
      <c r="U467" s="89" t="str">
        <f t="shared" ca="1" si="935"/>
        <v/>
      </c>
      <c r="V467" s="98"/>
    </row>
    <row r="468" spans="2:22" x14ac:dyDescent="0.25">
      <c r="B468">
        <v>15</v>
      </c>
      <c r="C468" s="29">
        <f t="shared" si="909"/>
        <v>43845</v>
      </c>
      <c r="D468" s="88">
        <f ca="1">OFFSET(dispos!$D$14,,84)</f>
        <v>0</v>
      </c>
      <c r="E468" s="88">
        <f ca="1">OFFSET(dispos!$E$14,,84)</f>
        <v>0</v>
      </c>
      <c r="F468" s="88">
        <f ca="1">OFFSET(dispos!$F$14,,84)</f>
        <v>0</v>
      </c>
      <c r="G468" s="88">
        <f ca="1">OFFSET(dispos!$G$14,,84)</f>
        <v>0</v>
      </c>
      <c r="H468" s="88">
        <f ca="1">OFFSET(dispos!$H$14,,84)</f>
        <v>0</v>
      </c>
      <c r="I468" s="88">
        <f ca="1">OFFSET(dispos!$I$14,,84)</f>
        <v>0</v>
      </c>
      <c r="J468" s="90" t="str">
        <f t="shared" ref="J468:O468" ca="1" si="936">IF(D468=0,"",SUMPRODUCT((D454:D503&lt;=D468)-(ISBLANK(D454:D503))))</f>
        <v/>
      </c>
      <c r="K468" s="90" t="str">
        <f t="shared" ca="1" si="936"/>
        <v/>
      </c>
      <c r="L468" s="90" t="str">
        <f t="shared" ca="1" si="936"/>
        <v/>
      </c>
      <c r="M468" s="90" t="str">
        <f t="shared" ca="1" si="936"/>
        <v/>
      </c>
      <c r="N468" s="90" t="str">
        <f t="shared" ca="1" si="936"/>
        <v/>
      </c>
      <c r="O468" s="90" t="str">
        <f t="shared" ca="1" si="936"/>
        <v/>
      </c>
      <c r="P468" s="89" t="str">
        <f t="shared" ref="P468:U468" ca="1" si="937">IF(ISNA(MATCH(MIN(J454:J503)+ROW()-ROW(P454),J454:J503,0)),"",INDEX(D454:D503,MATCH(MIN(J454:J503)+ROW()-ROW(P454),J454:J503,0)))</f>
        <v/>
      </c>
      <c r="Q468" s="89" t="str">
        <f t="shared" ca="1" si="937"/>
        <v/>
      </c>
      <c r="R468" s="89" t="str">
        <f t="shared" ca="1" si="937"/>
        <v/>
      </c>
      <c r="S468" s="89" t="str">
        <f t="shared" ca="1" si="937"/>
        <v/>
      </c>
      <c r="T468" s="89" t="str">
        <f t="shared" ca="1" si="937"/>
        <v/>
      </c>
      <c r="U468" s="89" t="str">
        <f t="shared" ca="1" si="937"/>
        <v/>
      </c>
      <c r="V468" s="98"/>
    </row>
    <row r="469" spans="2:22" x14ac:dyDescent="0.25">
      <c r="B469">
        <v>16</v>
      </c>
      <c r="C469" s="29">
        <f t="shared" si="909"/>
        <v>43845</v>
      </c>
      <c r="D469" s="88">
        <f ca="1">OFFSET(dispos!$D$14,,90)</f>
        <v>0</v>
      </c>
      <c r="E469" s="88">
        <f ca="1">OFFSET(dispos!$E$14,,90)</f>
        <v>0</v>
      </c>
      <c r="F469" s="88">
        <f ca="1">OFFSET(dispos!$F$14,,90)</f>
        <v>0</v>
      </c>
      <c r="G469" s="88">
        <f ca="1">OFFSET(dispos!$G$14,,90)</f>
        <v>0</v>
      </c>
      <c r="H469" s="88">
        <f ca="1">OFFSET(dispos!$H$14,,90)</f>
        <v>0</v>
      </c>
      <c r="I469" s="88">
        <f ca="1">OFFSET(dispos!$I$14,,90)</f>
        <v>0</v>
      </c>
      <c r="J469" s="90" t="str">
        <f t="shared" ref="J469:O469" ca="1" si="938">IF(D469=0,"",SUMPRODUCT((D454:D503&lt;=D469)-(ISBLANK(D454:D503))))</f>
        <v/>
      </c>
      <c r="K469" s="90" t="str">
        <f t="shared" ca="1" si="938"/>
        <v/>
      </c>
      <c r="L469" s="90" t="str">
        <f t="shared" ca="1" si="938"/>
        <v/>
      </c>
      <c r="M469" s="90" t="str">
        <f t="shared" ca="1" si="938"/>
        <v/>
      </c>
      <c r="N469" s="90" t="str">
        <f t="shared" ca="1" si="938"/>
        <v/>
      </c>
      <c r="O469" s="90" t="str">
        <f t="shared" ca="1" si="938"/>
        <v/>
      </c>
      <c r="P469" s="89" t="str">
        <f t="shared" ref="P469:U469" ca="1" si="939">IF(ISNA(MATCH(MIN(J454:J503)+ROW()-ROW(P454),J454:J503,0)),"",INDEX(D454:D503,MATCH(MIN(J454:J503)+ROW()-ROW(P454),J454:J503,0)))</f>
        <v/>
      </c>
      <c r="Q469" s="89" t="str">
        <f t="shared" ca="1" si="939"/>
        <v/>
      </c>
      <c r="R469" s="89" t="str">
        <f t="shared" ca="1" si="939"/>
        <v/>
      </c>
      <c r="S469" s="89" t="str">
        <f t="shared" ca="1" si="939"/>
        <v/>
      </c>
      <c r="T469" s="89" t="str">
        <f t="shared" ca="1" si="939"/>
        <v/>
      </c>
      <c r="U469" s="89" t="str">
        <f t="shared" ca="1" si="939"/>
        <v/>
      </c>
      <c r="V469" s="98"/>
    </row>
    <row r="470" spans="2:22" x14ac:dyDescent="0.25">
      <c r="B470">
        <v>17</v>
      </c>
      <c r="C470" s="29">
        <f t="shared" si="909"/>
        <v>43845</v>
      </c>
      <c r="D470" s="88">
        <f ca="1">OFFSET(dispos!$D$14,,96)</f>
        <v>0</v>
      </c>
      <c r="E470" s="88">
        <f ca="1">OFFSET(dispos!$E$14,,96)</f>
        <v>0</v>
      </c>
      <c r="F470" s="88">
        <f ca="1">OFFSET(dispos!$F$14,,96)</f>
        <v>0</v>
      </c>
      <c r="G470" s="88">
        <f ca="1">OFFSET(dispos!$G$14,,96)</f>
        <v>0</v>
      </c>
      <c r="H470" s="88">
        <f ca="1">OFFSET(dispos!$H$14,,96)</f>
        <v>0</v>
      </c>
      <c r="I470" s="88">
        <f ca="1">OFFSET(dispos!$I$14,,96)</f>
        <v>0</v>
      </c>
      <c r="J470" s="90" t="str">
        <f t="shared" ref="J470:O470" ca="1" si="940">IF(D470=0,"",SUMPRODUCT((D454:D503&lt;=D470)-(ISBLANK(D454:D503))))</f>
        <v/>
      </c>
      <c r="K470" s="90" t="str">
        <f t="shared" ca="1" si="940"/>
        <v/>
      </c>
      <c r="L470" s="90" t="str">
        <f t="shared" ca="1" si="940"/>
        <v/>
      </c>
      <c r="M470" s="90" t="str">
        <f t="shared" ca="1" si="940"/>
        <v/>
      </c>
      <c r="N470" s="90" t="str">
        <f t="shared" ca="1" si="940"/>
        <v/>
      </c>
      <c r="O470" s="90" t="str">
        <f t="shared" ca="1" si="940"/>
        <v/>
      </c>
      <c r="P470" s="89" t="str">
        <f t="shared" ref="P470:U470" ca="1" si="941">IF(ISNA(MATCH(MIN(J454:J503)+ROW()-ROW(P454),J454:J503,0)),"",INDEX(D454:D503,MATCH(MIN(J454:J503)+ROW()-ROW(P454),J454:J503,0)))</f>
        <v/>
      </c>
      <c r="Q470" s="89" t="str">
        <f t="shared" ca="1" si="941"/>
        <v/>
      </c>
      <c r="R470" s="89" t="str">
        <f t="shared" ca="1" si="941"/>
        <v/>
      </c>
      <c r="S470" s="89" t="str">
        <f t="shared" ca="1" si="941"/>
        <v/>
      </c>
      <c r="T470" s="89" t="str">
        <f t="shared" ca="1" si="941"/>
        <v/>
      </c>
      <c r="U470" s="89" t="str">
        <f t="shared" ca="1" si="941"/>
        <v/>
      </c>
      <c r="V470" s="98"/>
    </row>
    <row r="471" spans="2:22" x14ac:dyDescent="0.25">
      <c r="B471">
        <v>18</v>
      </c>
      <c r="C471" s="29">
        <f t="shared" si="909"/>
        <v>43845</v>
      </c>
      <c r="D471" s="88">
        <f ca="1">OFFSET(dispos!$D$14,,102)</f>
        <v>0</v>
      </c>
      <c r="E471" s="88">
        <f ca="1">OFFSET(dispos!$E$14,,102)</f>
        <v>0</v>
      </c>
      <c r="F471" s="88">
        <f ca="1">OFFSET(dispos!$F$14,,102)</f>
        <v>0</v>
      </c>
      <c r="G471" s="88">
        <f ca="1">OFFSET(dispos!$G$14,,102)</f>
        <v>0</v>
      </c>
      <c r="H471" s="88">
        <f ca="1">OFFSET(dispos!$H$14,,102)</f>
        <v>0</v>
      </c>
      <c r="I471" s="88">
        <f ca="1">OFFSET(dispos!$I$14,,102)</f>
        <v>0</v>
      </c>
      <c r="J471" s="90" t="str">
        <f t="shared" ref="J471:O471" ca="1" si="942">IF(D471=0,"",SUMPRODUCT((D454:D503&lt;=D471)-(ISBLANK(D454:D503))))</f>
        <v/>
      </c>
      <c r="K471" s="90" t="str">
        <f t="shared" ca="1" si="942"/>
        <v/>
      </c>
      <c r="L471" s="90" t="str">
        <f t="shared" ca="1" si="942"/>
        <v/>
      </c>
      <c r="M471" s="90" t="str">
        <f t="shared" ca="1" si="942"/>
        <v/>
      </c>
      <c r="N471" s="90" t="str">
        <f t="shared" ca="1" si="942"/>
        <v/>
      </c>
      <c r="O471" s="90" t="str">
        <f t="shared" ca="1" si="942"/>
        <v/>
      </c>
      <c r="P471" s="89" t="str">
        <f t="shared" ref="P471:U471" ca="1" si="943">IF(ISNA(MATCH(MIN(J454:J503)+ROW()-ROW(P454),J454:J503,0)),"",INDEX(D454:D503,MATCH(MIN(J454:J503)+ROW()-ROW(P454),J454:J503,0)))</f>
        <v/>
      </c>
      <c r="Q471" s="89" t="str">
        <f t="shared" ca="1" si="943"/>
        <v/>
      </c>
      <c r="R471" s="89" t="str">
        <f t="shared" ca="1" si="943"/>
        <v/>
      </c>
      <c r="S471" s="89" t="str">
        <f t="shared" ca="1" si="943"/>
        <v/>
      </c>
      <c r="T471" s="89" t="str">
        <f t="shared" ca="1" si="943"/>
        <v/>
      </c>
      <c r="U471" s="89" t="str">
        <f t="shared" ca="1" si="943"/>
        <v/>
      </c>
      <c r="V471" s="98"/>
    </row>
    <row r="472" spans="2:22" x14ac:dyDescent="0.25">
      <c r="B472">
        <v>19</v>
      </c>
      <c r="C472" s="29">
        <f t="shared" si="909"/>
        <v>43845</v>
      </c>
      <c r="D472" s="88">
        <f ca="1">OFFSET(dispos!$D$14,,108)</f>
        <v>0</v>
      </c>
      <c r="E472" s="88">
        <f ca="1">OFFSET(dispos!$E$14,,108)</f>
        <v>0</v>
      </c>
      <c r="F472" s="88">
        <f ca="1">OFFSET(dispos!$F$14,,108)</f>
        <v>0</v>
      </c>
      <c r="G472" s="88">
        <f ca="1">OFFSET(dispos!$G$14,,108)</f>
        <v>0</v>
      </c>
      <c r="H472" s="88">
        <f ca="1">OFFSET(dispos!$H$14,,108)</f>
        <v>0</v>
      </c>
      <c r="I472" s="88">
        <f ca="1">OFFSET(dispos!$I$14,,108)</f>
        <v>0</v>
      </c>
      <c r="J472" s="90" t="str">
        <f t="shared" ref="J472:O472" ca="1" si="944">IF(D472=0,"",SUMPRODUCT((D454:D503&lt;=D472)-(ISBLANK(D454:D503))))</f>
        <v/>
      </c>
      <c r="K472" s="90" t="str">
        <f t="shared" ca="1" si="944"/>
        <v/>
      </c>
      <c r="L472" s="90" t="str">
        <f t="shared" ca="1" si="944"/>
        <v/>
      </c>
      <c r="M472" s="90" t="str">
        <f t="shared" ca="1" si="944"/>
        <v/>
      </c>
      <c r="N472" s="90" t="str">
        <f t="shared" ca="1" si="944"/>
        <v/>
      </c>
      <c r="O472" s="90" t="str">
        <f t="shared" ca="1" si="944"/>
        <v/>
      </c>
      <c r="P472" s="89" t="str">
        <f t="shared" ref="P472:U472" ca="1" si="945">IF(ISNA(MATCH(MIN(J454:J503)+ROW()-ROW(P454),J454:J503,0)),"",INDEX(D454:D503,MATCH(MIN(J454:J503)+ROW()-ROW(P454),J454:J503,0)))</f>
        <v/>
      </c>
      <c r="Q472" s="89" t="str">
        <f t="shared" ca="1" si="945"/>
        <v/>
      </c>
      <c r="R472" s="89" t="str">
        <f t="shared" ca="1" si="945"/>
        <v/>
      </c>
      <c r="S472" s="89" t="str">
        <f t="shared" ca="1" si="945"/>
        <v/>
      </c>
      <c r="T472" s="89" t="str">
        <f t="shared" ca="1" si="945"/>
        <v/>
      </c>
      <c r="U472" s="89" t="str">
        <f t="shared" ca="1" si="945"/>
        <v/>
      </c>
      <c r="V472" s="98"/>
    </row>
    <row r="473" spans="2:22" x14ac:dyDescent="0.25">
      <c r="B473">
        <v>20</v>
      </c>
      <c r="C473" s="29">
        <f t="shared" si="909"/>
        <v>43845</v>
      </c>
      <c r="D473" s="88">
        <f ca="1">OFFSET(dispos!$D$14,,114)</f>
        <v>0</v>
      </c>
      <c r="E473" s="88">
        <f ca="1">OFFSET(dispos!$E$14,,114)</f>
        <v>0</v>
      </c>
      <c r="F473" s="88">
        <f ca="1">OFFSET(dispos!$F$14,,114)</f>
        <v>0</v>
      </c>
      <c r="G473" s="88">
        <f ca="1">OFFSET(dispos!$G$14,,114)</f>
        <v>0</v>
      </c>
      <c r="H473" s="88">
        <f ca="1">OFFSET(dispos!$H$14,,114)</f>
        <v>0</v>
      </c>
      <c r="I473" s="88">
        <f ca="1">OFFSET(dispos!$I$14,,114)</f>
        <v>0</v>
      </c>
      <c r="J473" s="90" t="str">
        <f t="shared" ref="J473:O473" ca="1" si="946">IF(D473=0,"",SUMPRODUCT((D454:D503&lt;=D473)-(ISBLANK(D454:D503))))</f>
        <v/>
      </c>
      <c r="K473" s="90" t="str">
        <f t="shared" ca="1" si="946"/>
        <v/>
      </c>
      <c r="L473" s="90" t="str">
        <f t="shared" ca="1" si="946"/>
        <v/>
      </c>
      <c r="M473" s="90" t="str">
        <f t="shared" ca="1" si="946"/>
        <v/>
      </c>
      <c r="N473" s="90" t="str">
        <f t="shared" ca="1" si="946"/>
        <v/>
      </c>
      <c r="O473" s="90" t="str">
        <f t="shared" ca="1" si="946"/>
        <v/>
      </c>
      <c r="P473" s="89" t="str">
        <f t="shared" ref="P473:U473" ca="1" si="947">IF(ISNA(MATCH(MIN(J454:J503)+ROW()-ROW(P454),J454:J503,0)),"",INDEX(D454:D503,MATCH(MIN(J454:J503)+ROW()-ROW(P454),J454:J503,0)))</f>
        <v/>
      </c>
      <c r="Q473" s="89" t="str">
        <f t="shared" ca="1" si="947"/>
        <v/>
      </c>
      <c r="R473" s="89" t="str">
        <f t="shared" ca="1" si="947"/>
        <v/>
      </c>
      <c r="S473" s="89" t="str">
        <f t="shared" ca="1" si="947"/>
        <v/>
      </c>
      <c r="T473" s="89" t="str">
        <f t="shared" ca="1" si="947"/>
        <v/>
      </c>
      <c r="U473" s="89" t="str">
        <f t="shared" ca="1" si="947"/>
        <v/>
      </c>
      <c r="V473" s="98"/>
    </row>
    <row r="474" spans="2:22" x14ac:dyDescent="0.25">
      <c r="B474">
        <v>21</v>
      </c>
      <c r="C474" s="29">
        <f t="shared" si="909"/>
        <v>43845</v>
      </c>
      <c r="D474" s="88">
        <f ca="1">OFFSET(dispos!$D$14,,120)</f>
        <v>0</v>
      </c>
      <c r="E474" s="88">
        <f ca="1">OFFSET(dispos!$E$14,,120)</f>
        <v>0</v>
      </c>
      <c r="F474" s="88">
        <f ca="1">OFFSET(dispos!$F$14,,120)</f>
        <v>0</v>
      </c>
      <c r="G474" s="88">
        <f ca="1">OFFSET(dispos!$G$14,,120)</f>
        <v>0</v>
      </c>
      <c r="H474" s="88">
        <f ca="1">OFFSET(dispos!$H$14,,120)</f>
        <v>0</v>
      </c>
      <c r="I474" s="88">
        <f ca="1">OFFSET(dispos!$I$14,,120)</f>
        <v>0</v>
      </c>
      <c r="J474" s="90" t="str">
        <f t="shared" ref="J474:O474" ca="1" si="948">IF(D474=0,"",SUMPRODUCT((D454:D503&lt;=D474)-(ISBLANK(D454:D503))))</f>
        <v/>
      </c>
      <c r="K474" s="90" t="str">
        <f t="shared" ca="1" si="948"/>
        <v/>
      </c>
      <c r="L474" s="90" t="str">
        <f t="shared" ca="1" si="948"/>
        <v/>
      </c>
      <c r="M474" s="90" t="str">
        <f t="shared" ca="1" si="948"/>
        <v/>
      </c>
      <c r="N474" s="90" t="str">
        <f t="shared" ca="1" si="948"/>
        <v/>
      </c>
      <c r="O474" s="90" t="str">
        <f t="shared" ca="1" si="948"/>
        <v/>
      </c>
      <c r="P474" s="89" t="str">
        <f t="shared" ref="P474:U474" ca="1" si="949">IF(ISNA(MATCH(MIN(J454:J503)+ROW()-ROW(P454),J454:J503,0)),"",INDEX(D454:D503,MATCH(MIN(J454:J503)+ROW()-ROW(P454),J454:J503,0)))</f>
        <v/>
      </c>
      <c r="Q474" s="89" t="str">
        <f t="shared" ca="1" si="949"/>
        <v/>
      </c>
      <c r="R474" s="89" t="str">
        <f t="shared" ca="1" si="949"/>
        <v/>
      </c>
      <c r="S474" s="89" t="str">
        <f t="shared" ca="1" si="949"/>
        <v/>
      </c>
      <c r="T474" s="89" t="str">
        <f t="shared" ca="1" si="949"/>
        <v/>
      </c>
      <c r="U474" s="89" t="str">
        <f t="shared" ca="1" si="949"/>
        <v/>
      </c>
      <c r="V474" s="98"/>
    </row>
    <row r="475" spans="2:22" x14ac:dyDescent="0.25">
      <c r="B475">
        <v>22</v>
      </c>
      <c r="C475" s="29">
        <f t="shared" si="909"/>
        <v>43845</v>
      </c>
      <c r="D475" s="88">
        <f ca="1">OFFSET(dispos!$D$14,,126)</f>
        <v>0</v>
      </c>
      <c r="E475" s="88">
        <f ca="1">OFFSET(dispos!$E$14,,126)</f>
        <v>0</v>
      </c>
      <c r="F475" s="88">
        <f ca="1">OFFSET(dispos!$F$14,,126)</f>
        <v>0</v>
      </c>
      <c r="G475" s="88">
        <f ca="1">OFFSET(dispos!$G$14,,126)</f>
        <v>0</v>
      </c>
      <c r="H475" s="88">
        <f ca="1">OFFSET(dispos!$H$14,,126)</f>
        <v>0</v>
      </c>
      <c r="I475" s="88">
        <f ca="1">OFFSET(dispos!$I$14,,126)</f>
        <v>0</v>
      </c>
      <c r="J475" s="90" t="str">
        <f t="shared" ref="J475:O475" ca="1" si="950">IF(D475=0,"",SUMPRODUCT((D454:D503&lt;=D475)-(ISBLANK(D454:D503))))</f>
        <v/>
      </c>
      <c r="K475" s="90" t="str">
        <f t="shared" ca="1" si="950"/>
        <v/>
      </c>
      <c r="L475" s="90" t="str">
        <f t="shared" ca="1" si="950"/>
        <v/>
      </c>
      <c r="M475" s="90" t="str">
        <f t="shared" ca="1" si="950"/>
        <v/>
      </c>
      <c r="N475" s="90" t="str">
        <f t="shared" ca="1" si="950"/>
        <v/>
      </c>
      <c r="O475" s="90" t="str">
        <f t="shared" ca="1" si="950"/>
        <v/>
      </c>
      <c r="P475" s="89" t="str">
        <f t="shared" ref="P475:U475" ca="1" si="951">IF(ISNA(MATCH(MIN(J454:J503)+ROW()-ROW(P454),J454:J503,0)),"",INDEX(D454:D503,MATCH(MIN(J454:J503)+ROW()-ROW(P454),J454:J503,0)))</f>
        <v/>
      </c>
      <c r="Q475" s="89" t="str">
        <f t="shared" ca="1" si="951"/>
        <v/>
      </c>
      <c r="R475" s="89" t="str">
        <f t="shared" ca="1" si="951"/>
        <v/>
      </c>
      <c r="S475" s="89" t="str">
        <f t="shared" ca="1" si="951"/>
        <v/>
      </c>
      <c r="T475" s="89" t="str">
        <f t="shared" ca="1" si="951"/>
        <v/>
      </c>
      <c r="U475" s="89" t="str">
        <f t="shared" ca="1" si="951"/>
        <v/>
      </c>
      <c r="V475" s="98"/>
    </row>
    <row r="476" spans="2:22" x14ac:dyDescent="0.25">
      <c r="B476">
        <v>23</v>
      </c>
      <c r="C476" s="29">
        <f t="shared" si="909"/>
        <v>43845</v>
      </c>
      <c r="D476" s="88">
        <f ca="1">OFFSET(dispos!$D$14,,132)</f>
        <v>0</v>
      </c>
      <c r="E476" s="88">
        <f ca="1">OFFSET(dispos!$E$14,,132)</f>
        <v>0</v>
      </c>
      <c r="F476" s="88">
        <f ca="1">OFFSET(dispos!$F$14,,132)</f>
        <v>0</v>
      </c>
      <c r="G476" s="88">
        <f ca="1">OFFSET(dispos!$G$14,,132)</f>
        <v>0</v>
      </c>
      <c r="H476" s="88">
        <f ca="1">OFFSET(dispos!$H$14,,132)</f>
        <v>0</v>
      </c>
      <c r="I476" s="88">
        <f ca="1">OFFSET(dispos!$I$14,,132)</f>
        <v>0</v>
      </c>
      <c r="J476" s="90" t="str">
        <f t="shared" ref="J476:O476" ca="1" si="952">IF(D476=0,"",SUMPRODUCT((D454:D503&lt;=D476)-(ISBLANK(D454:D503))))</f>
        <v/>
      </c>
      <c r="K476" s="90" t="str">
        <f t="shared" ca="1" si="952"/>
        <v/>
      </c>
      <c r="L476" s="90" t="str">
        <f t="shared" ca="1" si="952"/>
        <v/>
      </c>
      <c r="M476" s="90" t="str">
        <f t="shared" ca="1" si="952"/>
        <v/>
      </c>
      <c r="N476" s="90" t="str">
        <f t="shared" ca="1" si="952"/>
        <v/>
      </c>
      <c r="O476" s="90" t="str">
        <f t="shared" ca="1" si="952"/>
        <v/>
      </c>
      <c r="P476" s="89" t="str">
        <f t="shared" ref="P476:U476" ca="1" si="953">IF(ISNA(MATCH(MIN(J454:J503)+ROW()-ROW(P454),J454:J503,0)),"",INDEX(D454:D503,MATCH(MIN(J454:J503)+ROW()-ROW(P454),J454:J503,0)))</f>
        <v/>
      </c>
      <c r="Q476" s="89" t="str">
        <f t="shared" ca="1" si="953"/>
        <v/>
      </c>
      <c r="R476" s="89" t="str">
        <f t="shared" ca="1" si="953"/>
        <v/>
      </c>
      <c r="S476" s="89" t="str">
        <f t="shared" ca="1" si="953"/>
        <v/>
      </c>
      <c r="T476" s="89" t="str">
        <f t="shared" ca="1" si="953"/>
        <v/>
      </c>
      <c r="U476" s="89" t="str">
        <f t="shared" ca="1" si="953"/>
        <v/>
      </c>
      <c r="V476" s="98"/>
    </row>
    <row r="477" spans="2:22" x14ac:dyDescent="0.25">
      <c r="B477">
        <v>24</v>
      </c>
      <c r="C477" s="29">
        <f t="shared" si="909"/>
        <v>43845</v>
      </c>
      <c r="D477" s="88">
        <f ca="1">OFFSET(dispos!$D$14,,138)</f>
        <v>0</v>
      </c>
      <c r="E477" s="88">
        <f ca="1">OFFSET(dispos!$E$14,,138)</f>
        <v>0</v>
      </c>
      <c r="F477" s="88">
        <f ca="1">OFFSET(dispos!$F$14,,138)</f>
        <v>0</v>
      </c>
      <c r="G477" s="88">
        <f ca="1">OFFSET(dispos!$G$14,,138)</f>
        <v>0</v>
      </c>
      <c r="H477" s="88">
        <f ca="1">OFFSET(dispos!$H$14,,138)</f>
        <v>0</v>
      </c>
      <c r="I477" s="88">
        <f ca="1">OFFSET(dispos!$I$14,,138)</f>
        <v>0</v>
      </c>
      <c r="J477" s="90" t="str">
        <f t="shared" ref="J477:O477" ca="1" si="954">IF(D477=0,"",SUMPRODUCT((D454:D503&lt;=D477)-(ISBLANK(D454:D503))))</f>
        <v/>
      </c>
      <c r="K477" s="90" t="str">
        <f t="shared" ca="1" si="954"/>
        <v/>
      </c>
      <c r="L477" s="90" t="str">
        <f t="shared" ca="1" si="954"/>
        <v/>
      </c>
      <c r="M477" s="90" t="str">
        <f t="shared" ca="1" si="954"/>
        <v/>
      </c>
      <c r="N477" s="90" t="str">
        <f t="shared" ca="1" si="954"/>
        <v/>
      </c>
      <c r="O477" s="90" t="str">
        <f t="shared" ca="1" si="954"/>
        <v/>
      </c>
      <c r="P477" s="89" t="str">
        <f t="shared" ref="P477:U477" ca="1" si="955">IF(ISNA(MATCH(MIN(J454:J503)+ROW()-ROW(P454),J454:J503,0)),"",INDEX(D454:D503,MATCH(MIN(J454:J503)+ROW()-ROW(P454),J454:J503,0)))</f>
        <v/>
      </c>
      <c r="Q477" s="89" t="str">
        <f t="shared" ca="1" si="955"/>
        <v/>
      </c>
      <c r="R477" s="89" t="str">
        <f t="shared" ca="1" si="955"/>
        <v/>
      </c>
      <c r="S477" s="89" t="str">
        <f t="shared" ca="1" si="955"/>
        <v/>
      </c>
      <c r="T477" s="89" t="str">
        <f t="shared" ca="1" si="955"/>
        <v/>
      </c>
      <c r="U477" s="89" t="str">
        <f t="shared" ca="1" si="955"/>
        <v/>
      </c>
      <c r="V477" s="98"/>
    </row>
    <row r="478" spans="2:22" x14ac:dyDescent="0.25">
      <c r="B478">
        <v>25</v>
      </c>
      <c r="C478" s="29">
        <f t="shared" si="909"/>
        <v>43845</v>
      </c>
      <c r="D478" s="88">
        <f ca="1">OFFSET(dispos!$D$14,,144)</f>
        <v>0</v>
      </c>
      <c r="E478" s="88">
        <f ca="1">OFFSET(dispos!$E$14,,144)</f>
        <v>0</v>
      </c>
      <c r="F478" s="88">
        <f ca="1">OFFSET(dispos!$F$14,,144)</f>
        <v>0</v>
      </c>
      <c r="G478" s="88">
        <f ca="1">OFFSET(dispos!$G$14,,144)</f>
        <v>0</v>
      </c>
      <c r="H478" s="88">
        <f ca="1">OFFSET(dispos!$H$14,,144)</f>
        <v>0</v>
      </c>
      <c r="I478" s="88">
        <f ca="1">OFFSET(dispos!$I$14,,144)</f>
        <v>0</v>
      </c>
      <c r="J478" s="90" t="str">
        <f t="shared" ref="J478:O478" ca="1" si="956">IF(D478=0,"",SUMPRODUCT((D454:D503&lt;=D478)-(ISBLANK(D454:D503))))</f>
        <v/>
      </c>
      <c r="K478" s="90" t="str">
        <f t="shared" ca="1" si="956"/>
        <v/>
      </c>
      <c r="L478" s="90" t="str">
        <f t="shared" ca="1" si="956"/>
        <v/>
      </c>
      <c r="M478" s="90" t="str">
        <f t="shared" ca="1" si="956"/>
        <v/>
      </c>
      <c r="N478" s="90" t="str">
        <f t="shared" ca="1" si="956"/>
        <v/>
      </c>
      <c r="O478" s="90" t="str">
        <f t="shared" ca="1" si="956"/>
        <v/>
      </c>
      <c r="P478" s="89" t="str">
        <f t="shared" ref="P478:U478" ca="1" si="957">IF(ISNA(MATCH(MIN(J454:J503)+ROW()-ROW(P454),J454:J503,0)),"",INDEX(D454:D503,MATCH(MIN(J454:J503)+ROW()-ROW(P454),J454:J503,0)))</f>
        <v/>
      </c>
      <c r="Q478" s="89" t="str">
        <f t="shared" ca="1" si="957"/>
        <v/>
      </c>
      <c r="R478" s="89" t="str">
        <f t="shared" ca="1" si="957"/>
        <v/>
      </c>
      <c r="S478" s="89" t="str">
        <f t="shared" ca="1" si="957"/>
        <v/>
      </c>
      <c r="T478" s="89" t="str">
        <f t="shared" ca="1" si="957"/>
        <v/>
      </c>
      <c r="U478" s="89" t="str">
        <f t="shared" ca="1" si="957"/>
        <v/>
      </c>
      <c r="V478" s="98"/>
    </row>
    <row r="479" spans="2:22" x14ac:dyDescent="0.25">
      <c r="B479">
        <v>26</v>
      </c>
      <c r="C479" s="29">
        <f t="shared" si="909"/>
        <v>43845</v>
      </c>
      <c r="D479" s="88">
        <f ca="1">OFFSET(dispos!$D$14,,150)</f>
        <v>0</v>
      </c>
      <c r="E479" s="88">
        <f ca="1">OFFSET(dispos!$E$14,,150)</f>
        <v>0</v>
      </c>
      <c r="F479" s="88">
        <f ca="1">OFFSET(dispos!$F$14,,150)</f>
        <v>0</v>
      </c>
      <c r="G479" s="88">
        <f ca="1">OFFSET(dispos!$G$14,,150)</f>
        <v>0</v>
      </c>
      <c r="H479" s="88">
        <f ca="1">OFFSET(dispos!$H$14,,150)</f>
        <v>0</v>
      </c>
      <c r="I479" s="88">
        <f ca="1">OFFSET(dispos!$I$14,,150)</f>
        <v>0</v>
      </c>
      <c r="J479" s="90" t="str">
        <f t="shared" ref="J479:O479" ca="1" si="958">IF(D479=0,"",SUMPRODUCT((D454:D503&lt;=D479)-(ISBLANK(D454:D503))))</f>
        <v/>
      </c>
      <c r="K479" s="90" t="str">
        <f t="shared" ca="1" si="958"/>
        <v/>
      </c>
      <c r="L479" s="90" t="str">
        <f t="shared" ca="1" si="958"/>
        <v/>
      </c>
      <c r="M479" s="90" t="str">
        <f t="shared" ca="1" si="958"/>
        <v/>
      </c>
      <c r="N479" s="90" t="str">
        <f t="shared" ca="1" si="958"/>
        <v/>
      </c>
      <c r="O479" s="90" t="str">
        <f t="shared" ca="1" si="958"/>
        <v/>
      </c>
      <c r="P479" s="89" t="str">
        <f t="shared" ref="P479:U479" ca="1" si="959">IF(ISNA(MATCH(MIN(J454:J503)+ROW()-ROW(P454),J454:J503,0)),"",INDEX(D454:D503,MATCH(MIN(J454:J503)+ROW()-ROW(P454),J454:J503,0)))</f>
        <v/>
      </c>
      <c r="Q479" s="89" t="str">
        <f t="shared" ca="1" si="959"/>
        <v/>
      </c>
      <c r="R479" s="89" t="str">
        <f t="shared" ca="1" si="959"/>
        <v/>
      </c>
      <c r="S479" s="89" t="str">
        <f t="shared" ca="1" si="959"/>
        <v/>
      </c>
      <c r="T479" s="89" t="str">
        <f t="shared" ca="1" si="959"/>
        <v/>
      </c>
      <c r="U479" s="89" t="str">
        <f t="shared" ca="1" si="959"/>
        <v/>
      </c>
      <c r="V479" s="98"/>
    </row>
    <row r="480" spans="2:22" x14ac:dyDescent="0.25">
      <c r="B480">
        <v>27</v>
      </c>
      <c r="C480" s="29">
        <f t="shared" si="909"/>
        <v>43845</v>
      </c>
      <c r="D480" s="88">
        <f ca="1">OFFSET(dispos!$D$14,,156)</f>
        <v>0</v>
      </c>
      <c r="E480" s="88">
        <f ca="1">OFFSET(dispos!$E$14,,156)</f>
        <v>0</v>
      </c>
      <c r="F480" s="88">
        <f ca="1">OFFSET(dispos!$F$14,,156)</f>
        <v>0</v>
      </c>
      <c r="G480" s="88">
        <f ca="1">OFFSET(dispos!$G$14,,156)</f>
        <v>0</v>
      </c>
      <c r="H480" s="88">
        <f ca="1">OFFSET(dispos!$H$14,,156)</f>
        <v>0</v>
      </c>
      <c r="I480" s="88">
        <f ca="1">OFFSET(dispos!$I$14,,156)</f>
        <v>0</v>
      </c>
      <c r="J480" s="90" t="str">
        <f t="shared" ref="J480:O480" ca="1" si="960">IF(D480=0,"",SUMPRODUCT((D454:D503&lt;=D480)-(ISBLANK(D454:D503))))</f>
        <v/>
      </c>
      <c r="K480" s="90" t="str">
        <f t="shared" ca="1" si="960"/>
        <v/>
      </c>
      <c r="L480" s="90" t="str">
        <f t="shared" ca="1" si="960"/>
        <v/>
      </c>
      <c r="M480" s="90" t="str">
        <f t="shared" ca="1" si="960"/>
        <v/>
      </c>
      <c r="N480" s="90" t="str">
        <f t="shared" ca="1" si="960"/>
        <v/>
      </c>
      <c r="O480" s="90" t="str">
        <f t="shared" ca="1" si="960"/>
        <v/>
      </c>
      <c r="P480" s="89" t="str">
        <f t="shared" ref="P480:U480" ca="1" si="961">IF(ISNA(MATCH(MIN(J454:J503)+ROW()-ROW(P454),J454:J503,0)),"",INDEX(D454:D503,MATCH(MIN(J454:J503)+ROW()-ROW(P454),J454:J503,0)))</f>
        <v/>
      </c>
      <c r="Q480" s="89" t="str">
        <f t="shared" ca="1" si="961"/>
        <v/>
      </c>
      <c r="R480" s="89" t="str">
        <f t="shared" ca="1" si="961"/>
        <v/>
      </c>
      <c r="S480" s="89" t="str">
        <f t="shared" ca="1" si="961"/>
        <v/>
      </c>
      <c r="T480" s="89" t="str">
        <f t="shared" ca="1" si="961"/>
        <v/>
      </c>
      <c r="U480" s="89" t="str">
        <f t="shared" ca="1" si="961"/>
        <v/>
      </c>
      <c r="V480" s="98"/>
    </row>
    <row r="481" spans="2:22" x14ac:dyDescent="0.25">
      <c r="B481">
        <v>28</v>
      </c>
      <c r="C481" s="29">
        <f t="shared" si="909"/>
        <v>43845</v>
      </c>
      <c r="D481" s="88">
        <f ca="1">OFFSET(dispos!$D$14,,162)</f>
        <v>0</v>
      </c>
      <c r="E481" s="88">
        <f ca="1">OFFSET(dispos!$E$14,,162)</f>
        <v>0</v>
      </c>
      <c r="F481" s="88">
        <f ca="1">OFFSET(dispos!$F$14,,162)</f>
        <v>0</v>
      </c>
      <c r="G481" s="88">
        <f ca="1">OFFSET(dispos!$G$14,,162)</f>
        <v>0</v>
      </c>
      <c r="H481" s="88">
        <f ca="1">OFFSET(dispos!$H$14,,162)</f>
        <v>0</v>
      </c>
      <c r="I481" s="88">
        <f ca="1">OFFSET(dispos!$I$14,,162)</f>
        <v>0</v>
      </c>
      <c r="J481" s="90" t="str">
        <f t="shared" ref="J481:O481" ca="1" si="962">IF(D481=0,"",SUMPRODUCT((D454:D503&lt;=D481)-(ISBLANK(D454:D503))))</f>
        <v/>
      </c>
      <c r="K481" s="90" t="str">
        <f t="shared" ca="1" si="962"/>
        <v/>
      </c>
      <c r="L481" s="90" t="str">
        <f t="shared" ca="1" si="962"/>
        <v/>
      </c>
      <c r="M481" s="90" t="str">
        <f t="shared" ca="1" si="962"/>
        <v/>
      </c>
      <c r="N481" s="90" t="str">
        <f t="shared" ca="1" si="962"/>
        <v/>
      </c>
      <c r="O481" s="90" t="str">
        <f t="shared" ca="1" si="962"/>
        <v/>
      </c>
      <c r="P481" s="89" t="str">
        <f t="shared" ref="P481:U481" ca="1" si="963">IF(ISNA(MATCH(MIN(J454:J503)+ROW()-ROW(P454),J454:J503,0)),"",INDEX(D454:D503,MATCH(MIN(J454:J503)+ROW()-ROW(P454),J454:J503,0)))</f>
        <v/>
      </c>
      <c r="Q481" s="89" t="str">
        <f t="shared" ca="1" si="963"/>
        <v/>
      </c>
      <c r="R481" s="89" t="str">
        <f t="shared" ca="1" si="963"/>
        <v/>
      </c>
      <c r="S481" s="89" t="str">
        <f t="shared" ca="1" si="963"/>
        <v/>
      </c>
      <c r="T481" s="89" t="str">
        <f t="shared" ca="1" si="963"/>
        <v/>
      </c>
      <c r="U481" s="89" t="str">
        <f t="shared" ca="1" si="963"/>
        <v/>
      </c>
      <c r="V481" s="98"/>
    </row>
    <row r="482" spans="2:22" x14ac:dyDescent="0.25">
      <c r="B482">
        <v>29</v>
      </c>
      <c r="C482" s="29">
        <f t="shared" si="909"/>
        <v>43845</v>
      </c>
      <c r="D482" s="88">
        <f ca="1">OFFSET(dispos!$D$14,,168)</f>
        <v>0</v>
      </c>
      <c r="E482" s="88">
        <f ca="1">OFFSET(dispos!$E$14,,168)</f>
        <v>0</v>
      </c>
      <c r="F482" s="88">
        <f ca="1">OFFSET(dispos!$F$14,,168)</f>
        <v>0</v>
      </c>
      <c r="G482" s="88">
        <f ca="1">OFFSET(dispos!$G$14,,168)</f>
        <v>0</v>
      </c>
      <c r="H482" s="88">
        <f ca="1">OFFSET(dispos!$H$14,,168)</f>
        <v>0</v>
      </c>
      <c r="I482" s="88">
        <f ca="1">OFFSET(dispos!$I$14,,168)</f>
        <v>0</v>
      </c>
      <c r="J482" s="90" t="str">
        <f t="shared" ref="J482:O482" ca="1" si="964">IF(D482=0,"",SUMPRODUCT((D454:D503&lt;=D482)-(ISBLANK(D454:D503))))</f>
        <v/>
      </c>
      <c r="K482" s="90" t="str">
        <f t="shared" ca="1" si="964"/>
        <v/>
      </c>
      <c r="L482" s="90" t="str">
        <f t="shared" ca="1" si="964"/>
        <v/>
      </c>
      <c r="M482" s="90" t="str">
        <f t="shared" ca="1" si="964"/>
        <v/>
      </c>
      <c r="N482" s="90" t="str">
        <f t="shared" ca="1" si="964"/>
        <v/>
      </c>
      <c r="O482" s="90" t="str">
        <f t="shared" ca="1" si="964"/>
        <v/>
      </c>
      <c r="P482" s="89" t="str">
        <f t="shared" ref="P482:U482" ca="1" si="965">IF(ISNA(MATCH(MIN(J454:J503)+ROW()-ROW(P454),J454:J503,0)),"",INDEX(D454:D503,MATCH(MIN(J454:J503)+ROW()-ROW(P454),J454:J503,0)))</f>
        <v/>
      </c>
      <c r="Q482" s="89" t="str">
        <f t="shared" ca="1" si="965"/>
        <v/>
      </c>
      <c r="R482" s="89" t="str">
        <f t="shared" ca="1" si="965"/>
        <v/>
      </c>
      <c r="S482" s="89" t="str">
        <f t="shared" ca="1" si="965"/>
        <v/>
      </c>
      <c r="T482" s="89" t="str">
        <f t="shared" ca="1" si="965"/>
        <v/>
      </c>
      <c r="U482" s="89" t="str">
        <f t="shared" ca="1" si="965"/>
        <v/>
      </c>
      <c r="V482" s="98"/>
    </row>
    <row r="483" spans="2:22" x14ac:dyDescent="0.25">
      <c r="B483">
        <v>30</v>
      </c>
      <c r="C483" s="29">
        <f t="shared" si="909"/>
        <v>43845</v>
      </c>
      <c r="D483" s="88">
        <f ca="1">OFFSET(dispos!$D$14,,174)</f>
        <v>0</v>
      </c>
      <c r="E483" s="88">
        <f ca="1">OFFSET(dispos!$E$14,,174)</f>
        <v>0</v>
      </c>
      <c r="F483" s="88">
        <f ca="1">OFFSET(dispos!$F$14,,174)</f>
        <v>0</v>
      </c>
      <c r="G483" s="88">
        <f ca="1">OFFSET(dispos!$G$14,,174)</f>
        <v>0</v>
      </c>
      <c r="H483" s="88">
        <f ca="1">OFFSET(dispos!$H$14,,174)</f>
        <v>0</v>
      </c>
      <c r="I483" s="88">
        <f ca="1">OFFSET(dispos!$I$14,,174)</f>
        <v>0</v>
      </c>
      <c r="J483" s="90" t="str">
        <f t="shared" ref="J483:O483" ca="1" si="966">IF(D483=0,"",SUMPRODUCT((D454:D503&lt;=D483)-(ISBLANK(D454:D503))))</f>
        <v/>
      </c>
      <c r="K483" s="90" t="str">
        <f t="shared" ca="1" si="966"/>
        <v/>
      </c>
      <c r="L483" s="90" t="str">
        <f t="shared" ca="1" si="966"/>
        <v/>
      </c>
      <c r="M483" s="90" t="str">
        <f t="shared" ca="1" si="966"/>
        <v/>
      </c>
      <c r="N483" s="90" t="str">
        <f t="shared" ca="1" si="966"/>
        <v/>
      </c>
      <c r="O483" s="90" t="str">
        <f t="shared" ca="1" si="966"/>
        <v/>
      </c>
      <c r="P483" s="89" t="str">
        <f t="shared" ref="P483:U483" ca="1" si="967">IF(ISNA(MATCH(MIN(J454:J503)+ROW()-ROW(P454),J454:J503,0)),"",INDEX(D454:D503,MATCH(MIN(J454:J503)+ROW()-ROW(P454),J454:J503,0)))</f>
        <v/>
      </c>
      <c r="Q483" s="89" t="str">
        <f t="shared" ca="1" si="967"/>
        <v/>
      </c>
      <c r="R483" s="89" t="str">
        <f t="shared" ca="1" si="967"/>
        <v/>
      </c>
      <c r="S483" s="89" t="str">
        <f t="shared" ca="1" si="967"/>
        <v/>
      </c>
      <c r="T483" s="89" t="str">
        <f t="shared" ca="1" si="967"/>
        <v/>
      </c>
      <c r="U483" s="89" t="str">
        <f t="shared" ca="1" si="967"/>
        <v/>
      </c>
      <c r="V483" s="98"/>
    </row>
    <row r="484" spans="2:22" x14ac:dyDescent="0.25">
      <c r="B484">
        <v>31</v>
      </c>
      <c r="C484" s="29">
        <f t="shared" si="909"/>
        <v>43845</v>
      </c>
      <c r="D484" s="88">
        <f ca="1">OFFSET(dispos!$D$14,,180)</f>
        <v>0</v>
      </c>
      <c r="E484" s="88">
        <f ca="1">OFFSET(dispos!$E$14,,180)</f>
        <v>0</v>
      </c>
      <c r="F484" s="88">
        <f ca="1">OFFSET(dispos!$F$14,,180)</f>
        <v>0</v>
      </c>
      <c r="G484" s="88">
        <f ca="1">OFFSET(dispos!$G$14,,180)</f>
        <v>0</v>
      </c>
      <c r="H484" s="88">
        <f ca="1">OFFSET(dispos!$H$14,,180)</f>
        <v>0</v>
      </c>
      <c r="I484" s="88">
        <f ca="1">OFFSET(dispos!$I$14,,180)</f>
        <v>0</v>
      </c>
      <c r="J484" s="90" t="str">
        <f t="shared" ref="J484:O484" ca="1" si="968">IF(D484=0,"",SUMPRODUCT((D454:D503&lt;=D484)-(ISBLANK(D454:D503))))</f>
        <v/>
      </c>
      <c r="K484" s="90" t="str">
        <f t="shared" ca="1" si="968"/>
        <v/>
      </c>
      <c r="L484" s="90" t="str">
        <f t="shared" ca="1" si="968"/>
        <v/>
      </c>
      <c r="M484" s="90" t="str">
        <f t="shared" ca="1" si="968"/>
        <v/>
      </c>
      <c r="N484" s="90" t="str">
        <f t="shared" ca="1" si="968"/>
        <v/>
      </c>
      <c r="O484" s="90" t="str">
        <f t="shared" ca="1" si="968"/>
        <v/>
      </c>
      <c r="P484" s="89" t="str">
        <f t="shared" ref="P484:U484" ca="1" si="969">IF(ISNA(MATCH(MIN(J454:J503)+ROW()-ROW(P454),J454:J503,0)),"",INDEX(D454:D503,MATCH(MIN(J454:J503)+ROW()-ROW(P454),J454:J503,0)))</f>
        <v/>
      </c>
      <c r="Q484" s="89" t="str">
        <f t="shared" ca="1" si="969"/>
        <v/>
      </c>
      <c r="R484" s="89" t="str">
        <f t="shared" ca="1" si="969"/>
        <v/>
      </c>
      <c r="S484" s="89" t="str">
        <f t="shared" ca="1" si="969"/>
        <v/>
      </c>
      <c r="T484" s="89" t="str">
        <f t="shared" ca="1" si="969"/>
        <v/>
      </c>
      <c r="U484" s="89" t="str">
        <f t="shared" ca="1" si="969"/>
        <v/>
      </c>
      <c r="V484" s="98"/>
    </row>
    <row r="485" spans="2:22" x14ac:dyDescent="0.25">
      <c r="B485">
        <v>32</v>
      </c>
      <c r="C485" s="29">
        <f t="shared" si="909"/>
        <v>43845</v>
      </c>
      <c r="D485" s="88">
        <f ca="1">OFFSET(dispos!$D$14,,186)</f>
        <v>0</v>
      </c>
      <c r="E485" s="88">
        <f ca="1">OFFSET(dispos!$E$14,,186)</f>
        <v>0</v>
      </c>
      <c r="F485" s="88">
        <f ca="1">OFFSET(dispos!$F$14,,186)</f>
        <v>0</v>
      </c>
      <c r="G485" s="88">
        <f ca="1">OFFSET(dispos!$G$14,,186)</f>
        <v>0</v>
      </c>
      <c r="H485" s="88">
        <f ca="1">OFFSET(dispos!$H$14,,186)</f>
        <v>0</v>
      </c>
      <c r="I485" s="88">
        <f ca="1">OFFSET(dispos!$I$14,,186)</f>
        <v>0</v>
      </c>
      <c r="J485" s="90" t="str">
        <f t="shared" ref="J485:O485" ca="1" si="970">IF(D485=0,"",SUMPRODUCT((D454:D503&lt;=D485)-(ISBLANK(D454:D503))))</f>
        <v/>
      </c>
      <c r="K485" s="90" t="str">
        <f t="shared" ca="1" si="970"/>
        <v/>
      </c>
      <c r="L485" s="90" t="str">
        <f t="shared" ca="1" si="970"/>
        <v/>
      </c>
      <c r="M485" s="90" t="str">
        <f t="shared" ca="1" si="970"/>
        <v/>
      </c>
      <c r="N485" s="90" t="str">
        <f t="shared" ca="1" si="970"/>
        <v/>
      </c>
      <c r="O485" s="90" t="str">
        <f t="shared" ca="1" si="970"/>
        <v/>
      </c>
      <c r="P485" s="89" t="str">
        <f t="shared" ref="P485:U485" ca="1" si="971">IF(ISNA(MATCH(MIN(J454:J503)+ROW()-ROW(P454),J454:J503,0)),"",INDEX(D454:D503,MATCH(MIN(J454:J503)+ROW()-ROW(P454),J454:J503,0)))</f>
        <v/>
      </c>
      <c r="Q485" s="89" t="str">
        <f t="shared" ca="1" si="971"/>
        <v/>
      </c>
      <c r="R485" s="89" t="str">
        <f t="shared" ca="1" si="971"/>
        <v/>
      </c>
      <c r="S485" s="89" t="str">
        <f t="shared" ca="1" si="971"/>
        <v/>
      </c>
      <c r="T485" s="89" t="str">
        <f t="shared" ca="1" si="971"/>
        <v/>
      </c>
      <c r="U485" s="89" t="str">
        <f t="shared" ca="1" si="971"/>
        <v/>
      </c>
      <c r="V485" s="98"/>
    </row>
    <row r="486" spans="2:22" x14ac:dyDescent="0.25">
      <c r="B486">
        <v>33</v>
      </c>
      <c r="C486" s="29">
        <f t="shared" si="909"/>
        <v>43845</v>
      </c>
      <c r="D486" s="88">
        <f ca="1">OFFSET(dispos!$D$14,,192)</f>
        <v>0</v>
      </c>
      <c r="E486" s="88">
        <f ca="1">OFFSET(dispos!$E$14,,192)</f>
        <v>0</v>
      </c>
      <c r="F486" s="88">
        <f ca="1">OFFSET(dispos!$F$14,,192)</f>
        <v>0</v>
      </c>
      <c r="G486" s="88">
        <f ca="1">OFFSET(dispos!$G$14,,192)</f>
        <v>0</v>
      </c>
      <c r="H486" s="88">
        <f ca="1">OFFSET(dispos!$H$14,,192)</f>
        <v>0</v>
      </c>
      <c r="I486" s="88">
        <f ca="1">OFFSET(dispos!$I$14,,192)</f>
        <v>0</v>
      </c>
      <c r="J486" s="90" t="str">
        <f t="shared" ref="J486:O486" ca="1" si="972">IF(D486=0,"",SUMPRODUCT((D454:D503&lt;=D486)-(ISBLANK(D454:D503))))</f>
        <v/>
      </c>
      <c r="K486" s="90" t="str">
        <f t="shared" ca="1" si="972"/>
        <v/>
      </c>
      <c r="L486" s="90" t="str">
        <f t="shared" ca="1" si="972"/>
        <v/>
      </c>
      <c r="M486" s="90" t="str">
        <f t="shared" ca="1" si="972"/>
        <v/>
      </c>
      <c r="N486" s="90" t="str">
        <f t="shared" ca="1" si="972"/>
        <v/>
      </c>
      <c r="O486" s="90" t="str">
        <f t="shared" ca="1" si="972"/>
        <v/>
      </c>
      <c r="P486" s="89" t="str">
        <f t="shared" ref="P486:U486" ca="1" si="973">IF(ISNA(MATCH(MIN(J454:J503)+ROW()-ROW(P454),J454:J503,0)),"",INDEX(D454:D503,MATCH(MIN(J454:J503)+ROW()-ROW(P454),J454:J503,0)))</f>
        <v/>
      </c>
      <c r="Q486" s="89" t="str">
        <f t="shared" ca="1" si="973"/>
        <v/>
      </c>
      <c r="R486" s="89" t="str">
        <f t="shared" ca="1" si="973"/>
        <v/>
      </c>
      <c r="S486" s="89" t="str">
        <f t="shared" ca="1" si="973"/>
        <v/>
      </c>
      <c r="T486" s="89" t="str">
        <f t="shared" ca="1" si="973"/>
        <v/>
      </c>
      <c r="U486" s="89" t="str">
        <f t="shared" ca="1" si="973"/>
        <v/>
      </c>
      <c r="V486" s="98"/>
    </row>
    <row r="487" spans="2:22" x14ac:dyDescent="0.25">
      <c r="B487">
        <v>34</v>
      </c>
      <c r="C487" s="29">
        <f t="shared" si="909"/>
        <v>43845</v>
      </c>
      <c r="D487" s="88">
        <f ca="1">OFFSET(dispos!$D$14,,198)</f>
        <v>0</v>
      </c>
      <c r="E487" s="88">
        <f ca="1">OFFSET(dispos!$E$14,,198)</f>
        <v>0</v>
      </c>
      <c r="F487" s="88">
        <f ca="1">OFFSET(dispos!$F$14,,198)</f>
        <v>0</v>
      </c>
      <c r="G487" s="88">
        <f ca="1">OFFSET(dispos!$G$14,,198)</f>
        <v>0</v>
      </c>
      <c r="H487" s="88">
        <f ca="1">OFFSET(dispos!$H$14,,198)</f>
        <v>0</v>
      </c>
      <c r="I487" s="88">
        <f ca="1">OFFSET(dispos!$I$14,,198)</f>
        <v>0</v>
      </c>
      <c r="J487" s="90" t="str">
        <f t="shared" ref="J487:O487" ca="1" si="974">IF(D487=0,"",SUMPRODUCT((D454:D503&lt;=D487)-(ISBLANK(D454:D503))))</f>
        <v/>
      </c>
      <c r="K487" s="90" t="str">
        <f t="shared" ca="1" si="974"/>
        <v/>
      </c>
      <c r="L487" s="90" t="str">
        <f t="shared" ca="1" si="974"/>
        <v/>
      </c>
      <c r="M487" s="90" t="str">
        <f t="shared" ca="1" si="974"/>
        <v/>
      </c>
      <c r="N487" s="90" t="str">
        <f t="shared" ca="1" si="974"/>
        <v/>
      </c>
      <c r="O487" s="90" t="str">
        <f t="shared" ca="1" si="974"/>
        <v/>
      </c>
      <c r="P487" s="89" t="str">
        <f t="shared" ref="P487:U487" ca="1" si="975">IF(ISNA(MATCH(MIN(J454:J503)+ROW()-ROW(P454),J454:J503,0)),"",INDEX(D454:D503,MATCH(MIN(J454:J503)+ROW()-ROW(P454),J454:J503,0)))</f>
        <v/>
      </c>
      <c r="Q487" s="89" t="str">
        <f t="shared" ca="1" si="975"/>
        <v/>
      </c>
      <c r="R487" s="89" t="str">
        <f t="shared" ca="1" si="975"/>
        <v/>
      </c>
      <c r="S487" s="89" t="str">
        <f t="shared" ca="1" si="975"/>
        <v/>
      </c>
      <c r="T487" s="89" t="str">
        <f t="shared" ca="1" si="975"/>
        <v/>
      </c>
      <c r="U487" s="89" t="str">
        <f t="shared" ca="1" si="975"/>
        <v/>
      </c>
      <c r="V487" s="98"/>
    </row>
    <row r="488" spans="2:22" x14ac:dyDescent="0.25">
      <c r="B488">
        <v>35</v>
      </c>
      <c r="C488" s="29">
        <f t="shared" si="909"/>
        <v>43845</v>
      </c>
      <c r="D488" s="88">
        <f ca="1">OFFSET(dispos!$D$14,,204)</f>
        <v>0</v>
      </c>
      <c r="E488" s="88">
        <f ca="1">OFFSET(dispos!$E$14,,204)</f>
        <v>0</v>
      </c>
      <c r="F488" s="88">
        <f ca="1">OFFSET(dispos!$F$14,,204)</f>
        <v>0</v>
      </c>
      <c r="G488" s="88">
        <f ca="1">OFFSET(dispos!$G$14,,204)</f>
        <v>0</v>
      </c>
      <c r="H488" s="88">
        <f ca="1">OFFSET(dispos!$H$14,,204)</f>
        <v>0</v>
      </c>
      <c r="I488" s="88">
        <f ca="1">OFFSET(dispos!$I$14,,204)</f>
        <v>0</v>
      </c>
      <c r="J488" s="90" t="str">
        <f t="shared" ref="J488:O488" ca="1" si="976">IF(D488=0,"",SUMPRODUCT((D454:D503&lt;=D488)-(ISBLANK(D454:D503))))</f>
        <v/>
      </c>
      <c r="K488" s="90" t="str">
        <f t="shared" ca="1" si="976"/>
        <v/>
      </c>
      <c r="L488" s="90" t="str">
        <f t="shared" ca="1" si="976"/>
        <v/>
      </c>
      <c r="M488" s="90" t="str">
        <f t="shared" ca="1" si="976"/>
        <v/>
      </c>
      <c r="N488" s="90" t="str">
        <f t="shared" ca="1" si="976"/>
        <v/>
      </c>
      <c r="O488" s="90" t="str">
        <f t="shared" ca="1" si="976"/>
        <v/>
      </c>
      <c r="P488" s="89" t="str">
        <f t="shared" ref="P488:U488" ca="1" si="977">IF(ISNA(MATCH(MIN(J454:J503)+ROW()-ROW(P454),J454:J503,0)),"",INDEX(D454:D503,MATCH(MIN(J454:J503)+ROW()-ROW(P454),J454:J503,0)))</f>
        <v/>
      </c>
      <c r="Q488" s="89" t="str">
        <f t="shared" ca="1" si="977"/>
        <v/>
      </c>
      <c r="R488" s="89" t="str">
        <f t="shared" ca="1" si="977"/>
        <v/>
      </c>
      <c r="S488" s="89" t="str">
        <f t="shared" ca="1" si="977"/>
        <v/>
      </c>
      <c r="T488" s="89" t="str">
        <f t="shared" ca="1" si="977"/>
        <v/>
      </c>
      <c r="U488" s="89" t="str">
        <f t="shared" ca="1" si="977"/>
        <v/>
      </c>
      <c r="V488" s="98"/>
    </row>
    <row r="489" spans="2:22" x14ac:dyDescent="0.25">
      <c r="B489">
        <v>36</v>
      </c>
      <c r="C489" s="29">
        <f t="shared" si="909"/>
        <v>43845</v>
      </c>
      <c r="D489" s="88">
        <f ca="1">OFFSET(dispos!$D$14,,210)</f>
        <v>0</v>
      </c>
      <c r="E489" s="88">
        <f ca="1">OFFSET(dispos!$E$14,,210)</f>
        <v>0</v>
      </c>
      <c r="F489" s="88">
        <f ca="1">OFFSET(dispos!$F$14,,210)</f>
        <v>0</v>
      </c>
      <c r="G489" s="88">
        <f ca="1">OFFSET(dispos!$G$14,,210)</f>
        <v>0</v>
      </c>
      <c r="H489" s="88">
        <f ca="1">OFFSET(dispos!$H$14,,210)</f>
        <v>0</v>
      </c>
      <c r="I489" s="88">
        <f ca="1">OFFSET(dispos!$I$14,,210)</f>
        <v>0</v>
      </c>
      <c r="J489" s="90" t="str">
        <f t="shared" ref="J489:O489" ca="1" si="978">IF(D489=0,"",SUMPRODUCT((D454:D503&lt;=D489)-(ISBLANK(D454:D503))))</f>
        <v/>
      </c>
      <c r="K489" s="90" t="str">
        <f t="shared" ca="1" si="978"/>
        <v/>
      </c>
      <c r="L489" s="90" t="str">
        <f t="shared" ca="1" si="978"/>
        <v/>
      </c>
      <c r="M489" s="90" t="str">
        <f t="shared" ca="1" si="978"/>
        <v/>
      </c>
      <c r="N489" s="90" t="str">
        <f t="shared" ca="1" si="978"/>
        <v/>
      </c>
      <c r="O489" s="90" t="str">
        <f t="shared" ca="1" si="978"/>
        <v/>
      </c>
      <c r="P489" s="89" t="str">
        <f t="shared" ref="P489:U489" ca="1" si="979">IF(ISNA(MATCH(MIN(J454:J503)+ROW()-ROW(P454),J454:J503,0)),"",INDEX(D454:D503,MATCH(MIN(J454:J503)+ROW()-ROW(P454),J454:J503,0)))</f>
        <v/>
      </c>
      <c r="Q489" s="89" t="str">
        <f t="shared" ca="1" si="979"/>
        <v/>
      </c>
      <c r="R489" s="89" t="str">
        <f t="shared" ca="1" si="979"/>
        <v/>
      </c>
      <c r="S489" s="89" t="str">
        <f t="shared" ca="1" si="979"/>
        <v/>
      </c>
      <c r="T489" s="89" t="str">
        <f t="shared" ca="1" si="979"/>
        <v/>
      </c>
      <c r="U489" s="89" t="str">
        <f t="shared" ca="1" si="979"/>
        <v/>
      </c>
      <c r="V489" s="98"/>
    </row>
    <row r="490" spans="2:22" x14ac:dyDescent="0.25">
      <c r="B490">
        <v>37</v>
      </c>
      <c r="C490" s="29">
        <f t="shared" si="909"/>
        <v>43845</v>
      </c>
      <c r="D490" s="88">
        <f ca="1">OFFSET(dispos!$D$14,,216)</f>
        <v>0</v>
      </c>
      <c r="E490" s="88">
        <f ca="1">OFFSET(dispos!$E$14,,216)</f>
        <v>0</v>
      </c>
      <c r="F490" s="88">
        <f ca="1">OFFSET(dispos!$F$14,,216)</f>
        <v>0</v>
      </c>
      <c r="G490" s="88">
        <f ca="1">OFFSET(dispos!$G$14,,216)</f>
        <v>0</v>
      </c>
      <c r="H490" s="88">
        <f ca="1">OFFSET(dispos!$H$14,,216)</f>
        <v>0</v>
      </c>
      <c r="I490" s="88">
        <f ca="1">OFFSET(dispos!$I$14,,216)</f>
        <v>0</v>
      </c>
      <c r="J490" s="90" t="str">
        <f t="shared" ref="J490:O490" ca="1" si="980">IF(D490=0,"",SUMPRODUCT((D454:D503&lt;=D490)-(ISBLANK(D454:D503))))</f>
        <v/>
      </c>
      <c r="K490" s="90" t="str">
        <f t="shared" ca="1" si="980"/>
        <v/>
      </c>
      <c r="L490" s="90" t="str">
        <f t="shared" ca="1" si="980"/>
        <v/>
      </c>
      <c r="M490" s="90" t="str">
        <f t="shared" ca="1" si="980"/>
        <v/>
      </c>
      <c r="N490" s="90" t="str">
        <f t="shared" ca="1" si="980"/>
        <v/>
      </c>
      <c r="O490" s="90" t="str">
        <f t="shared" ca="1" si="980"/>
        <v/>
      </c>
      <c r="P490" s="89" t="str">
        <f t="shared" ref="P490:U490" ca="1" si="981">IF(ISNA(MATCH(MIN(J454:J503)+ROW()-ROW(P454),J454:J503,0)),"",INDEX(D454:D503,MATCH(MIN(J454:J503)+ROW()-ROW(P454),J454:J503,0)))</f>
        <v/>
      </c>
      <c r="Q490" s="89" t="str">
        <f t="shared" ca="1" si="981"/>
        <v/>
      </c>
      <c r="R490" s="89" t="str">
        <f t="shared" ca="1" si="981"/>
        <v/>
      </c>
      <c r="S490" s="89" t="str">
        <f t="shared" ca="1" si="981"/>
        <v/>
      </c>
      <c r="T490" s="89" t="str">
        <f t="shared" ca="1" si="981"/>
        <v/>
      </c>
      <c r="U490" s="89" t="str">
        <f t="shared" ca="1" si="981"/>
        <v/>
      </c>
      <c r="V490" s="98"/>
    </row>
    <row r="491" spans="2:22" x14ac:dyDescent="0.25">
      <c r="B491">
        <v>38</v>
      </c>
      <c r="C491" s="29">
        <f t="shared" si="909"/>
        <v>43845</v>
      </c>
      <c r="D491" s="88">
        <f ca="1">OFFSET(dispos!$D$14,,222)</f>
        <v>0</v>
      </c>
      <c r="E491" s="88">
        <f ca="1">OFFSET(dispos!$E$14,,222)</f>
        <v>0</v>
      </c>
      <c r="F491" s="88">
        <f ca="1">OFFSET(dispos!$F$14,,222)</f>
        <v>0</v>
      </c>
      <c r="G491" s="88">
        <f ca="1">OFFSET(dispos!$G$14,,222)</f>
        <v>0</v>
      </c>
      <c r="H491" s="88">
        <f ca="1">OFFSET(dispos!$H$14,,222)</f>
        <v>0</v>
      </c>
      <c r="I491" s="88">
        <f ca="1">OFFSET(dispos!$I$14,,222)</f>
        <v>0</v>
      </c>
      <c r="J491" s="90" t="str">
        <f t="shared" ref="J491:O491" ca="1" si="982">IF(D491=0,"",SUMPRODUCT((D454:D503&lt;=D491)-(ISBLANK(D454:D503))))</f>
        <v/>
      </c>
      <c r="K491" s="90" t="str">
        <f t="shared" ca="1" si="982"/>
        <v/>
      </c>
      <c r="L491" s="90" t="str">
        <f t="shared" ca="1" si="982"/>
        <v/>
      </c>
      <c r="M491" s="90" t="str">
        <f t="shared" ca="1" si="982"/>
        <v/>
      </c>
      <c r="N491" s="90" t="str">
        <f t="shared" ca="1" si="982"/>
        <v/>
      </c>
      <c r="O491" s="90" t="str">
        <f t="shared" ca="1" si="982"/>
        <v/>
      </c>
      <c r="P491" s="89" t="str">
        <f t="shared" ref="P491:U491" ca="1" si="983">IF(ISNA(MATCH(MIN(J454:J503)+ROW()-ROW(P454),J454:J503,0)),"",INDEX(D454:D503,MATCH(MIN(J454:J503)+ROW()-ROW(P454),J454:J503,0)))</f>
        <v/>
      </c>
      <c r="Q491" s="89" t="str">
        <f t="shared" ca="1" si="983"/>
        <v/>
      </c>
      <c r="R491" s="89" t="str">
        <f t="shared" ca="1" si="983"/>
        <v/>
      </c>
      <c r="S491" s="89" t="str">
        <f t="shared" ca="1" si="983"/>
        <v/>
      </c>
      <c r="T491" s="89" t="str">
        <f t="shared" ca="1" si="983"/>
        <v/>
      </c>
      <c r="U491" s="89" t="str">
        <f t="shared" ca="1" si="983"/>
        <v/>
      </c>
      <c r="V491" s="98"/>
    </row>
    <row r="492" spans="2:22" x14ac:dyDescent="0.25">
      <c r="B492">
        <v>39</v>
      </c>
      <c r="C492" s="29">
        <f t="shared" si="909"/>
        <v>43845</v>
      </c>
      <c r="D492" s="88">
        <f ca="1">OFFSET(dispos!$D$14,,228)</f>
        <v>0</v>
      </c>
      <c r="E492" s="88">
        <f ca="1">OFFSET(dispos!$E$14,,228)</f>
        <v>0</v>
      </c>
      <c r="F492" s="88">
        <f ca="1">OFFSET(dispos!$F$14,,228)</f>
        <v>0</v>
      </c>
      <c r="G492" s="88">
        <f ca="1">OFFSET(dispos!$G$14,,228)</f>
        <v>0</v>
      </c>
      <c r="H492" s="88">
        <f ca="1">OFFSET(dispos!$H$14,,228)</f>
        <v>0</v>
      </c>
      <c r="I492" s="88">
        <f ca="1">OFFSET(dispos!$I$14,,228)</f>
        <v>0</v>
      </c>
      <c r="J492" s="90" t="str">
        <f t="shared" ref="J492:O492" ca="1" si="984">IF(D492=0,"",SUMPRODUCT((D454:D503&lt;=D492)-(ISBLANK(D454:D503))))</f>
        <v/>
      </c>
      <c r="K492" s="90" t="str">
        <f t="shared" ca="1" si="984"/>
        <v/>
      </c>
      <c r="L492" s="90" t="str">
        <f t="shared" ca="1" si="984"/>
        <v/>
      </c>
      <c r="M492" s="90" t="str">
        <f t="shared" ca="1" si="984"/>
        <v/>
      </c>
      <c r="N492" s="90" t="str">
        <f t="shared" ca="1" si="984"/>
        <v/>
      </c>
      <c r="O492" s="90" t="str">
        <f t="shared" ca="1" si="984"/>
        <v/>
      </c>
      <c r="P492" s="89" t="str">
        <f t="shared" ref="P492:U492" ca="1" si="985">IF(ISNA(MATCH(MIN(J454:J503)+ROW()-ROW(P454),J454:J503,0)),"",INDEX(D454:D503,MATCH(MIN(J454:J503)+ROW()-ROW(P454),J454:J503,0)))</f>
        <v/>
      </c>
      <c r="Q492" s="89" t="str">
        <f t="shared" ca="1" si="985"/>
        <v/>
      </c>
      <c r="R492" s="89" t="str">
        <f t="shared" ca="1" si="985"/>
        <v/>
      </c>
      <c r="S492" s="89" t="str">
        <f t="shared" ca="1" si="985"/>
        <v/>
      </c>
      <c r="T492" s="89" t="str">
        <f t="shared" ca="1" si="985"/>
        <v/>
      </c>
      <c r="U492" s="89" t="str">
        <f t="shared" ca="1" si="985"/>
        <v/>
      </c>
      <c r="V492" s="98"/>
    </row>
    <row r="493" spans="2:22" x14ac:dyDescent="0.25">
      <c r="B493">
        <v>40</v>
      </c>
      <c r="C493" s="29">
        <f t="shared" si="909"/>
        <v>43845</v>
      </c>
      <c r="D493" s="88">
        <f ca="1">OFFSET(dispos!$D$14,,234)</f>
        <v>0</v>
      </c>
      <c r="E493" s="88">
        <f ca="1">OFFSET(dispos!$E$14,,234)</f>
        <v>0</v>
      </c>
      <c r="F493" s="88">
        <f ca="1">OFFSET(dispos!$F$14,,234)</f>
        <v>0</v>
      </c>
      <c r="G493" s="88">
        <f ca="1">OFFSET(dispos!$G$14,,234)</f>
        <v>0</v>
      </c>
      <c r="H493" s="88">
        <f ca="1">OFFSET(dispos!$H$14,,234)</f>
        <v>0</v>
      </c>
      <c r="I493" s="88">
        <f ca="1">OFFSET(dispos!$I$14,,234)</f>
        <v>0</v>
      </c>
      <c r="J493" s="90" t="str">
        <f t="shared" ref="J493:O493" ca="1" si="986">IF(D493=0,"",SUMPRODUCT((D454:D503&lt;=D493)-(ISBLANK(D454:D503))))</f>
        <v/>
      </c>
      <c r="K493" s="90" t="str">
        <f t="shared" ca="1" si="986"/>
        <v/>
      </c>
      <c r="L493" s="90" t="str">
        <f t="shared" ca="1" si="986"/>
        <v/>
      </c>
      <c r="M493" s="90" t="str">
        <f t="shared" ca="1" si="986"/>
        <v/>
      </c>
      <c r="N493" s="90" t="str">
        <f t="shared" ca="1" si="986"/>
        <v/>
      </c>
      <c r="O493" s="90" t="str">
        <f t="shared" ca="1" si="986"/>
        <v/>
      </c>
      <c r="P493" s="89" t="str">
        <f t="shared" ref="P493:U493" ca="1" si="987">IF(ISNA(MATCH(MIN(J454:J503)+ROW()-ROW(P454),J454:J503,0)),"",INDEX(D454:D503,MATCH(MIN(J454:J503)+ROW()-ROW(P454),J454:J503,0)))</f>
        <v/>
      </c>
      <c r="Q493" s="89" t="str">
        <f t="shared" ca="1" si="987"/>
        <v/>
      </c>
      <c r="R493" s="89" t="str">
        <f t="shared" ca="1" si="987"/>
        <v/>
      </c>
      <c r="S493" s="89" t="str">
        <f t="shared" ca="1" si="987"/>
        <v/>
      </c>
      <c r="T493" s="89" t="str">
        <f t="shared" ca="1" si="987"/>
        <v/>
      </c>
      <c r="U493" s="89" t="str">
        <f t="shared" ca="1" si="987"/>
        <v/>
      </c>
      <c r="V493" s="98"/>
    </row>
    <row r="494" spans="2:22" x14ac:dyDescent="0.25">
      <c r="B494">
        <v>41</v>
      </c>
      <c r="C494" s="29">
        <f t="shared" si="909"/>
        <v>43845</v>
      </c>
      <c r="D494" s="88">
        <f ca="1">OFFSET(dispos!$D$14,,240)</f>
        <v>0</v>
      </c>
      <c r="E494" s="88">
        <f ca="1">OFFSET(dispos!$E$14,,240)</f>
        <v>0</v>
      </c>
      <c r="F494" s="88">
        <f ca="1">OFFSET(dispos!$F$14,,240)</f>
        <v>0</v>
      </c>
      <c r="G494" s="88">
        <f ca="1">OFFSET(dispos!$G$14,,240)</f>
        <v>0</v>
      </c>
      <c r="H494" s="88">
        <f ca="1">OFFSET(dispos!$H$14,,240)</f>
        <v>0</v>
      </c>
      <c r="I494" s="88">
        <f ca="1">OFFSET(dispos!$I$14,,240)</f>
        <v>0</v>
      </c>
      <c r="J494" s="90" t="str">
        <f t="shared" ref="J494:O494" ca="1" si="988">IF(D494=0,"",SUMPRODUCT((D454:D503&lt;=D494)-(ISBLANK(D454:D503))))</f>
        <v/>
      </c>
      <c r="K494" s="90" t="str">
        <f t="shared" ca="1" si="988"/>
        <v/>
      </c>
      <c r="L494" s="90" t="str">
        <f t="shared" ca="1" si="988"/>
        <v/>
      </c>
      <c r="M494" s="90" t="str">
        <f t="shared" ca="1" si="988"/>
        <v/>
      </c>
      <c r="N494" s="90" t="str">
        <f t="shared" ca="1" si="988"/>
        <v/>
      </c>
      <c r="O494" s="90" t="str">
        <f t="shared" ca="1" si="988"/>
        <v/>
      </c>
      <c r="P494" s="89" t="str">
        <f t="shared" ref="P494:U494" ca="1" si="989">IF(ISNA(MATCH(MIN(J454:J503)+ROW()-ROW(P454),J454:J503,0)),"",INDEX(D454:D503,MATCH(MIN(J454:J503)+ROW()-ROW(P454),J454:J503,0)))</f>
        <v/>
      </c>
      <c r="Q494" s="89" t="str">
        <f t="shared" ca="1" si="989"/>
        <v/>
      </c>
      <c r="R494" s="89" t="str">
        <f t="shared" ca="1" si="989"/>
        <v/>
      </c>
      <c r="S494" s="89" t="str">
        <f t="shared" ca="1" si="989"/>
        <v/>
      </c>
      <c r="T494" s="89" t="str">
        <f t="shared" ca="1" si="989"/>
        <v/>
      </c>
      <c r="U494" s="89" t="str">
        <f t="shared" ca="1" si="989"/>
        <v/>
      </c>
      <c r="V494" s="98"/>
    </row>
    <row r="495" spans="2:22" x14ac:dyDescent="0.25">
      <c r="B495">
        <v>42</v>
      </c>
      <c r="C495" s="29">
        <f t="shared" si="909"/>
        <v>43845</v>
      </c>
      <c r="D495" s="88">
        <f ca="1">OFFSET(dispos!$D$14,,246)</f>
        <v>0</v>
      </c>
      <c r="E495" s="88">
        <f ca="1">OFFSET(dispos!$E$14,,246)</f>
        <v>0</v>
      </c>
      <c r="F495" s="88">
        <f ca="1">OFFSET(dispos!$F$14,,246)</f>
        <v>0</v>
      </c>
      <c r="G495" s="88">
        <f ca="1">OFFSET(dispos!$G$14,,246)</f>
        <v>0</v>
      </c>
      <c r="H495" s="88">
        <f ca="1">OFFSET(dispos!$H$14,,246)</f>
        <v>0</v>
      </c>
      <c r="I495" s="88">
        <f ca="1">OFFSET(dispos!$I$14,,246)</f>
        <v>0</v>
      </c>
      <c r="J495" s="90" t="str">
        <f t="shared" ref="J495:O495" ca="1" si="990">IF(D495=0,"",SUMPRODUCT((D454:D503&lt;=D495)-(ISBLANK(D454:D503))))</f>
        <v/>
      </c>
      <c r="K495" s="90" t="str">
        <f t="shared" ca="1" si="990"/>
        <v/>
      </c>
      <c r="L495" s="90" t="str">
        <f t="shared" ca="1" si="990"/>
        <v/>
      </c>
      <c r="M495" s="90" t="str">
        <f t="shared" ca="1" si="990"/>
        <v/>
      </c>
      <c r="N495" s="90" t="str">
        <f t="shared" ca="1" si="990"/>
        <v/>
      </c>
      <c r="O495" s="90" t="str">
        <f t="shared" ca="1" si="990"/>
        <v/>
      </c>
      <c r="P495" s="89" t="str">
        <f t="shared" ref="P495:U495" ca="1" si="991">IF(ISNA(MATCH(MIN(J454:J503)+ROW()-ROW(P454),J454:J503,0)),"",INDEX(D454:D503,MATCH(MIN(J454:J503)+ROW()-ROW(P454),J454:J503,0)))</f>
        <v/>
      </c>
      <c r="Q495" s="89" t="str">
        <f t="shared" ca="1" si="991"/>
        <v/>
      </c>
      <c r="R495" s="89" t="str">
        <f t="shared" ca="1" si="991"/>
        <v/>
      </c>
      <c r="S495" s="89" t="str">
        <f t="shared" ca="1" si="991"/>
        <v/>
      </c>
      <c r="T495" s="89" t="str">
        <f t="shared" ca="1" si="991"/>
        <v/>
      </c>
      <c r="U495" s="89" t="str">
        <f t="shared" ca="1" si="991"/>
        <v/>
      </c>
      <c r="V495" s="98"/>
    </row>
    <row r="496" spans="2:22" x14ac:dyDescent="0.25">
      <c r="B496">
        <v>43</v>
      </c>
      <c r="C496" s="29">
        <f t="shared" si="909"/>
        <v>43845</v>
      </c>
      <c r="D496" s="88">
        <f ca="1">OFFSET(dispos!$D$14,,252)</f>
        <v>0</v>
      </c>
      <c r="E496" s="88">
        <f ca="1">OFFSET(dispos!$E$14,,252)</f>
        <v>0</v>
      </c>
      <c r="F496" s="88">
        <f ca="1">OFFSET(dispos!$F$14,,252)</f>
        <v>0</v>
      </c>
      <c r="G496" s="88">
        <f ca="1">OFFSET(dispos!$G$14,,252)</f>
        <v>0</v>
      </c>
      <c r="H496" s="88">
        <f ca="1">OFFSET(dispos!$H$14,,252)</f>
        <v>0</v>
      </c>
      <c r="I496" s="88">
        <f ca="1">OFFSET(dispos!$I$14,,252)</f>
        <v>0</v>
      </c>
      <c r="J496" s="90" t="str">
        <f t="shared" ref="J496:O496" ca="1" si="992">IF(D496=0,"",SUMPRODUCT((D454:D503&lt;=D496)-(ISBLANK(D454:D503))))</f>
        <v/>
      </c>
      <c r="K496" s="90" t="str">
        <f t="shared" ca="1" si="992"/>
        <v/>
      </c>
      <c r="L496" s="90" t="str">
        <f t="shared" ca="1" si="992"/>
        <v/>
      </c>
      <c r="M496" s="90" t="str">
        <f t="shared" ca="1" si="992"/>
        <v/>
      </c>
      <c r="N496" s="90" t="str">
        <f t="shared" ca="1" si="992"/>
        <v/>
      </c>
      <c r="O496" s="90" t="str">
        <f t="shared" ca="1" si="992"/>
        <v/>
      </c>
      <c r="P496" s="89" t="str">
        <f t="shared" ref="P496:U496" ca="1" si="993">IF(ISNA(MATCH(MIN(J454:J503)+ROW()-ROW(P454),J454:J503,0)),"",INDEX(D454:D503,MATCH(MIN(J454:J503)+ROW()-ROW(P454),J454:J503,0)))</f>
        <v/>
      </c>
      <c r="Q496" s="89" t="str">
        <f t="shared" ca="1" si="993"/>
        <v/>
      </c>
      <c r="R496" s="89" t="str">
        <f t="shared" ca="1" si="993"/>
        <v/>
      </c>
      <c r="S496" s="89" t="str">
        <f t="shared" ca="1" si="993"/>
        <v/>
      </c>
      <c r="T496" s="89" t="str">
        <f t="shared" ca="1" si="993"/>
        <v/>
      </c>
      <c r="U496" s="89" t="str">
        <f t="shared" ca="1" si="993"/>
        <v/>
      </c>
      <c r="V496" s="98"/>
    </row>
    <row r="497" spans="2:22" x14ac:dyDescent="0.25">
      <c r="B497">
        <v>44</v>
      </c>
      <c r="C497" s="29">
        <f t="shared" si="909"/>
        <v>43845</v>
      </c>
      <c r="D497" s="88">
        <f ca="1">OFFSET(dispos!$D$14,,258)</f>
        <v>0</v>
      </c>
      <c r="E497" s="88">
        <f ca="1">OFFSET(dispos!$E$14,,258)</f>
        <v>0</v>
      </c>
      <c r="F497" s="88">
        <f ca="1">OFFSET(dispos!$F$14,,258)</f>
        <v>0</v>
      </c>
      <c r="G497" s="88">
        <f ca="1">OFFSET(dispos!$G$14,,258)</f>
        <v>0</v>
      </c>
      <c r="H497" s="88">
        <f ca="1">OFFSET(dispos!$H$14,,258)</f>
        <v>0</v>
      </c>
      <c r="I497" s="88">
        <f ca="1">OFFSET(dispos!$I$14,,258)</f>
        <v>0</v>
      </c>
      <c r="J497" s="90" t="str">
        <f t="shared" ref="J497:O497" ca="1" si="994">IF(D497=0,"",SUMPRODUCT((D454:D503&lt;=D497)-(ISBLANK(D454:D503))))</f>
        <v/>
      </c>
      <c r="K497" s="90" t="str">
        <f t="shared" ca="1" si="994"/>
        <v/>
      </c>
      <c r="L497" s="90" t="str">
        <f t="shared" ca="1" si="994"/>
        <v/>
      </c>
      <c r="M497" s="90" t="str">
        <f t="shared" ca="1" si="994"/>
        <v/>
      </c>
      <c r="N497" s="90" t="str">
        <f t="shared" ca="1" si="994"/>
        <v/>
      </c>
      <c r="O497" s="90" t="str">
        <f t="shared" ca="1" si="994"/>
        <v/>
      </c>
      <c r="P497" s="89" t="str">
        <f t="shared" ref="P497:U497" ca="1" si="995">IF(ISNA(MATCH(MIN(J454:J503)+ROW()-ROW(P454),J454:J503,0)),"",INDEX(D454:D503,MATCH(MIN(J454:J503)+ROW()-ROW(P454),J454:J503,0)))</f>
        <v/>
      </c>
      <c r="Q497" s="89" t="str">
        <f t="shared" ca="1" si="995"/>
        <v/>
      </c>
      <c r="R497" s="89" t="str">
        <f t="shared" ca="1" si="995"/>
        <v/>
      </c>
      <c r="S497" s="89" t="str">
        <f t="shared" ca="1" si="995"/>
        <v/>
      </c>
      <c r="T497" s="89" t="str">
        <f t="shared" ca="1" si="995"/>
        <v/>
      </c>
      <c r="U497" s="89" t="str">
        <f t="shared" ca="1" si="995"/>
        <v/>
      </c>
      <c r="V497" s="98"/>
    </row>
    <row r="498" spans="2:22" x14ac:dyDescent="0.25">
      <c r="B498">
        <v>45</v>
      </c>
      <c r="C498" s="29">
        <f t="shared" si="909"/>
        <v>43845</v>
      </c>
      <c r="D498" s="88">
        <f ca="1">OFFSET(dispos!$D$14,,264)</f>
        <v>0</v>
      </c>
      <c r="E498" s="88">
        <f ca="1">OFFSET(dispos!$E$14,,264)</f>
        <v>0</v>
      </c>
      <c r="F498" s="88">
        <f ca="1">OFFSET(dispos!$F$14,,264)</f>
        <v>0</v>
      </c>
      <c r="G498" s="88">
        <f ca="1">OFFSET(dispos!$G$14,,264)</f>
        <v>0</v>
      </c>
      <c r="H498" s="88">
        <f ca="1">OFFSET(dispos!$H$14,,264)</f>
        <v>0</v>
      </c>
      <c r="I498" s="88">
        <f ca="1">OFFSET(dispos!$I$14,,264)</f>
        <v>0</v>
      </c>
      <c r="J498" s="90" t="str">
        <f t="shared" ref="J498:O498" ca="1" si="996">IF(D498=0,"",SUMPRODUCT((D454:D503&lt;=D498)-(ISBLANK(D454:D503))))</f>
        <v/>
      </c>
      <c r="K498" s="90" t="str">
        <f t="shared" ca="1" si="996"/>
        <v/>
      </c>
      <c r="L498" s="90" t="str">
        <f t="shared" ca="1" si="996"/>
        <v/>
      </c>
      <c r="M498" s="90" t="str">
        <f t="shared" ca="1" si="996"/>
        <v/>
      </c>
      <c r="N498" s="90" t="str">
        <f t="shared" ca="1" si="996"/>
        <v/>
      </c>
      <c r="O498" s="90" t="str">
        <f t="shared" ca="1" si="996"/>
        <v/>
      </c>
      <c r="P498" s="89" t="str">
        <f t="shared" ref="P498:U498" ca="1" si="997">IF(ISNA(MATCH(MIN(J454:J503)+ROW()-ROW(P454),J454:J503,0)),"",INDEX(D454:D503,MATCH(MIN(J454:J503)+ROW()-ROW(P454),J454:J503,0)))</f>
        <v/>
      </c>
      <c r="Q498" s="89" t="str">
        <f t="shared" ca="1" si="997"/>
        <v/>
      </c>
      <c r="R498" s="89" t="str">
        <f t="shared" ca="1" si="997"/>
        <v/>
      </c>
      <c r="S498" s="89" t="str">
        <f t="shared" ca="1" si="997"/>
        <v/>
      </c>
      <c r="T498" s="89" t="str">
        <f t="shared" ca="1" si="997"/>
        <v/>
      </c>
      <c r="U498" s="89" t="str">
        <f t="shared" ca="1" si="997"/>
        <v/>
      </c>
      <c r="V498" s="98"/>
    </row>
    <row r="499" spans="2:22" x14ac:dyDescent="0.25">
      <c r="B499">
        <v>46</v>
      </c>
      <c r="C499" s="29">
        <f t="shared" si="909"/>
        <v>43845</v>
      </c>
      <c r="D499" s="88">
        <f ca="1">OFFSET(dispos!$D$14,,270)</f>
        <v>0</v>
      </c>
      <c r="E499" s="88">
        <f ca="1">OFFSET(dispos!$E$14,,270)</f>
        <v>0</v>
      </c>
      <c r="F499" s="88">
        <f ca="1">OFFSET(dispos!$F$14,,270)</f>
        <v>0</v>
      </c>
      <c r="G499" s="88">
        <f ca="1">OFFSET(dispos!$G$14,,270)</f>
        <v>0</v>
      </c>
      <c r="H499" s="88">
        <f ca="1">OFFSET(dispos!$H$14,,270)</f>
        <v>0</v>
      </c>
      <c r="I499" s="88">
        <f ca="1">OFFSET(dispos!$I$14,,270)</f>
        <v>0</v>
      </c>
      <c r="J499" s="90" t="str">
        <f t="shared" ref="J499:O499" ca="1" si="998">IF(D499=0,"",SUMPRODUCT((D454:D503&lt;=D499)-(ISBLANK(D454:D503))))</f>
        <v/>
      </c>
      <c r="K499" s="90" t="str">
        <f t="shared" ca="1" si="998"/>
        <v/>
      </c>
      <c r="L499" s="90" t="str">
        <f t="shared" ca="1" si="998"/>
        <v/>
      </c>
      <c r="M499" s="90" t="str">
        <f t="shared" ca="1" si="998"/>
        <v/>
      </c>
      <c r="N499" s="90" t="str">
        <f t="shared" ca="1" si="998"/>
        <v/>
      </c>
      <c r="O499" s="90" t="str">
        <f t="shared" ca="1" si="998"/>
        <v/>
      </c>
      <c r="P499" s="89" t="str">
        <f t="shared" ref="P499:U499" ca="1" si="999">IF(ISNA(MATCH(MIN(J454:J503)+ROW()-ROW(P454),J454:J503,0)),"",INDEX(D454:D503,MATCH(MIN(J454:J503)+ROW()-ROW(P454),J454:J503,0)))</f>
        <v/>
      </c>
      <c r="Q499" s="89" t="str">
        <f t="shared" ca="1" si="999"/>
        <v/>
      </c>
      <c r="R499" s="89" t="str">
        <f t="shared" ca="1" si="999"/>
        <v/>
      </c>
      <c r="S499" s="89" t="str">
        <f t="shared" ca="1" si="999"/>
        <v/>
      </c>
      <c r="T499" s="89" t="str">
        <f t="shared" ca="1" si="999"/>
        <v/>
      </c>
      <c r="U499" s="89" t="str">
        <f t="shared" ca="1" si="999"/>
        <v/>
      </c>
      <c r="V499" s="98"/>
    </row>
    <row r="500" spans="2:22" x14ac:dyDescent="0.25">
      <c r="B500">
        <v>47</v>
      </c>
      <c r="C500" s="29">
        <f t="shared" si="909"/>
        <v>43845</v>
      </c>
      <c r="D500" s="88">
        <f ca="1">OFFSET(dispos!$D$14,,276)</f>
        <v>0</v>
      </c>
      <c r="E500" s="88">
        <f ca="1">OFFSET(dispos!$E$14,,276)</f>
        <v>0</v>
      </c>
      <c r="F500" s="88">
        <f ca="1">OFFSET(dispos!$F$14,,276)</f>
        <v>0</v>
      </c>
      <c r="G500" s="88">
        <f ca="1">OFFSET(dispos!$G$14,,276)</f>
        <v>0</v>
      </c>
      <c r="H500" s="88">
        <f ca="1">OFFSET(dispos!$H$14,,276)</f>
        <v>0</v>
      </c>
      <c r="I500" s="88">
        <f ca="1">OFFSET(dispos!$I$14,,276)</f>
        <v>0</v>
      </c>
      <c r="J500" s="90" t="str">
        <f t="shared" ref="J500:O500" ca="1" si="1000">IF(D500=0,"",SUMPRODUCT((D454:D503&lt;=D500)-(ISBLANK(D454:D503))))</f>
        <v/>
      </c>
      <c r="K500" s="90" t="str">
        <f t="shared" ca="1" si="1000"/>
        <v/>
      </c>
      <c r="L500" s="90" t="str">
        <f t="shared" ca="1" si="1000"/>
        <v/>
      </c>
      <c r="M500" s="90" t="str">
        <f t="shared" ca="1" si="1000"/>
        <v/>
      </c>
      <c r="N500" s="90" t="str">
        <f t="shared" ca="1" si="1000"/>
        <v/>
      </c>
      <c r="O500" s="90" t="str">
        <f t="shared" ca="1" si="1000"/>
        <v/>
      </c>
      <c r="P500" s="89" t="str">
        <f t="shared" ref="P500:U500" ca="1" si="1001">IF(ISNA(MATCH(MIN(J454:J503)+ROW()-ROW(P454),J454:J503,0)),"",INDEX(D454:D503,MATCH(MIN(J454:J503)+ROW()-ROW(P454),J454:J503,0)))</f>
        <v/>
      </c>
      <c r="Q500" s="89" t="str">
        <f t="shared" ca="1" si="1001"/>
        <v/>
      </c>
      <c r="R500" s="89" t="str">
        <f t="shared" ca="1" si="1001"/>
        <v/>
      </c>
      <c r="S500" s="89" t="str">
        <f t="shared" ca="1" si="1001"/>
        <v/>
      </c>
      <c r="T500" s="89" t="str">
        <f t="shared" ca="1" si="1001"/>
        <v/>
      </c>
      <c r="U500" s="89" t="str">
        <f t="shared" ca="1" si="1001"/>
        <v/>
      </c>
      <c r="V500" s="98"/>
    </row>
    <row r="501" spans="2:22" x14ac:dyDescent="0.25">
      <c r="B501">
        <v>48</v>
      </c>
      <c r="C501" s="29">
        <f t="shared" si="909"/>
        <v>43845</v>
      </c>
      <c r="D501" s="88">
        <f ca="1">OFFSET(dispos!$D$14,,282)</f>
        <v>0</v>
      </c>
      <c r="E501" s="88">
        <f ca="1">OFFSET(dispos!$E$14,,282)</f>
        <v>0</v>
      </c>
      <c r="F501" s="88">
        <f ca="1">OFFSET(dispos!$F$14,,282)</f>
        <v>0</v>
      </c>
      <c r="G501" s="88">
        <f ca="1">OFFSET(dispos!$G$14,,282)</f>
        <v>0</v>
      </c>
      <c r="H501" s="88">
        <f ca="1">OFFSET(dispos!$H$14,,282)</f>
        <v>0</v>
      </c>
      <c r="I501" s="88">
        <f ca="1">OFFSET(dispos!$I$14,,282)</f>
        <v>0</v>
      </c>
      <c r="J501" s="90" t="str">
        <f t="shared" ref="J501:O501" ca="1" si="1002">IF(D501=0,"",SUMPRODUCT((D454:D503&lt;=D501)-(ISBLANK(D454:D503))))</f>
        <v/>
      </c>
      <c r="K501" s="90" t="str">
        <f t="shared" ca="1" si="1002"/>
        <v/>
      </c>
      <c r="L501" s="90" t="str">
        <f t="shared" ca="1" si="1002"/>
        <v/>
      </c>
      <c r="M501" s="90" t="str">
        <f t="shared" ca="1" si="1002"/>
        <v/>
      </c>
      <c r="N501" s="90" t="str">
        <f t="shared" ca="1" si="1002"/>
        <v/>
      </c>
      <c r="O501" s="90" t="str">
        <f t="shared" ca="1" si="1002"/>
        <v/>
      </c>
      <c r="P501" s="89" t="str">
        <f t="shared" ref="P501:U501" ca="1" si="1003">IF(ISNA(MATCH(MIN(J454:J503)+ROW()-ROW(P454),J454:J503,0)),"",INDEX(D454:D503,MATCH(MIN(J454:J503)+ROW()-ROW(P454),J454:J503,0)))</f>
        <v/>
      </c>
      <c r="Q501" s="89" t="str">
        <f t="shared" ca="1" si="1003"/>
        <v/>
      </c>
      <c r="R501" s="89" t="str">
        <f t="shared" ca="1" si="1003"/>
        <v/>
      </c>
      <c r="S501" s="89" t="str">
        <f t="shared" ca="1" si="1003"/>
        <v/>
      </c>
      <c r="T501" s="89" t="str">
        <f t="shared" ca="1" si="1003"/>
        <v/>
      </c>
      <c r="U501" s="89" t="str">
        <f t="shared" ca="1" si="1003"/>
        <v/>
      </c>
      <c r="V501" s="98"/>
    </row>
    <row r="502" spans="2:22" x14ac:dyDescent="0.25">
      <c r="B502">
        <v>49</v>
      </c>
      <c r="C502" s="29">
        <f t="shared" si="909"/>
        <v>43845</v>
      </c>
      <c r="D502" s="88">
        <f ca="1">OFFSET(dispos!$D$14,,288)</f>
        <v>0</v>
      </c>
      <c r="E502" s="88">
        <f ca="1">OFFSET(dispos!$E$14,,288)</f>
        <v>0</v>
      </c>
      <c r="F502" s="88">
        <f ca="1">OFFSET(dispos!$F$14,,288)</f>
        <v>0</v>
      </c>
      <c r="G502" s="88">
        <f ca="1">OFFSET(dispos!$G$14,,288)</f>
        <v>0</v>
      </c>
      <c r="H502" s="88">
        <f ca="1">OFFSET(dispos!$H$14,,288)</f>
        <v>0</v>
      </c>
      <c r="I502" s="88">
        <f ca="1">OFFSET(dispos!$I$14,,288)</f>
        <v>0</v>
      </c>
      <c r="J502" s="90" t="str">
        <f t="shared" ref="J502:O502" ca="1" si="1004">IF(D502=0,"",SUMPRODUCT((D454:D503&lt;=D502)-(ISBLANK(D454:D503))))</f>
        <v/>
      </c>
      <c r="K502" s="90" t="str">
        <f t="shared" ca="1" si="1004"/>
        <v/>
      </c>
      <c r="L502" s="90" t="str">
        <f t="shared" ca="1" si="1004"/>
        <v/>
      </c>
      <c r="M502" s="90" t="str">
        <f t="shared" ca="1" si="1004"/>
        <v/>
      </c>
      <c r="N502" s="90" t="str">
        <f t="shared" ca="1" si="1004"/>
        <v/>
      </c>
      <c r="O502" s="90" t="str">
        <f t="shared" ca="1" si="1004"/>
        <v/>
      </c>
      <c r="P502" s="89" t="str">
        <f t="shared" ref="P502:U502" ca="1" si="1005">IF(ISNA(MATCH(MIN(J454:J503)+ROW()-ROW(P454),J454:J503,0)),"",INDEX(D454:D503,MATCH(MIN(J454:J503)+ROW()-ROW(P454),J454:J503,0)))</f>
        <v/>
      </c>
      <c r="Q502" s="89" t="str">
        <f t="shared" ca="1" si="1005"/>
        <v/>
      </c>
      <c r="R502" s="89" t="str">
        <f t="shared" ca="1" si="1005"/>
        <v/>
      </c>
      <c r="S502" s="89" t="str">
        <f t="shared" ca="1" si="1005"/>
        <v/>
      </c>
      <c r="T502" s="89" t="str">
        <f t="shared" ca="1" si="1005"/>
        <v/>
      </c>
      <c r="U502" s="89" t="str">
        <f t="shared" ca="1" si="1005"/>
        <v/>
      </c>
      <c r="V502" s="98"/>
    </row>
    <row r="503" spans="2:22" x14ac:dyDescent="0.25">
      <c r="B503">
        <v>50</v>
      </c>
      <c r="C503" s="29">
        <f t="shared" si="909"/>
        <v>43845</v>
      </c>
      <c r="D503" s="88">
        <f ca="1">OFFSET(dispos!$D$14,,294)</f>
        <v>0</v>
      </c>
      <c r="E503" s="88">
        <f ca="1">OFFSET(dispos!$E$14,,294)</f>
        <v>0</v>
      </c>
      <c r="F503" s="88">
        <f ca="1">OFFSET(dispos!$F$14,,294)</f>
        <v>0</v>
      </c>
      <c r="G503" s="88">
        <f ca="1">OFFSET(dispos!$G$14,,294)</f>
        <v>0</v>
      </c>
      <c r="H503" s="88">
        <f ca="1">OFFSET(dispos!$H$14,,294)</f>
        <v>0</v>
      </c>
      <c r="I503" s="88">
        <f ca="1">OFFSET(dispos!$I$14,,294)</f>
        <v>0</v>
      </c>
      <c r="J503" s="90" t="str">
        <f t="shared" ref="J503:O503" ca="1" si="1006">IF(D503=0,"",SUMPRODUCT((D454:D503&lt;=D503)-(ISBLANK(D454:D503))))</f>
        <v/>
      </c>
      <c r="K503" s="90" t="str">
        <f t="shared" ca="1" si="1006"/>
        <v/>
      </c>
      <c r="L503" s="90" t="str">
        <f t="shared" ca="1" si="1006"/>
        <v/>
      </c>
      <c r="M503" s="90" t="str">
        <f t="shared" ca="1" si="1006"/>
        <v/>
      </c>
      <c r="N503" s="90" t="str">
        <f t="shared" ca="1" si="1006"/>
        <v/>
      </c>
      <c r="O503" s="90" t="str">
        <f t="shared" ca="1" si="1006"/>
        <v/>
      </c>
      <c r="P503" s="89" t="str">
        <f t="shared" ref="P503:U503" ca="1" si="1007">IF(ISNA(MATCH(MIN(J454:J503)+ROW()-ROW(P454),J454:J503,0)),"",INDEX(D454:D503,MATCH(MIN(J454:J503)+ROW()-ROW(P454),J454:J503,0)))</f>
        <v/>
      </c>
      <c r="Q503" s="89" t="str">
        <f t="shared" ca="1" si="1007"/>
        <v/>
      </c>
      <c r="R503" s="89" t="str">
        <f t="shared" ca="1" si="1007"/>
        <v/>
      </c>
      <c r="S503" s="89" t="str">
        <f t="shared" ca="1" si="1007"/>
        <v/>
      </c>
      <c r="T503" s="89" t="str">
        <f t="shared" ca="1" si="1007"/>
        <v/>
      </c>
      <c r="U503" s="89" t="str">
        <f t="shared" ca="1" si="1007"/>
        <v/>
      </c>
      <c r="V503" s="98"/>
    </row>
    <row r="504" spans="2:22" x14ac:dyDescent="0.25">
      <c r="B504" s="91">
        <v>1</v>
      </c>
      <c r="C504" s="92">
        <f>dispos!$C$15</f>
        <v>43846</v>
      </c>
      <c r="D504" s="93">
        <f ca="1">OFFSET(dispos!$D$15,,)</f>
        <v>0</v>
      </c>
      <c r="E504" s="93">
        <f ca="1">OFFSET(dispos!$E$15,,)</f>
        <v>0</v>
      </c>
      <c r="F504" s="93">
        <f ca="1">OFFSET(dispos!$F$15,,)</f>
        <v>0</v>
      </c>
      <c r="G504" s="93">
        <f ca="1">OFFSET(dispos!$G$15,,)</f>
        <v>0</v>
      </c>
      <c r="H504" s="93">
        <f ca="1">OFFSET(dispos!$H$15,,)</f>
        <v>0</v>
      </c>
      <c r="I504" s="93">
        <f ca="1">OFFSET(dispos!$I$15,,)</f>
        <v>0</v>
      </c>
      <c r="J504" s="94" t="str">
        <f t="shared" ref="J504:O504" ca="1" si="1008">IF(D504=0,"",SUMPRODUCT((D504:D553&lt;=D504)-(ISBLANK(D504:D553))))</f>
        <v/>
      </c>
      <c r="K504" s="95" t="str">
        <f t="shared" ca="1" si="1008"/>
        <v/>
      </c>
      <c r="L504" s="95" t="str">
        <f t="shared" ca="1" si="1008"/>
        <v/>
      </c>
      <c r="M504" s="95" t="str">
        <f t="shared" ca="1" si="1008"/>
        <v/>
      </c>
      <c r="N504" s="95" t="str">
        <f t="shared" ca="1" si="1008"/>
        <v/>
      </c>
      <c r="O504" s="95" t="str">
        <f t="shared" ca="1" si="1008"/>
        <v/>
      </c>
      <c r="P504" s="96" t="str">
        <f t="shared" ref="P504:U504" ca="1" si="1009">IF(ISNA(MATCH(MIN(J504:J553)+ROW()-ROW(P504),J504:J553,0)),"",INDEX(D504:D553,MATCH(MIN(J504:J553)+ROW()-ROW(P504),J504:J553,0)))</f>
        <v/>
      </c>
      <c r="Q504" s="96" t="str">
        <f t="shared" ca="1" si="1009"/>
        <v/>
      </c>
      <c r="R504" s="96" t="str">
        <f t="shared" ca="1" si="1009"/>
        <v/>
      </c>
      <c r="S504" s="96" t="str">
        <f t="shared" ca="1" si="1009"/>
        <v/>
      </c>
      <c r="T504" s="96" t="str">
        <f t="shared" ca="1" si="1009"/>
        <v/>
      </c>
      <c r="U504" s="96" t="str">
        <f t="shared" ca="1" si="1009"/>
        <v/>
      </c>
      <c r="V504" s="98">
        <v>11</v>
      </c>
    </row>
    <row r="505" spans="2:22" x14ac:dyDescent="0.25">
      <c r="B505" s="91">
        <v>2</v>
      </c>
      <c r="C505" s="92">
        <f t="shared" si="909"/>
        <v>43846</v>
      </c>
      <c r="D505" s="93">
        <f ca="1">OFFSET(dispos!$D$15,,6)</f>
        <v>0</v>
      </c>
      <c r="E505" s="93">
        <f ca="1">OFFSET(dispos!$E$15,,6)</f>
        <v>0</v>
      </c>
      <c r="F505" s="93">
        <f ca="1">OFFSET(dispos!$F$15,,6)</f>
        <v>0</v>
      </c>
      <c r="G505" s="93">
        <f ca="1">OFFSET(dispos!$G$15,,6)</f>
        <v>0</v>
      </c>
      <c r="H505" s="93">
        <f ca="1">OFFSET(dispos!$H$15,,6)</f>
        <v>0</v>
      </c>
      <c r="I505" s="93">
        <f ca="1">OFFSET(dispos!$I$15,,6)</f>
        <v>0</v>
      </c>
      <c r="J505" s="90" t="str">
        <f t="shared" ref="J505:O505" ca="1" si="1010">IF(D505=0,"",SUMPRODUCT((D504:D553&lt;=D505)-(ISBLANK(D504:D553))))</f>
        <v/>
      </c>
      <c r="K505" s="90" t="str">
        <f t="shared" ca="1" si="1010"/>
        <v/>
      </c>
      <c r="L505" s="90" t="str">
        <f t="shared" ca="1" si="1010"/>
        <v/>
      </c>
      <c r="M505" s="90" t="str">
        <f t="shared" ca="1" si="1010"/>
        <v/>
      </c>
      <c r="N505" s="90" t="str">
        <f t="shared" ca="1" si="1010"/>
        <v/>
      </c>
      <c r="O505" s="90" t="str">
        <f t="shared" ca="1" si="1010"/>
        <v/>
      </c>
      <c r="P505" s="89" t="str">
        <f t="shared" ref="P505:U505" ca="1" si="1011">IF(ISNA(MATCH(MIN(J504:J553)+ROW()-ROW(P504),J504:J553,0)),"",INDEX(D504:D553,MATCH(MIN(J504:J553)+ROW()-ROW(P504),J504:J553,0)))</f>
        <v/>
      </c>
      <c r="Q505" s="89" t="str">
        <f t="shared" ca="1" si="1011"/>
        <v/>
      </c>
      <c r="R505" s="89" t="str">
        <f t="shared" ca="1" si="1011"/>
        <v/>
      </c>
      <c r="S505" s="89" t="str">
        <f t="shared" ca="1" si="1011"/>
        <v/>
      </c>
      <c r="T505" s="89" t="str">
        <f t="shared" ca="1" si="1011"/>
        <v/>
      </c>
      <c r="U505" s="89" t="str">
        <f t="shared" ca="1" si="1011"/>
        <v/>
      </c>
      <c r="V505" s="98"/>
    </row>
    <row r="506" spans="2:22" x14ac:dyDescent="0.25">
      <c r="B506" s="91">
        <v>3</v>
      </c>
      <c r="C506" s="92">
        <f t="shared" si="909"/>
        <v>43846</v>
      </c>
      <c r="D506" s="93">
        <f ca="1">OFFSET(dispos!$D$15,,12)</f>
        <v>0</v>
      </c>
      <c r="E506" s="93">
        <f ca="1">OFFSET(dispos!$E$15,,12)</f>
        <v>0</v>
      </c>
      <c r="F506" s="93">
        <f ca="1">OFFSET(dispos!$F$15,,12)</f>
        <v>0</v>
      </c>
      <c r="G506" s="93">
        <f ca="1">OFFSET(dispos!$G$15,,12)</f>
        <v>0</v>
      </c>
      <c r="H506" s="93">
        <f ca="1">OFFSET(dispos!$H$15,,12)</f>
        <v>0</v>
      </c>
      <c r="I506" s="93">
        <f ca="1">OFFSET(dispos!$I$15,,12)</f>
        <v>0</v>
      </c>
      <c r="J506" s="90" t="str">
        <f t="shared" ref="J506:O506" ca="1" si="1012">IF(D506=0,"",SUMPRODUCT((D504:D553&lt;=D506)-(ISBLANK(D504:D553))))</f>
        <v/>
      </c>
      <c r="K506" s="90" t="str">
        <f t="shared" ca="1" si="1012"/>
        <v/>
      </c>
      <c r="L506" s="90" t="str">
        <f t="shared" ca="1" si="1012"/>
        <v/>
      </c>
      <c r="M506" s="90" t="str">
        <f t="shared" ca="1" si="1012"/>
        <v/>
      </c>
      <c r="N506" s="90" t="str">
        <f t="shared" ca="1" si="1012"/>
        <v/>
      </c>
      <c r="O506" s="90" t="str">
        <f t="shared" ca="1" si="1012"/>
        <v/>
      </c>
      <c r="P506" s="89" t="str">
        <f t="shared" ref="P506:U506" ca="1" si="1013">IF(ISNA(MATCH(MIN(J504:J553)+ROW()-ROW(P504),J504:J553,0)),"",INDEX(D504:D553,MATCH(MIN(J504:J553)+ROW()-ROW(P504),J504:J553,0)))</f>
        <v/>
      </c>
      <c r="Q506" s="89" t="str">
        <f t="shared" ca="1" si="1013"/>
        <v/>
      </c>
      <c r="R506" s="89" t="str">
        <f t="shared" ca="1" si="1013"/>
        <v/>
      </c>
      <c r="S506" s="89" t="str">
        <f t="shared" ca="1" si="1013"/>
        <v/>
      </c>
      <c r="T506" s="89" t="str">
        <f t="shared" ca="1" si="1013"/>
        <v/>
      </c>
      <c r="U506" s="89" t="str">
        <f t="shared" ca="1" si="1013"/>
        <v/>
      </c>
      <c r="V506" s="98"/>
    </row>
    <row r="507" spans="2:22" x14ac:dyDescent="0.25">
      <c r="B507" s="91">
        <v>4</v>
      </c>
      <c r="C507" s="92">
        <f t="shared" si="909"/>
        <v>43846</v>
      </c>
      <c r="D507" s="93">
        <f ca="1">OFFSET(dispos!$D$15,,18)</f>
        <v>0</v>
      </c>
      <c r="E507" s="93">
        <f ca="1">OFFSET(dispos!$E$15,,18)</f>
        <v>0</v>
      </c>
      <c r="F507" s="93">
        <f ca="1">OFFSET(dispos!$F$15,,18)</f>
        <v>0</v>
      </c>
      <c r="G507" s="93">
        <f ca="1">OFFSET(dispos!$G$15,,18)</f>
        <v>0</v>
      </c>
      <c r="H507" s="93">
        <f ca="1">OFFSET(dispos!$H$15,,18)</f>
        <v>0</v>
      </c>
      <c r="I507" s="93">
        <f ca="1">OFFSET(dispos!$I$15,,18)</f>
        <v>0</v>
      </c>
      <c r="J507" s="90" t="str">
        <f t="shared" ref="J507:O507" ca="1" si="1014">IF(D507=0,"",SUMPRODUCT((D504:D553&lt;=D507)-(ISBLANK(D504:D553))))</f>
        <v/>
      </c>
      <c r="K507" s="90" t="str">
        <f t="shared" ca="1" si="1014"/>
        <v/>
      </c>
      <c r="L507" s="90" t="str">
        <f t="shared" ca="1" si="1014"/>
        <v/>
      </c>
      <c r="M507" s="90" t="str">
        <f t="shared" ca="1" si="1014"/>
        <v/>
      </c>
      <c r="N507" s="90" t="str">
        <f t="shared" ca="1" si="1014"/>
        <v/>
      </c>
      <c r="O507" s="90" t="str">
        <f t="shared" ca="1" si="1014"/>
        <v/>
      </c>
      <c r="P507" s="89" t="str">
        <f t="shared" ref="P507:U507" ca="1" si="1015">IF(ISNA(MATCH(MIN(J504:J553)+ROW()-ROW(P504),J504:J553,0)),"",INDEX(D504:D553,MATCH(MIN(J504:J553)+ROW()-ROW(P504),J504:J553,0)))</f>
        <v/>
      </c>
      <c r="Q507" s="89" t="str">
        <f t="shared" ca="1" si="1015"/>
        <v/>
      </c>
      <c r="R507" s="89" t="str">
        <f t="shared" ca="1" si="1015"/>
        <v/>
      </c>
      <c r="S507" s="89" t="str">
        <f t="shared" ca="1" si="1015"/>
        <v/>
      </c>
      <c r="T507" s="89" t="str">
        <f t="shared" ca="1" si="1015"/>
        <v/>
      </c>
      <c r="U507" s="89" t="str">
        <f t="shared" ca="1" si="1015"/>
        <v/>
      </c>
      <c r="V507" s="98"/>
    </row>
    <row r="508" spans="2:22" x14ac:dyDescent="0.25">
      <c r="B508" s="91">
        <v>5</v>
      </c>
      <c r="C508" s="92">
        <f t="shared" si="909"/>
        <v>43846</v>
      </c>
      <c r="D508" s="93">
        <f ca="1">OFFSET(dispos!$D$15,,24)</f>
        <v>0</v>
      </c>
      <c r="E508" s="93">
        <f ca="1">OFFSET(dispos!$E$15,,24)</f>
        <v>0</v>
      </c>
      <c r="F508" s="93">
        <f ca="1">OFFSET(dispos!$F$15,,24)</f>
        <v>0</v>
      </c>
      <c r="G508" s="93">
        <f ca="1">OFFSET(dispos!$G$15,,24)</f>
        <v>0</v>
      </c>
      <c r="H508" s="93">
        <f ca="1">OFFSET(dispos!$H$15,,24)</f>
        <v>0</v>
      </c>
      <c r="I508" s="93">
        <f ca="1">OFFSET(dispos!$I$15,,24)</f>
        <v>0</v>
      </c>
      <c r="J508" s="90" t="str">
        <f t="shared" ref="J508:O508" ca="1" si="1016">IF(D508=0,"",SUMPRODUCT((D504:D553&lt;=D508)-(ISBLANK(D504:D553))))</f>
        <v/>
      </c>
      <c r="K508" s="90" t="str">
        <f t="shared" ca="1" si="1016"/>
        <v/>
      </c>
      <c r="L508" s="90" t="str">
        <f t="shared" ca="1" si="1016"/>
        <v/>
      </c>
      <c r="M508" s="90" t="str">
        <f t="shared" ca="1" si="1016"/>
        <v/>
      </c>
      <c r="N508" s="90" t="str">
        <f t="shared" ca="1" si="1016"/>
        <v/>
      </c>
      <c r="O508" s="90" t="str">
        <f t="shared" ca="1" si="1016"/>
        <v/>
      </c>
      <c r="P508" s="89" t="str">
        <f t="shared" ref="P508:U508" ca="1" si="1017">IF(ISNA(MATCH(MIN(J504:J553)+ROW()-ROW(P504),J504:J553,0)),"",INDEX(D504:D553,MATCH(MIN(J504:J553)+ROW()-ROW(P504),J504:J553,0)))</f>
        <v/>
      </c>
      <c r="Q508" s="89" t="str">
        <f t="shared" ca="1" si="1017"/>
        <v/>
      </c>
      <c r="R508" s="89" t="str">
        <f t="shared" ca="1" si="1017"/>
        <v/>
      </c>
      <c r="S508" s="89" t="str">
        <f t="shared" ca="1" si="1017"/>
        <v/>
      </c>
      <c r="T508" s="89" t="str">
        <f t="shared" ca="1" si="1017"/>
        <v/>
      </c>
      <c r="U508" s="89" t="str">
        <f t="shared" ca="1" si="1017"/>
        <v/>
      </c>
      <c r="V508" s="98"/>
    </row>
    <row r="509" spans="2:22" x14ac:dyDescent="0.25">
      <c r="B509" s="91">
        <v>6</v>
      </c>
      <c r="C509" s="92">
        <f t="shared" si="909"/>
        <v>43846</v>
      </c>
      <c r="D509" s="93">
        <f ca="1">OFFSET(dispos!$D$15,,30)</f>
        <v>0</v>
      </c>
      <c r="E509" s="93">
        <f ca="1">OFFSET(dispos!$E$15,,30)</f>
        <v>0</v>
      </c>
      <c r="F509" s="93">
        <f ca="1">OFFSET(dispos!$F$15,,30)</f>
        <v>0</v>
      </c>
      <c r="G509" s="93">
        <f ca="1">OFFSET(dispos!$G$15,,30)</f>
        <v>0</v>
      </c>
      <c r="H509" s="93">
        <f ca="1">OFFSET(dispos!$H$15,,30)</f>
        <v>0</v>
      </c>
      <c r="I509" s="93">
        <f ca="1">OFFSET(dispos!$I$15,,30)</f>
        <v>0</v>
      </c>
      <c r="J509" s="90" t="str">
        <f t="shared" ref="J509:O509" ca="1" si="1018">IF(D509=0,"",SUMPRODUCT((D504:D553&lt;=D509)-(ISBLANK(D504:D553))))</f>
        <v/>
      </c>
      <c r="K509" s="90" t="str">
        <f t="shared" ca="1" si="1018"/>
        <v/>
      </c>
      <c r="L509" s="90" t="str">
        <f t="shared" ca="1" si="1018"/>
        <v/>
      </c>
      <c r="M509" s="90" t="str">
        <f t="shared" ca="1" si="1018"/>
        <v/>
      </c>
      <c r="N509" s="90" t="str">
        <f t="shared" ca="1" si="1018"/>
        <v/>
      </c>
      <c r="O509" s="90" t="str">
        <f t="shared" ca="1" si="1018"/>
        <v/>
      </c>
      <c r="P509" s="89" t="str">
        <f t="shared" ref="P509:U509" ca="1" si="1019">IF(ISNA(MATCH(MIN(J504:J553)+ROW()-ROW(P504),J504:J553,0)),"",INDEX(D504:D553,MATCH(MIN(J504:J553)+ROW()-ROW(P504),J504:J553,0)))</f>
        <v/>
      </c>
      <c r="Q509" s="89" t="str">
        <f t="shared" ca="1" si="1019"/>
        <v/>
      </c>
      <c r="R509" s="89" t="str">
        <f t="shared" ca="1" si="1019"/>
        <v/>
      </c>
      <c r="S509" s="89" t="str">
        <f t="shared" ca="1" si="1019"/>
        <v/>
      </c>
      <c r="T509" s="89" t="str">
        <f t="shared" ca="1" si="1019"/>
        <v/>
      </c>
      <c r="U509" s="89" t="str">
        <f t="shared" ca="1" si="1019"/>
        <v/>
      </c>
      <c r="V509" s="98"/>
    </row>
    <row r="510" spans="2:22" x14ac:dyDescent="0.25">
      <c r="B510" s="91">
        <v>7</v>
      </c>
      <c r="C510" s="92">
        <f t="shared" si="909"/>
        <v>43846</v>
      </c>
      <c r="D510" s="93">
        <f ca="1">OFFSET(dispos!$D$15,,36)</f>
        <v>0</v>
      </c>
      <c r="E510" s="93">
        <f ca="1">OFFSET(dispos!$E$15,,36)</f>
        <v>0</v>
      </c>
      <c r="F510" s="93">
        <f ca="1">OFFSET(dispos!$F$15,,36)</f>
        <v>0</v>
      </c>
      <c r="G510" s="93">
        <f ca="1">OFFSET(dispos!$G$15,,36)</f>
        <v>0</v>
      </c>
      <c r="H510" s="93">
        <f ca="1">OFFSET(dispos!$H$15,,36)</f>
        <v>0</v>
      </c>
      <c r="I510" s="93">
        <f ca="1">OFFSET(dispos!$I$15,,36)</f>
        <v>0</v>
      </c>
      <c r="J510" s="90" t="str">
        <f t="shared" ref="J510:O510" ca="1" si="1020">IF(D510=0,"",SUMPRODUCT((D504:D553&lt;=D510)-(ISBLANK(D504:D553))))</f>
        <v/>
      </c>
      <c r="K510" s="90" t="str">
        <f t="shared" ca="1" si="1020"/>
        <v/>
      </c>
      <c r="L510" s="90" t="str">
        <f t="shared" ca="1" si="1020"/>
        <v/>
      </c>
      <c r="M510" s="90" t="str">
        <f t="shared" ca="1" si="1020"/>
        <v/>
      </c>
      <c r="N510" s="90" t="str">
        <f t="shared" ca="1" si="1020"/>
        <v/>
      </c>
      <c r="O510" s="90" t="str">
        <f t="shared" ca="1" si="1020"/>
        <v/>
      </c>
      <c r="P510" s="89" t="str">
        <f t="shared" ref="P510:U510" ca="1" si="1021">IF(ISNA(MATCH(MIN(J504:J553)+ROW()-ROW(P504),J504:J553,0)),"",INDEX(D504:D553,MATCH(MIN(J504:J553)+ROW()-ROW(P504),J504:J553,0)))</f>
        <v/>
      </c>
      <c r="Q510" s="89" t="str">
        <f t="shared" ca="1" si="1021"/>
        <v/>
      </c>
      <c r="R510" s="89" t="str">
        <f t="shared" ca="1" si="1021"/>
        <v/>
      </c>
      <c r="S510" s="89" t="str">
        <f t="shared" ca="1" si="1021"/>
        <v/>
      </c>
      <c r="T510" s="89" t="str">
        <f t="shared" ca="1" si="1021"/>
        <v/>
      </c>
      <c r="U510" s="89" t="str">
        <f t="shared" ca="1" si="1021"/>
        <v/>
      </c>
      <c r="V510" s="98"/>
    </row>
    <row r="511" spans="2:22" x14ac:dyDescent="0.25">
      <c r="B511" s="91">
        <v>8</v>
      </c>
      <c r="C511" s="92">
        <f t="shared" si="909"/>
        <v>43846</v>
      </c>
      <c r="D511" s="93">
        <f ca="1">OFFSET(dispos!$D$15,,42)</f>
        <v>0</v>
      </c>
      <c r="E511" s="93">
        <f ca="1">OFFSET(dispos!$E$15,,42)</f>
        <v>0</v>
      </c>
      <c r="F511" s="93">
        <f ca="1">OFFSET(dispos!$F$15,,42)</f>
        <v>0</v>
      </c>
      <c r="G511" s="93">
        <f ca="1">OFFSET(dispos!$G$15,,42)</f>
        <v>0</v>
      </c>
      <c r="H511" s="93">
        <f ca="1">OFFSET(dispos!$H$15,,42)</f>
        <v>0</v>
      </c>
      <c r="I511" s="93">
        <f ca="1">OFFSET(dispos!$I$15,,42)</f>
        <v>0</v>
      </c>
      <c r="J511" s="90" t="str">
        <f t="shared" ref="J511:O511" ca="1" si="1022">IF(D511=0,"",SUMPRODUCT((D504:D553&lt;=D511)-(ISBLANK(D504:D553))))</f>
        <v/>
      </c>
      <c r="K511" s="90" t="str">
        <f t="shared" ca="1" si="1022"/>
        <v/>
      </c>
      <c r="L511" s="90" t="str">
        <f t="shared" ca="1" si="1022"/>
        <v/>
      </c>
      <c r="M511" s="90" t="str">
        <f t="shared" ca="1" si="1022"/>
        <v/>
      </c>
      <c r="N511" s="90" t="str">
        <f t="shared" ca="1" si="1022"/>
        <v/>
      </c>
      <c r="O511" s="90" t="str">
        <f t="shared" ca="1" si="1022"/>
        <v/>
      </c>
      <c r="P511" s="89" t="str">
        <f t="shared" ref="P511:U511" ca="1" si="1023">IF(ISNA(MATCH(MIN(J504:J553)+ROW()-ROW(P504),J504:J553,0)),"",INDEX(D504:D553,MATCH(MIN(J504:J553)+ROW()-ROW(P504),J504:J553,0)))</f>
        <v/>
      </c>
      <c r="Q511" s="89" t="str">
        <f t="shared" ca="1" si="1023"/>
        <v/>
      </c>
      <c r="R511" s="89" t="str">
        <f t="shared" ca="1" si="1023"/>
        <v/>
      </c>
      <c r="S511" s="89" t="str">
        <f t="shared" ca="1" si="1023"/>
        <v/>
      </c>
      <c r="T511" s="89" t="str">
        <f t="shared" ca="1" si="1023"/>
        <v/>
      </c>
      <c r="U511" s="89" t="str">
        <f t="shared" ca="1" si="1023"/>
        <v/>
      </c>
      <c r="V511" s="98"/>
    </row>
    <row r="512" spans="2:22" x14ac:dyDescent="0.25">
      <c r="B512" s="91">
        <v>9</v>
      </c>
      <c r="C512" s="92">
        <f t="shared" si="909"/>
        <v>43846</v>
      </c>
      <c r="D512" s="93">
        <f ca="1">OFFSET(dispos!$D$15,,48)</f>
        <v>0</v>
      </c>
      <c r="E512" s="93">
        <f ca="1">OFFSET(dispos!$E$15,,48)</f>
        <v>0</v>
      </c>
      <c r="F512" s="93">
        <f ca="1">OFFSET(dispos!$F$15,,48)</f>
        <v>0</v>
      </c>
      <c r="G512" s="93">
        <f ca="1">OFFSET(dispos!$G$15,,48)</f>
        <v>0</v>
      </c>
      <c r="H512" s="93">
        <f ca="1">OFFSET(dispos!$H$15,,48)</f>
        <v>0</v>
      </c>
      <c r="I512" s="93">
        <f ca="1">OFFSET(dispos!$I$15,,48)</f>
        <v>0</v>
      </c>
      <c r="J512" s="90" t="str">
        <f t="shared" ref="J512:O512" ca="1" si="1024">IF(D512=0,"",SUMPRODUCT((D504:D553&lt;=D512)-(ISBLANK(D504:D553))))</f>
        <v/>
      </c>
      <c r="K512" s="90" t="str">
        <f t="shared" ca="1" si="1024"/>
        <v/>
      </c>
      <c r="L512" s="90" t="str">
        <f t="shared" ca="1" si="1024"/>
        <v/>
      </c>
      <c r="M512" s="90" t="str">
        <f t="shared" ca="1" si="1024"/>
        <v/>
      </c>
      <c r="N512" s="90" t="str">
        <f t="shared" ca="1" si="1024"/>
        <v/>
      </c>
      <c r="O512" s="90" t="str">
        <f t="shared" ca="1" si="1024"/>
        <v/>
      </c>
      <c r="P512" s="89" t="str">
        <f t="shared" ref="P512:U512" ca="1" si="1025">IF(ISNA(MATCH(MIN(J504:J553)+ROW()-ROW(P504),J504:J553,0)),"",INDEX(D504:D553,MATCH(MIN(J504:J553)+ROW()-ROW(P504),J504:J553,0)))</f>
        <v/>
      </c>
      <c r="Q512" s="89" t="str">
        <f t="shared" ca="1" si="1025"/>
        <v/>
      </c>
      <c r="R512" s="89" t="str">
        <f t="shared" ca="1" si="1025"/>
        <v/>
      </c>
      <c r="S512" s="89" t="str">
        <f t="shared" ca="1" si="1025"/>
        <v/>
      </c>
      <c r="T512" s="89" t="str">
        <f t="shared" ca="1" si="1025"/>
        <v/>
      </c>
      <c r="U512" s="89" t="str">
        <f t="shared" ca="1" si="1025"/>
        <v/>
      </c>
      <c r="V512" s="98"/>
    </row>
    <row r="513" spans="2:22" x14ac:dyDescent="0.25">
      <c r="B513" s="91">
        <v>10</v>
      </c>
      <c r="C513" s="92">
        <f t="shared" si="909"/>
        <v>43846</v>
      </c>
      <c r="D513" s="93">
        <f ca="1">OFFSET(dispos!$D$15,,54)</f>
        <v>0</v>
      </c>
      <c r="E513" s="93">
        <f ca="1">OFFSET(dispos!$E$15,,54)</f>
        <v>0</v>
      </c>
      <c r="F513" s="93">
        <f ca="1">OFFSET(dispos!$F$15,,54)</f>
        <v>0</v>
      </c>
      <c r="G513" s="93">
        <f ca="1">OFFSET(dispos!$G$15,,54)</f>
        <v>0</v>
      </c>
      <c r="H513" s="93">
        <f ca="1">OFFSET(dispos!$H$15,,54)</f>
        <v>0</v>
      </c>
      <c r="I513" s="93">
        <f ca="1">OFFSET(dispos!$I$15,,54)</f>
        <v>0</v>
      </c>
      <c r="J513" s="90" t="str">
        <f t="shared" ref="J513:O513" ca="1" si="1026">IF(D513=0,"",SUMPRODUCT((D504:D553&lt;=D513)-(ISBLANK(D504:D553))))</f>
        <v/>
      </c>
      <c r="K513" s="90" t="str">
        <f t="shared" ca="1" si="1026"/>
        <v/>
      </c>
      <c r="L513" s="90" t="str">
        <f t="shared" ca="1" si="1026"/>
        <v/>
      </c>
      <c r="M513" s="90" t="str">
        <f t="shared" ca="1" si="1026"/>
        <v/>
      </c>
      <c r="N513" s="90" t="str">
        <f t="shared" ca="1" si="1026"/>
        <v/>
      </c>
      <c r="O513" s="90" t="str">
        <f t="shared" ca="1" si="1026"/>
        <v/>
      </c>
      <c r="P513" s="89" t="str">
        <f t="shared" ref="P513:U513" ca="1" si="1027">IF(ISNA(MATCH(MIN(J504:J553)+ROW()-ROW(P504),J504:J553,0)),"",INDEX(D504:D553,MATCH(MIN(J504:J553)+ROW()-ROW(P504),J504:J553,0)))</f>
        <v/>
      </c>
      <c r="Q513" s="89" t="str">
        <f t="shared" ca="1" si="1027"/>
        <v/>
      </c>
      <c r="R513" s="89" t="str">
        <f t="shared" ca="1" si="1027"/>
        <v/>
      </c>
      <c r="S513" s="89" t="str">
        <f t="shared" ca="1" si="1027"/>
        <v/>
      </c>
      <c r="T513" s="89" t="str">
        <f t="shared" ca="1" si="1027"/>
        <v/>
      </c>
      <c r="U513" s="89" t="str">
        <f t="shared" ca="1" si="1027"/>
        <v/>
      </c>
      <c r="V513" s="98"/>
    </row>
    <row r="514" spans="2:22" x14ac:dyDescent="0.25">
      <c r="B514" s="91">
        <v>11</v>
      </c>
      <c r="C514" s="92">
        <f t="shared" si="909"/>
        <v>43846</v>
      </c>
      <c r="D514" s="93">
        <f ca="1">OFFSET(dispos!$D$15,,60)</f>
        <v>0</v>
      </c>
      <c r="E514" s="93">
        <f ca="1">OFFSET(dispos!$E$15,,60)</f>
        <v>0</v>
      </c>
      <c r="F514" s="93">
        <f ca="1">OFFSET(dispos!$F$15,,60)</f>
        <v>0</v>
      </c>
      <c r="G514" s="93">
        <f ca="1">OFFSET(dispos!$G$15,,60)</f>
        <v>0</v>
      </c>
      <c r="H514" s="93">
        <f ca="1">OFFSET(dispos!$H$15,,60)</f>
        <v>0</v>
      </c>
      <c r="I514" s="93">
        <f ca="1">OFFSET(dispos!$I$15,,60)</f>
        <v>0</v>
      </c>
      <c r="J514" s="90" t="str">
        <f t="shared" ref="J514:O514" ca="1" si="1028">IF(D514=0,"",SUMPRODUCT((D504:D553&lt;=D514)-(ISBLANK(D504:D553))))</f>
        <v/>
      </c>
      <c r="K514" s="90" t="str">
        <f t="shared" ca="1" si="1028"/>
        <v/>
      </c>
      <c r="L514" s="90" t="str">
        <f t="shared" ca="1" si="1028"/>
        <v/>
      </c>
      <c r="M514" s="90" t="str">
        <f t="shared" ca="1" si="1028"/>
        <v/>
      </c>
      <c r="N514" s="90" t="str">
        <f t="shared" ca="1" si="1028"/>
        <v/>
      </c>
      <c r="O514" s="90" t="str">
        <f t="shared" ca="1" si="1028"/>
        <v/>
      </c>
      <c r="P514" s="89" t="str">
        <f t="shared" ref="P514:U514" ca="1" si="1029">IF(ISNA(MATCH(MIN(J504:J553)+ROW()-ROW(P504),J504:J553,0)),"",INDEX(D504:D553,MATCH(MIN(J504:J553)+ROW()-ROW(P504),J504:J553,0)))</f>
        <v/>
      </c>
      <c r="Q514" s="89" t="str">
        <f t="shared" ca="1" si="1029"/>
        <v/>
      </c>
      <c r="R514" s="89" t="str">
        <f t="shared" ca="1" si="1029"/>
        <v/>
      </c>
      <c r="S514" s="89" t="str">
        <f t="shared" ca="1" si="1029"/>
        <v/>
      </c>
      <c r="T514" s="89" t="str">
        <f t="shared" ca="1" si="1029"/>
        <v/>
      </c>
      <c r="U514" s="89" t="str">
        <f t="shared" ca="1" si="1029"/>
        <v/>
      </c>
      <c r="V514" s="98"/>
    </row>
    <row r="515" spans="2:22" x14ac:dyDescent="0.25">
      <c r="B515" s="91">
        <v>12</v>
      </c>
      <c r="C515" s="92">
        <f t="shared" si="909"/>
        <v>43846</v>
      </c>
      <c r="D515" s="93">
        <f ca="1">OFFSET(dispos!$D$15,,66)</f>
        <v>0</v>
      </c>
      <c r="E515" s="93">
        <f ca="1">OFFSET(dispos!$E$15,,66)</f>
        <v>0</v>
      </c>
      <c r="F515" s="93">
        <f ca="1">OFFSET(dispos!$F$15,,66)</f>
        <v>0</v>
      </c>
      <c r="G515" s="93">
        <f ca="1">OFFSET(dispos!$G$15,,66)</f>
        <v>0</v>
      </c>
      <c r="H515" s="93">
        <f ca="1">OFFSET(dispos!$H$15,,66)</f>
        <v>0</v>
      </c>
      <c r="I515" s="93">
        <f ca="1">OFFSET(dispos!$I$15,,66)</f>
        <v>0</v>
      </c>
      <c r="J515" s="90" t="str">
        <f t="shared" ref="J515:O515" ca="1" si="1030">IF(D515=0,"",SUMPRODUCT((D504:D553&lt;=D515)-(ISBLANK(D504:D553))))</f>
        <v/>
      </c>
      <c r="K515" s="90" t="str">
        <f t="shared" ca="1" si="1030"/>
        <v/>
      </c>
      <c r="L515" s="90" t="str">
        <f t="shared" ca="1" si="1030"/>
        <v/>
      </c>
      <c r="M515" s="90" t="str">
        <f t="shared" ca="1" si="1030"/>
        <v/>
      </c>
      <c r="N515" s="90" t="str">
        <f t="shared" ca="1" si="1030"/>
        <v/>
      </c>
      <c r="O515" s="90" t="str">
        <f t="shared" ca="1" si="1030"/>
        <v/>
      </c>
      <c r="P515" s="89" t="str">
        <f t="shared" ref="P515:U515" ca="1" si="1031">IF(ISNA(MATCH(MIN(J504:J553)+ROW()-ROW(P504),J504:J553,0)),"",INDEX(D504:D553,MATCH(MIN(J504:J553)+ROW()-ROW(P504),J504:J553,0)))</f>
        <v/>
      </c>
      <c r="Q515" s="89" t="str">
        <f t="shared" ca="1" si="1031"/>
        <v/>
      </c>
      <c r="R515" s="89" t="str">
        <f t="shared" ca="1" si="1031"/>
        <v/>
      </c>
      <c r="S515" s="89" t="str">
        <f t="shared" ca="1" si="1031"/>
        <v/>
      </c>
      <c r="T515" s="89" t="str">
        <f t="shared" ca="1" si="1031"/>
        <v/>
      </c>
      <c r="U515" s="89" t="str">
        <f t="shared" ca="1" si="1031"/>
        <v/>
      </c>
      <c r="V515" s="98"/>
    </row>
    <row r="516" spans="2:22" x14ac:dyDescent="0.25">
      <c r="B516" s="91">
        <v>13</v>
      </c>
      <c r="C516" s="92">
        <f t="shared" si="909"/>
        <v>43846</v>
      </c>
      <c r="D516" s="93">
        <f ca="1">OFFSET(dispos!$D$15,,72)</f>
        <v>0</v>
      </c>
      <c r="E516" s="93">
        <f ca="1">OFFSET(dispos!$E$15,,72)</f>
        <v>0</v>
      </c>
      <c r="F516" s="93">
        <f ca="1">OFFSET(dispos!$F$15,,72)</f>
        <v>0</v>
      </c>
      <c r="G516" s="93">
        <f ca="1">OFFSET(dispos!$G$15,,72)</f>
        <v>0</v>
      </c>
      <c r="H516" s="93">
        <f ca="1">OFFSET(dispos!$H$15,,72)</f>
        <v>0</v>
      </c>
      <c r="I516" s="93">
        <f ca="1">OFFSET(dispos!$I$15,,72)</f>
        <v>0</v>
      </c>
      <c r="J516" s="90" t="str">
        <f t="shared" ref="J516:O516" ca="1" si="1032">IF(D516=0,"",SUMPRODUCT((D504:D553&lt;=D516)-(ISBLANK(D504:D553))))</f>
        <v/>
      </c>
      <c r="K516" s="90" t="str">
        <f t="shared" ca="1" si="1032"/>
        <v/>
      </c>
      <c r="L516" s="90" t="str">
        <f t="shared" ca="1" si="1032"/>
        <v/>
      </c>
      <c r="M516" s="90" t="str">
        <f t="shared" ca="1" si="1032"/>
        <v/>
      </c>
      <c r="N516" s="90" t="str">
        <f t="shared" ca="1" si="1032"/>
        <v/>
      </c>
      <c r="O516" s="90" t="str">
        <f t="shared" ca="1" si="1032"/>
        <v/>
      </c>
      <c r="P516" s="89" t="str">
        <f t="shared" ref="P516:U516" ca="1" si="1033">IF(ISNA(MATCH(MIN(J504:J553)+ROW()-ROW(P504),J504:J553,0)),"",INDEX(D504:D553,MATCH(MIN(J504:J553)+ROW()-ROW(P504),J504:J553,0)))</f>
        <v/>
      </c>
      <c r="Q516" s="89" t="str">
        <f t="shared" ca="1" si="1033"/>
        <v/>
      </c>
      <c r="R516" s="89" t="str">
        <f t="shared" ca="1" si="1033"/>
        <v/>
      </c>
      <c r="S516" s="89" t="str">
        <f t="shared" ca="1" si="1033"/>
        <v/>
      </c>
      <c r="T516" s="89" t="str">
        <f t="shared" ca="1" si="1033"/>
        <v/>
      </c>
      <c r="U516" s="89" t="str">
        <f t="shared" ca="1" si="1033"/>
        <v/>
      </c>
      <c r="V516" s="98"/>
    </row>
    <row r="517" spans="2:22" x14ac:dyDescent="0.25">
      <c r="B517" s="91">
        <v>14</v>
      </c>
      <c r="C517" s="92">
        <f t="shared" si="909"/>
        <v>43846</v>
      </c>
      <c r="D517" s="93">
        <f ca="1">OFFSET(dispos!$D$15,,78)</f>
        <v>0</v>
      </c>
      <c r="E517" s="93">
        <f ca="1">OFFSET(dispos!$E$15,,78)</f>
        <v>0</v>
      </c>
      <c r="F517" s="93">
        <f ca="1">OFFSET(dispos!$F$15,,78)</f>
        <v>0</v>
      </c>
      <c r="G517" s="93">
        <f ca="1">OFFSET(dispos!$G$15,,78)</f>
        <v>0</v>
      </c>
      <c r="H517" s="93">
        <f ca="1">OFFSET(dispos!$H$15,,78)</f>
        <v>0</v>
      </c>
      <c r="I517" s="93">
        <f ca="1">OFFSET(dispos!$I$15,,78)</f>
        <v>0</v>
      </c>
      <c r="J517" s="90" t="str">
        <f t="shared" ref="J517:O517" ca="1" si="1034">IF(D517=0,"",SUMPRODUCT((D504:D553&lt;=D517)-(ISBLANK(D504:D553))))</f>
        <v/>
      </c>
      <c r="K517" s="90" t="str">
        <f t="shared" ca="1" si="1034"/>
        <v/>
      </c>
      <c r="L517" s="90" t="str">
        <f t="shared" ca="1" si="1034"/>
        <v/>
      </c>
      <c r="M517" s="90" t="str">
        <f t="shared" ca="1" si="1034"/>
        <v/>
      </c>
      <c r="N517" s="90" t="str">
        <f t="shared" ca="1" si="1034"/>
        <v/>
      </c>
      <c r="O517" s="90" t="str">
        <f t="shared" ca="1" si="1034"/>
        <v/>
      </c>
      <c r="P517" s="89" t="str">
        <f t="shared" ref="P517:U517" ca="1" si="1035">IF(ISNA(MATCH(MIN(J504:J553)+ROW()-ROW(P504),J504:J553,0)),"",INDEX(D504:D553,MATCH(MIN(J504:J553)+ROW()-ROW(P504),J504:J553,0)))</f>
        <v/>
      </c>
      <c r="Q517" s="89" t="str">
        <f t="shared" ca="1" si="1035"/>
        <v/>
      </c>
      <c r="R517" s="89" t="str">
        <f t="shared" ca="1" si="1035"/>
        <v/>
      </c>
      <c r="S517" s="89" t="str">
        <f t="shared" ca="1" si="1035"/>
        <v/>
      </c>
      <c r="T517" s="89" t="str">
        <f t="shared" ca="1" si="1035"/>
        <v/>
      </c>
      <c r="U517" s="89" t="str">
        <f t="shared" ca="1" si="1035"/>
        <v/>
      </c>
      <c r="V517" s="98"/>
    </row>
    <row r="518" spans="2:22" x14ac:dyDescent="0.25">
      <c r="B518" s="91">
        <v>15</v>
      </c>
      <c r="C518" s="92">
        <f t="shared" ref="C518:C581" si="1036">C517</f>
        <v>43846</v>
      </c>
      <c r="D518" s="93">
        <f ca="1">OFFSET(dispos!$D$15,,84)</f>
        <v>0</v>
      </c>
      <c r="E518" s="93">
        <f ca="1">OFFSET(dispos!$E$15,,84)</f>
        <v>0</v>
      </c>
      <c r="F518" s="93">
        <f ca="1">OFFSET(dispos!$F$15,,84)</f>
        <v>0</v>
      </c>
      <c r="G518" s="93">
        <f ca="1">OFFSET(dispos!$G$15,,84)</f>
        <v>0</v>
      </c>
      <c r="H518" s="93">
        <f ca="1">OFFSET(dispos!$H$15,,84)</f>
        <v>0</v>
      </c>
      <c r="I518" s="93">
        <f ca="1">OFFSET(dispos!$I$15,,84)</f>
        <v>0</v>
      </c>
      <c r="J518" s="90" t="str">
        <f t="shared" ref="J518:O518" ca="1" si="1037">IF(D518=0,"",SUMPRODUCT((D504:D553&lt;=D518)-(ISBLANK(D504:D553))))</f>
        <v/>
      </c>
      <c r="K518" s="90" t="str">
        <f t="shared" ca="1" si="1037"/>
        <v/>
      </c>
      <c r="L518" s="90" t="str">
        <f t="shared" ca="1" si="1037"/>
        <v/>
      </c>
      <c r="M518" s="90" t="str">
        <f t="shared" ca="1" si="1037"/>
        <v/>
      </c>
      <c r="N518" s="90" t="str">
        <f t="shared" ca="1" si="1037"/>
        <v/>
      </c>
      <c r="O518" s="90" t="str">
        <f t="shared" ca="1" si="1037"/>
        <v/>
      </c>
      <c r="P518" s="89" t="str">
        <f t="shared" ref="P518:U518" ca="1" si="1038">IF(ISNA(MATCH(MIN(J504:J553)+ROW()-ROW(P504),J504:J553,0)),"",INDEX(D504:D553,MATCH(MIN(J504:J553)+ROW()-ROW(P504),J504:J553,0)))</f>
        <v/>
      </c>
      <c r="Q518" s="89" t="str">
        <f t="shared" ca="1" si="1038"/>
        <v/>
      </c>
      <c r="R518" s="89" t="str">
        <f t="shared" ca="1" si="1038"/>
        <v/>
      </c>
      <c r="S518" s="89" t="str">
        <f t="shared" ca="1" si="1038"/>
        <v/>
      </c>
      <c r="T518" s="89" t="str">
        <f t="shared" ca="1" si="1038"/>
        <v/>
      </c>
      <c r="U518" s="89" t="str">
        <f t="shared" ca="1" si="1038"/>
        <v/>
      </c>
      <c r="V518" s="98"/>
    </row>
    <row r="519" spans="2:22" x14ac:dyDescent="0.25">
      <c r="B519" s="91">
        <v>16</v>
      </c>
      <c r="C519" s="92">
        <f t="shared" si="1036"/>
        <v>43846</v>
      </c>
      <c r="D519" s="93">
        <f ca="1">OFFSET(dispos!$D$15,,90)</f>
        <v>0</v>
      </c>
      <c r="E519" s="93">
        <f ca="1">OFFSET(dispos!$E$15,,90)</f>
        <v>0</v>
      </c>
      <c r="F519" s="93">
        <f ca="1">OFFSET(dispos!$F$15,,90)</f>
        <v>0</v>
      </c>
      <c r="G519" s="93">
        <f ca="1">OFFSET(dispos!$G$15,,90)</f>
        <v>0</v>
      </c>
      <c r="H519" s="93">
        <f ca="1">OFFSET(dispos!$H$15,,90)</f>
        <v>0</v>
      </c>
      <c r="I519" s="93">
        <f ca="1">OFFSET(dispos!$I$15,,90)</f>
        <v>0</v>
      </c>
      <c r="J519" s="90" t="str">
        <f t="shared" ref="J519:O519" ca="1" si="1039">IF(D519=0,"",SUMPRODUCT((D504:D553&lt;=D519)-(ISBLANK(D504:D553))))</f>
        <v/>
      </c>
      <c r="K519" s="90" t="str">
        <f t="shared" ca="1" si="1039"/>
        <v/>
      </c>
      <c r="L519" s="90" t="str">
        <f t="shared" ca="1" si="1039"/>
        <v/>
      </c>
      <c r="M519" s="90" t="str">
        <f t="shared" ca="1" si="1039"/>
        <v/>
      </c>
      <c r="N519" s="90" t="str">
        <f t="shared" ca="1" si="1039"/>
        <v/>
      </c>
      <c r="O519" s="90" t="str">
        <f t="shared" ca="1" si="1039"/>
        <v/>
      </c>
      <c r="P519" s="89" t="str">
        <f t="shared" ref="P519:U519" ca="1" si="1040">IF(ISNA(MATCH(MIN(J504:J553)+ROW()-ROW(P504),J504:J553,0)),"",INDEX(D504:D553,MATCH(MIN(J504:J553)+ROW()-ROW(P504),J504:J553,0)))</f>
        <v/>
      </c>
      <c r="Q519" s="89" t="str">
        <f t="shared" ca="1" si="1040"/>
        <v/>
      </c>
      <c r="R519" s="89" t="str">
        <f t="shared" ca="1" si="1040"/>
        <v/>
      </c>
      <c r="S519" s="89" t="str">
        <f t="shared" ca="1" si="1040"/>
        <v/>
      </c>
      <c r="T519" s="89" t="str">
        <f t="shared" ca="1" si="1040"/>
        <v/>
      </c>
      <c r="U519" s="89" t="str">
        <f t="shared" ca="1" si="1040"/>
        <v/>
      </c>
      <c r="V519" s="98"/>
    </row>
    <row r="520" spans="2:22" x14ac:dyDescent="0.25">
      <c r="B520" s="91">
        <v>17</v>
      </c>
      <c r="C520" s="92">
        <f t="shared" si="1036"/>
        <v>43846</v>
      </c>
      <c r="D520" s="93">
        <f ca="1">OFFSET(dispos!$D$15,,96)</f>
        <v>0</v>
      </c>
      <c r="E520" s="93">
        <f ca="1">OFFSET(dispos!$E$15,,96)</f>
        <v>0</v>
      </c>
      <c r="F520" s="93">
        <f ca="1">OFFSET(dispos!$F$15,,96)</f>
        <v>0</v>
      </c>
      <c r="G520" s="93">
        <f ca="1">OFFSET(dispos!$G$15,,96)</f>
        <v>0</v>
      </c>
      <c r="H520" s="93">
        <f ca="1">OFFSET(dispos!$H$15,,96)</f>
        <v>0</v>
      </c>
      <c r="I520" s="93">
        <f ca="1">OFFSET(dispos!$I$15,,96)</f>
        <v>0</v>
      </c>
      <c r="J520" s="90" t="str">
        <f t="shared" ref="J520:O520" ca="1" si="1041">IF(D520=0,"",SUMPRODUCT((D504:D553&lt;=D520)-(ISBLANK(D504:D553))))</f>
        <v/>
      </c>
      <c r="K520" s="90" t="str">
        <f t="shared" ca="1" si="1041"/>
        <v/>
      </c>
      <c r="L520" s="90" t="str">
        <f t="shared" ca="1" si="1041"/>
        <v/>
      </c>
      <c r="M520" s="90" t="str">
        <f t="shared" ca="1" si="1041"/>
        <v/>
      </c>
      <c r="N520" s="90" t="str">
        <f t="shared" ca="1" si="1041"/>
        <v/>
      </c>
      <c r="O520" s="90" t="str">
        <f t="shared" ca="1" si="1041"/>
        <v/>
      </c>
      <c r="P520" s="89" t="str">
        <f t="shared" ref="P520:U520" ca="1" si="1042">IF(ISNA(MATCH(MIN(J504:J553)+ROW()-ROW(P504),J504:J553,0)),"",INDEX(D504:D553,MATCH(MIN(J504:J553)+ROW()-ROW(P504),J504:J553,0)))</f>
        <v/>
      </c>
      <c r="Q520" s="89" t="str">
        <f t="shared" ca="1" si="1042"/>
        <v/>
      </c>
      <c r="R520" s="89" t="str">
        <f t="shared" ca="1" si="1042"/>
        <v/>
      </c>
      <c r="S520" s="89" t="str">
        <f t="shared" ca="1" si="1042"/>
        <v/>
      </c>
      <c r="T520" s="89" t="str">
        <f t="shared" ca="1" si="1042"/>
        <v/>
      </c>
      <c r="U520" s="89" t="str">
        <f t="shared" ca="1" si="1042"/>
        <v/>
      </c>
      <c r="V520" s="98"/>
    </row>
    <row r="521" spans="2:22" x14ac:dyDescent="0.25">
      <c r="B521" s="91">
        <v>18</v>
      </c>
      <c r="C521" s="92">
        <f t="shared" si="1036"/>
        <v>43846</v>
      </c>
      <c r="D521" s="93">
        <f ca="1">OFFSET(dispos!$D$15,,102)</f>
        <v>0</v>
      </c>
      <c r="E521" s="93">
        <f ca="1">OFFSET(dispos!$E$15,,102)</f>
        <v>0</v>
      </c>
      <c r="F521" s="93">
        <f ca="1">OFFSET(dispos!$F$15,,102)</f>
        <v>0</v>
      </c>
      <c r="G521" s="93">
        <f ca="1">OFFSET(dispos!$G$15,,102)</f>
        <v>0</v>
      </c>
      <c r="H521" s="93">
        <f ca="1">OFFSET(dispos!$H$15,,102)</f>
        <v>0</v>
      </c>
      <c r="I521" s="93">
        <f ca="1">OFFSET(dispos!$I$15,,102)</f>
        <v>0</v>
      </c>
      <c r="J521" s="90" t="str">
        <f t="shared" ref="J521:O521" ca="1" si="1043">IF(D521=0,"",SUMPRODUCT((D504:D553&lt;=D521)-(ISBLANK(D504:D553))))</f>
        <v/>
      </c>
      <c r="K521" s="90" t="str">
        <f t="shared" ca="1" si="1043"/>
        <v/>
      </c>
      <c r="L521" s="90" t="str">
        <f t="shared" ca="1" si="1043"/>
        <v/>
      </c>
      <c r="M521" s="90" t="str">
        <f t="shared" ca="1" si="1043"/>
        <v/>
      </c>
      <c r="N521" s="90" t="str">
        <f t="shared" ca="1" si="1043"/>
        <v/>
      </c>
      <c r="O521" s="90" t="str">
        <f t="shared" ca="1" si="1043"/>
        <v/>
      </c>
      <c r="P521" s="89" t="str">
        <f t="shared" ref="P521:U521" ca="1" si="1044">IF(ISNA(MATCH(MIN(J504:J553)+ROW()-ROW(P504),J504:J553,0)),"",INDEX(D504:D553,MATCH(MIN(J504:J553)+ROW()-ROW(P504),J504:J553,0)))</f>
        <v/>
      </c>
      <c r="Q521" s="89" t="str">
        <f t="shared" ca="1" si="1044"/>
        <v/>
      </c>
      <c r="R521" s="89" t="str">
        <f t="shared" ca="1" si="1044"/>
        <v/>
      </c>
      <c r="S521" s="89" t="str">
        <f t="shared" ca="1" si="1044"/>
        <v/>
      </c>
      <c r="T521" s="89" t="str">
        <f t="shared" ca="1" si="1044"/>
        <v/>
      </c>
      <c r="U521" s="89" t="str">
        <f t="shared" ca="1" si="1044"/>
        <v/>
      </c>
      <c r="V521" s="98"/>
    </row>
    <row r="522" spans="2:22" x14ac:dyDescent="0.25">
      <c r="B522" s="91">
        <v>19</v>
      </c>
      <c r="C522" s="92">
        <f t="shared" si="1036"/>
        <v>43846</v>
      </c>
      <c r="D522" s="93">
        <f ca="1">OFFSET(dispos!$D$15,,108)</f>
        <v>0</v>
      </c>
      <c r="E522" s="93">
        <f ca="1">OFFSET(dispos!$E$15,,108)</f>
        <v>0</v>
      </c>
      <c r="F522" s="93">
        <f ca="1">OFFSET(dispos!$F$15,,108)</f>
        <v>0</v>
      </c>
      <c r="G522" s="93">
        <f ca="1">OFFSET(dispos!$G$15,,108)</f>
        <v>0</v>
      </c>
      <c r="H522" s="93">
        <f ca="1">OFFSET(dispos!$H$15,,108)</f>
        <v>0</v>
      </c>
      <c r="I522" s="93">
        <f ca="1">OFFSET(dispos!$I$15,,108)</f>
        <v>0</v>
      </c>
      <c r="J522" s="90" t="str">
        <f t="shared" ref="J522:O522" ca="1" si="1045">IF(D522=0,"",SUMPRODUCT((D504:D553&lt;=D522)-(ISBLANK(D504:D553))))</f>
        <v/>
      </c>
      <c r="K522" s="90" t="str">
        <f t="shared" ca="1" si="1045"/>
        <v/>
      </c>
      <c r="L522" s="90" t="str">
        <f t="shared" ca="1" si="1045"/>
        <v/>
      </c>
      <c r="M522" s="90" t="str">
        <f t="shared" ca="1" si="1045"/>
        <v/>
      </c>
      <c r="N522" s="90" t="str">
        <f t="shared" ca="1" si="1045"/>
        <v/>
      </c>
      <c r="O522" s="90" t="str">
        <f t="shared" ca="1" si="1045"/>
        <v/>
      </c>
      <c r="P522" s="89" t="str">
        <f t="shared" ref="P522:U522" ca="1" si="1046">IF(ISNA(MATCH(MIN(J504:J553)+ROW()-ROW(P504),J504:J553,0)),"",INDEX(D504:D553,MATCH(MIN(J504:J553)+ROW()-ROW(P504),J504:J553,0)))</f>
        <v/>
      </c>
      <c r="Q522" s="89" t="str">
        <f t="shared" ca="1" si="1046"/>
        <v/>
      </c>
      <c r="R522" s="89" t="str">
        <f t="shared" ca="1" si="1046"/>
        <v/>
      </c>
      <c r="S522" s="89" t="str">
        <f t="shared" ca="1" si="1046"/>
        <v/>
      </c>
      <c r="T522" s="89" t="str">
        <f t="shared" ca="1" si="1046"/>
        <v/>
      </c>
      <c r="U522" s="89" t="str">
        <f t="shared" ca="1" si="1046"/>
        <v/>
      </c>
      <c r="V522" s="98"/>
    </row>
    <row r="523" spans="2:22" x14ac:dyDescent="0.25">
      <c r="B523" s="91">
        <v>20</v>
      </c>
      <c r="C523" s="92">
        <f t="shared" si="1036"/>
        <v>43846</v>
      </c>
      <c r="D523" s="93">
        <f ca="1">OFFSET(dispos!$D$15,,114)</f>
        <v>0</v>
      </c>
      <c r="E523" s="93">
        <f ca="1">OFFSET(dispos!$E$15,,114)</f>
        <v>0</v>
      </c>
      <c r="F523" s="93">
        <f ca="1">OFFSET(dispos!$F$15,,114)</f>
        <v>0</v>
      </c>
      <c r="G523" s="93">
        <f ca="1">OFFSET(dispos!$G$15,,114)</f>
        <v>0</v>
      </c>
      <c r="H523" s="93">
        <f ca="1">OFFSET(dispos!$H$15,,114)</f>
        <v>0</v>
      </c>
      <c r="I523" s="93">
        <f ca="1">OFFSET(dispos!$I$15,,114)</f>
        <v>0</v>
      </c>
      <c r="J523" s="90" t="str">
        <f t="shared" ref="J523:O523" ca="1" si="1047">IF(D523=0,"",SUMPRODUCT((D504:D553&lt;=D523)-(ISBLANK(D504:D553))))</f>
        <v/>
      </c>
      <c r="K523" s="90" t="str">
        <f t="shared" ca="1" si="1047"/>
        <v/>
      </c>
      <c r="L523" s="90" t="str">
        <f t="shared" ca="1" si="1047"/>
        <v/>
      </c>
      <c r="M523" s="90" t="str">
        <f t="shared" ca="1" si="1047"/>
        <v/>
      </c>
      <c r="N523" s="90" t="str">
        <f t="shared" ca="1" si="1047"/>
        <v/>
      </c>
      <c r="O523" s="90" t="str">
        <f t="shared" ca="1" si="1047"/>
        <v/>
      </c>
      <c r="P523" s="89" t="str">
        <f t="shared" ref="P523:U523" ca="1" si="1048">IF(ISNA(MATCH(MIN(J504:J553)+ROW()-ROW(P504),J504:J553,0)),"",INDEX(D504:D553,MATCH(MIN(J504:J553)+ROW()-ROW(P504),J504:J553,0)))</f>
        <v/>
      </c>
      <c r="Q523" s="89" t="str">
        <f t="shared" ca="1" si="1048"/>
        <v/>
      </c>
      <c r="R523" s="89" t="str">
        <f t="shared" ca="1" si="1048"/>
        <v/>
      </c>
      <c r="S523" s="89" t="str">
        <f t="shared" ca="1" si="1048"/>
        <v/>
      </c>
      <c r="T523" s="89" t="str">
        <f t="shared" ca="1" si="1048"/>
        <v/>
      </c>
      <c r="U523" s="89" t="str">
        <f t="shared" ca="1" si="1048"/>
        <v/>
      </c>
      <c r="V523" s="98"/>
    </row>
    <row r="524" spans="2:22" x14ac:dyDescent="0.25">
      <c r="B524" s="91">
        <v>21</v>
      </c>
      <c r="C524" s="92">
        <f t="shared" si="1036"/>
        <v>43846</v>
      </c>
      <c r="D524" s="93">
        <f ca="1">OFFSET(dispos!$D$15,,120)</f>
        <v>0</v>
      </c>
      <c r="E524" s="93">
        <f ca="1">OFFSET(dispos!$E$15,,120)</f>
        <v>0</v>
      </c>
      <c r="F524" s="93">
        <f ca="1">OFFSET(dispos!$F$15,,120)</f>
        <v>0</v>
      </c>
      <c r="G524" s="93">
        <f ca="1">OFFSET(dispos!$G$15,,120)</f>
        <v>0</v>
      </c>
      <c r="H524" s="93">
        <f ca="1">OFFSET(dispos!$H$15,,120)</f>
        <v>0</v>
      </c>
      <c r="I524" s="93">
        <f ca="1">OFFSET(dispos!$I$15,,120)</f>
        <v>0</v>
      </c>
      <c r="J524" s="90" t="str">
        <f t="shared" ref="J524:O524" ca="1" si="1049">IF(D524=0,"",SUMPRODUCT((D504:D553&lt;=D524)-(ISBLANK(D504:D553))))</f>
        <v/>
      </c>
      <c r="K524" s="90" t="str">
        <f t="shared" ca="1" si="1049"/>
        <v/>
      </c>
      <c r="L524" s="90" t="str">
        <f t="shared" ca="1" si="1049"/>
        <v/>
      </c>
      <c r="M524" s="90" t="str">
        <f t="shared" ca="1" si="1049"/>
        <v/>
      </c>
      <c r="N524" s="90" t="str">
        <f t="shared" ca="1" si="1049"/>
        <v/>
      </c>
      <c r="O524" s="90" t="str">
        <f t="shared" ca="1" si="1049"/>
        <v/>
      </c>
      <c r="P524" s="89" t="str">
        <f t="shared" ref="P524:U524" ca="1" si="1050">IF(ISNA(MATCH(MIN(J504:J553)+ROW()-ROW(P504),J504:J553,0)),"",INDEX(D504:D553,MATCH(MIN(J504:J553)+ROW()-ROW(P504),J504:J553,0)))</f>
        <v/>
      </c>
      <c r="Q524" s="89" t="str">
        <f t="shared" ca="1" si="1050"/>
        <v/>
      </c>
      <c r="R524" s="89" t="str">
        <f t="shared" ca="1" si="1050"/>
        <v/>
      </c>
      <c r="S524" s="89" t="str">
        <f t="shared" ca="1" si="1050"/>
        <v/>
      </c>
      <c r="T524" s="89" t="str">
        <f t="shared" ca="1" si="1050"/>
        <v/>
      </c>
      <c r="U524" s="89" t="str">
        <f t="shared" ca="1" si="1050"/>
        <v/>
      </c>
      <c r="V524" s="98"/>
    </row>
    <row r="525" spans="2:22" x14ac:dyDescent="0.25">
      <c r="B525" s="91">
        <v>22</v>
      </c>
      <c r="C525" s="92">
        <f t="shared" si="1036"/>
        <v>43846</v>
      </c>
      <c r="D525" s="93">
        <f ca="1">OFFSET(dispos!$D$15,,126)</f>
        <v>0</v>
      </c>
      <c r="E525" s="93">
        <f ca="1">OFFSET(dispos!$E$15,,126)</f>
        <v>0</v>
      </c>
      <c r="F525" s="93">
        <f ca="1">OFFSET(dispos!$F$15,,126)</f>
        <v>0</v>
      </c>
      <c r="G525" s="93">
        <f ca="1">OFFSET(dispos!$G$15,,126)</f>
        <v>0</v>
      </c>
      <c r="H525" s="93">
        <f ca="1">OFFSET(dispos!$H$15,,126)</f>
        <v>0</v>
      </c>
      <c r="I525" s="93">
        <f ca="1">OFFSET(dispos!$I$15,,126)</f>
        <v>0</v>
      </c>
      <c r="J525" s="90" t="str">
        <f t="shared" ref="J525:O525" ca="1" si="1051">IF(D525=0,"",SUMPRODUCT((D504:D553&lt;=D525)-(ISBLANK(D504:D553))))</f>
        <v/>
      </c>
      <c r="K525" s="90" t="str">
        <f t="shared" ca="1" si="1051"/>
        <v/>
      </c>
      <c r="L525" s="90" t="str">
        <f t="shared" ca="1" si="1051"/>
        <v/>
      </c>
      <c r="M525" s="90" t="str">
        <f t="shared" ca="1" si="1051"/>
        <v/>
      </c>
      <c r="N525" s="90" t="str">
        <f t="shared" ca="1" si="1051"/>
        <v/>
      </c>
      <c r="O525" s="90" t="str">
        <f t="shared" ca="1" si="1051"/>
        <v/>
      </c>
      <c r="P525" s="89" t="str">
        <f t="shared" ref="P525:U525" ca="1" si="1052">IF(ISNA(MATCH(MIN(J504:J553)+ROW()-ROW(P504),J504:J553,0)),"",INDEX(D504:D553,MATCH(MIN(J504:J553)+ROW()-ROW(P504),J504:J553,0)))</f>
        <v/>
      </c>
      <c r="Q525" s="89" t="str">
        <f t="shared" ca="1" si="1052"/>
        <v/>
      </c>
      <c r="R525" s="89" t="str">
        <f t="shared" ca="1" si="1052"/>
        <v/>
      </c>
      <c r="S525" s="89" t="str">
        <f t="shared" ca="1" si="1052"/>
        <v/>
      </c>
      <c r="T525" s="89" t="str">
        <f t="shared" ca="1" si="1052"/>
        <v/>
      </c>
      <c r="U525" s="89" t="str">
        <f t="shared" ca="1" si="1052"/>
        <v/>
      </c>
      <c r="V525" s="98"/>
    </row>
    <row r="526" spans="2:22" x14ac:dyDescent="0.25">
      <c r="B526" s="91">
        <v>23</v>
      </c>
      <c r="C526" s="92">
        <f t="shared" si="1036"/>
        <v>43846</v>
      </c>
      <c r="D526" s="93">
        <f ca="1">OFFSET(dispos!$D$15,,132)</f>
        <v>0</v>
      </c>
      <c r="E526" s="93">
        <f ca="1">OFFSET(dispos!$E$15,,132)</f>
        <v>0</v>
      </c>
      <c r="F526" s="93">
        <f ca="1">OFFSET(dispos!$F$15,,132)</f>
        <v>0</v>
      </c>
      <c r="G526" s="93">
        <f ca="1">OFFSET(dispos!$G$15,,132)</f>
        <v>0</v>
      </c>
      <c r="H526" s="93">
        <f ca="1">OFFSET(dispos!$H$15,,132)</f>
        <v>0</v>
      </c>
      <c r="I526" s="93">
        <f ca="1">OFFSET(dispos!$I$15,,132)</f>
        <v>0</v>
      </c>
      <c r="J526" s="90" t="str">
        <f t="shared" ref="J526:O526" ca="1" si="1053">IF(D526=0,"",SUMPRODUCT((D504:D553&lt;=D526)-(ISBLANK(D504:D553))))</f>
        <v/>
      </c>
      <c r="K526" s="90" t="str">
        <f t="shared" ca="1" si="1053"/>
        <v/>
      </c>
      <c r="L526" s="90" t="str">
        <f t="shared" ca="1" si="1053"/>
        <v/>
      </c>
      <c r="M526" s="90" t="str">
        <f t="shared" ca="1" si="1053"/>
        <v/>
      </c>
      <c r="N526" s="90" t="str">
        <f t="shared" ca="1" si="1053"/>
        <v/>
      </c>
      <c r="O526" s="90" t="str">
        <f t="shared" ca="1" si="1053"/>
        <v/>
      </c>
      <c r="P526" s="89" t="str">
        <f t="shared" ref="P526:U526" ca="1" si="1054">IF(ISNA(MATCH(MIN(J504:J553)+ROW()-ROW(P504),J504:J553,0)),"",INDEX(D504:D553,MATCH(MIN(J504:J553)+ROW()-ROW(P504),J504:J553,0)))</f>
        <v/>
      </c>
      <c r="Q526" s="89" t="str">
        <f t="shared" ca="1" si="1054"/>
        <v/>
      </c>
      <c r="R526" s="89" t="str">
        <f t="shared" ca="1" si="1054"/>
        <v/>
      </c>
      <c r="S526" s="89" t="str">
        <f t="shared" ca="1" si="1054"/>
        <v/>
      </c>
      <c r="T526" s="89" t="str">
        <f t="shared" ca="1" si="1054"/>
        <v/>
      </c>
      <c r="U526" s="89" t="str">
        <f t="shared" ca="1" si="1054"/>
        <v/>
      </c>
      <c r="V526" s="98"/>
    </row>
    <row r="527" spans="2:22" x14ac:dyDescent="0.25">
      <c r="B527" s="91">
        <v>24</v>
      </c>
      <c r="C527" s="92">
        <f t="shared" si="1036"/>
        <v>43846</v>
      </c>
      <c r="D527" s="93">
        <f ca="1">OFFSET(dispos!$D$15,,138)</f>
        <v>0</v>
      </c>
      <c r="E527" s="93">
        <f ca="1">OFFSET(dispos!$E$15,,138)</f>
        <v>0</v>
      </c>
      <c r="F527" s="93">
        <f ca="1">OFFSET(dispos!$F$15,,138)</f>
        <v>0</v>
      </c>
      <c r="G527" s="93">
        <f ca="1">OFFSET(dispos!$G$15,,138)</f>
        <v>0</v>
      </c>
      <c r="H527" s="93">
        <f ca="1">OFFSET(dispos!$H$15,,138)</f>
        <v>0</v>
      </c>
      <c r="I527" s="93">
        <f ca="1">OFFSET(dispos!$I$15,,138)</f>
        <v>0</v>
      </c>
      <c r="J527" s="90" t="str">
        <f t="shared" ref="J527:O527" ca="1" si="1055">IF(D527=0,"",SUMPRODUCT((D504:D553&lt;=D527)-(ISBLANK(D504:D553))))</f>
        <v/>
      </c>
      <c r="K527" s="90" t="str">
        <f t="shared" ca="1" si="1055"/>
        <v/>
      </c>
      <c r="L527" s="90" t="str">
        <f t="shared" ca="1" si="1055"/>
        <v/>
      </c>
      <c r="M527" s="90" t="str">
        <f t="shared" ca="1" si="1055"/>
        <v/>
      </c>
      <c r="N527" s="90" t="str">
        <f t="shared" ca="1" si="1055"/>
        <v/>
      </c>
      <c r="O527" s="90" t="str">
        <f t="shared" ca="1" si="1055"/>
        <v/>
      </c>
      <c r="P527" s="89" t="str">
        <f t="shared" ref="P527:U527" ca="1" si="1056">IF(ISNA(MATCH(MIN(J504:J553)+ROW()-ROW(P504),J504:J553,0)),"",INDEX(D504:D553,MATCH(MIN(J504:J553)+ROW()-ROW(P504),J504:J553,0)))</f>
        <v/>
      </c>
      <c r="Q527" s="89" t="str">
        <f t="shared" ca="1" si="1056"/>
        <v/>
      </c>
      <c r="R527" s="89" t="str">
        <f t="shared" ca="1" si="1056"/>
        <v/>
      </c>
      <c r="S527" s="89" t="str">
        <f t="shared" ca="1" si="1056"/>
        <v/>
      </c>
      <c r="T527" s="89" t="str">
        <f t="shared" ca="1" si="1056"/>
        <v/>
      </c>
      <c r="U527" s="89" t="str">
        <f t="shared" ca="1" si="1056"/>
        <v/>
      </c>
      <c r="V527" s="98"/>
    </row>
    <row r="528" spans="2:22" x14ac:dyDescent="0.25">
      <c r="B528" s="91">
        <v>25</v>
      </c>
      <c r="C528" s="92">
        <f t="shared" si="1036"/>
        <v>43846</v>
      </c>
      <c r="D528" s="93">
        <f ca="1">OFFSET(dispos!$D$15,,144)</f>
        <v>0</v>
      </c>
      <c r="E528" s="93">
        <f ca="1">OFFSET(dispos!$E$15,,144)</f>
        <v>0</v>
      </c>
      <c r="F528" s="93">
        <f ca="1">OFFSET(dispos!$F$15,,144)</f>
        <v>0</v>
      </c>
      <c r="G528" s="93">
        <f ca="1">OFFSET(dispos!$G$15,,144)</f>
        <v>0</v>
      </c>
      <c r="H528" s="93">
        <f ca="1">OFFSET(dispos!$H$15,,144)</f>
        <v>0</v>
      </c>
      <c r="I528" s="93">
        <f ca="1">OFFSET(dispos!$I$15,,144)</f>
        <v>0</v>
      </c>
      <c r="J528" s="90" t="str">
        <f t="shared" ref="J528:O528" ca="1" si="1057">IF(D528=0,"",SUMPRODUCT((D504:D553&lt;=D528)-(ISBLANK(D504:D553))))</f>
        <v/>
      </c>
      <c r="K528" s="90" t="str">
        <f t="shared" ca="1" si="1057"/>
        <v/>
      </c>
      <c r="L528" s="90" t="str">
        <f t="shared" ca="1" si="1057"/>
        <v/>
      </c>
      <c r="M528" s="90" t="str">
        <f t="shared" ca="1" si="1057"/>
        <v/>
      </c>
      <c r="N528" s="90" t="str">
        <f t="shared" ca="1" si="1057"/>
        <v/>
      </c>
      <c r="O528" s="90" t="str">
        <f t="shared" ca="1" si="1057"/>
        <v/>
      </c>
      <c r="P528" s="89" t="str">
        <f t="shared" ref="P528:U528" ca="1" si="1058">IF(ISNA(MATCH(MIN(J504:J553)+ROW()-ROW(P504),J504:J553,0)),"",INDEX(D504:D553,MATCH(MIN(J504:J553)+ROW()-ROW(P504),J504:J553,0)))</f>
        <v/>
      </c>
      <c r="Q528" s="89" t="str">
        <f t="shared" ca="1" si="1058"/>
        <v/>
      </c>
      <c r="R528" s="89" t="str">
        <f t="shared" ca="1" si="1058"/>
        <v/>
      </c>
      <c r="S528" s="89" t="str">
        <f t="shared" ca="1" si="1058"/>
        <v/>
      </c>
      <c r="T528" s="89" t="str">
        <f t="shared" ca="1" si="1058"/>
        <v/>
      </c>
      <c r="U528" s="89" t="str">
        <f t="shared" ca="1" si="1058"/>
        <v/>
      </c>
      <c r="V528" s="98"/>
    </row>
    <row r="529" spans="2:22" x14ac:dyDescent="0.25">
      <c r="B529" s="91">
        <v>26</v>
      </c>
      <c r="C529" s="92">
        <f t="shared" si="1036"/>
        <v>43846</v>
      </c>
      <c r="D529" s="93">
        <f ca="1">OFFSET(dispos!$D$15,,150)</f>
        <v>0</v>
      </c>
      <c r="E529" s="93">
        <f ca="1">OFFSET(dispos!$E$15,,150)</f>
        <v>0</v>
      </c>
      <c r="F529" s="93">
        <f ca="1">OFFSET(dispos!$F$15,,150)</f>
        <v>0</v>
      </c>
      <c r="G529" s="93">
        <f ca="1">OFFSET(dispos!$G$15,,150)</f>
        <v>0</v>
      </c>
      <c r="H529" s="93">
        <f ca="1">OFFSET(dispos!$H$15,,150)</f>
        <v>0</v>
      </c>
      <c r="I529" s="93">
        <f ca="1">OFFSET(dispos!$I$15,,150)</f>
        <v>0</v>
      </c>
      <c r="J529" s="90" t="str">
        <f t="shared" ref="J529:O529" ca="1" si="1059">IF(D529=0,"",SUMPRODUCT((D504:D553&lt;=D529)-(ISBLANK(D504:D553))))</f>
        <v/>
      </c>
      <c r="K529" s="90" t="str">
        <f t="shared" ca="1" si="1059"/>
        <v/>
      </c>
      <c r="L529" s="90" t="str">
        <f t="shared" ca="1" si="1059"/>
        <v/>
      </c>
      <c r="M529" s="90" t="str">
        <f t="shared" ca="1" si="1059"/>
        <v/>
      </c>
      <c r="N529" s="90" t="str">
        <f t="shared" ca="1" si="1059"/>
        <v/>
      </c>
      <c r="O529" s="90" t="str">
        <f t="shared" ca="1" si="1059"/>
        <v/>
      </c>
      <c r="P529" s="89" t="str">
        <f t="shared" ref="P529:U529" ca="1" si="1060">IF(ISNA(MATCH(MIN(J504:J553)+ROW()-ROW(P504),J504:J553,0)),"",INDEX(D504:D553,MATCH(MIN(J504:J553)+ROW()-ROW(P504),J504:J553,0)))</f>
        <v/>
      </c>
      <c r="Q529" s="89" t="str">
        <f t="shared" ca="1" si="1060"/>
        <v/>
      </c>
      <c r="R529" s="89" t="str">
        <f t="shared" ca="1" si="1060"/>
        <v/>
      </c>
      <c r="S529" s="89" t="str">
        <f t="shared" ca="1" si="1060"/>
        <v/>
      </c>
      <c r="T529" s="89" t="str">
        <f t="shared" ca="1" si="1060"/>
        <v/>
      </c>
      <c r="U529" s="89" t="str">
        <f t="shared" ca="1" si="1060"/>
        <v/>
      </c>
      <c r="V529" s="98"/>
    </row>
    <row r="530" spans="2:22" x14ac:dyDescent="0.25">
      <c r="B530" s="91">
        <v>27</v>
      </c>
      <c r="C530" s="92">
        <f t="shared" si="1036"/>
        <v>43846</v>
      </c>
      <c r="D530" s="93">
        <f ca="1">OFFSET(dispos!$D$15,,156)</f>
        <v>0</v>
      </c>
      <c r="E530" s="93">
        <f ca="1">OFFSET(dispos!$E$15,,156)</f>
        <v>0</v>
      </c>
      <c r="F530" s="93">
        <f ca="1">OFFSET(dispos!$F$15,,156)</f>
        <v>0</v>
      </c>
      <c r="G530" s="93">
        <f ca="1">OFFSET(dispos!$G$15,,156)</f>
        <v>0</v>
      </c>
      <c r="H530" s="93">
        <f ca="1">OFFSET(dispos!$H$15,,156)</f>
        <v>0</v>
      </c>
      <c r="I530" s="93">
        <f ca="1">OFFSET(dispos!$I$15,,156)</f>
        <v>0</v>
      </c>
      <c r="J530" s="90" t="str">
        <f t="shared" ref="J530:O530" ca="1" si="1061">IF(D530=0,"",SUMPRODUCT((D504:D553&lt;=D530)-(ISBLANK(D504:D553))))</f>
        <v/>
      </c>
      <c r="K530" s="90" t="str">
        <f t="shared" ca="1" si="1061"/>
        <v/>
      </c>
      <c r="L530" s="90" t="str">
        <f t="shared" ca="1" si="1061"/>
        <v/>
      </c>
      <c r="M530" s="90" t="str">
        <f t="shared" ca="1" si="1061"/>
        <v/>
      </c>
      <c r="N530" s="90" t="str">
        <f t="shared" ca="1" si="1061"/>
        <v/>
      </c>
      <c r="O530" s="90" t="str">
        <f t="shared" ca="1" si="1061"/>
        <v/>
      </c>
      <c r="P530" s="89" t="str">
        <f t="shared" ref="P530:U530" ca="1" si="1062">IF(ISNA(MATCH(MIN(J504:J553)+ROW()-ROW(P504),J504:J553,0)),"",INDEX(D504:D553,MATCH(MIN(J504:J553)+ROW()-ROW(P504),J504:J553,0)))</f>
        <v/>
      </c>
      <c r="Q530" s="89" t="str">
        <f t="shared" ca="1" si="1062"/>
        <v/>
      </c>
      <c r="R530" s="89" t="str">
        <f t="shared" ca="1" si="1062"/>
        <v/>
      </c>
      <c r="S530" s="89" t="str">
        <f t="shared" ca="1" si="1062"/>
        <v/>
      </c>
      <c r="T530" s="89" t="str">
        <f t="shared" ca="1" si="1062"/>
        <v/>
      </c>
      <c r="U530" s="89" t="str">
        <f t="shared" ca="1" si="1062"/>
        <v/>
      </c>
      <c r="V530" s="98"/>
    </row>
    <row r="531" spans="2:22" x14ac:dyDescent="0.25">
      <c r="B531" s="91">
        <v>28</v>
      </c>
      <c r="C531" s="92">
        <f t="shared" si="1036"/>
        <v>43846</v>
      </c>
      <c r="D531" s="93">
        <f ca="1">OFFSET(dispos!$D$15,,162)</f>
        <v>0</v>
      </c>
      <c r="E531" s="93">
        <f ca="1">OFFSET(dispos!$E$15,,162)</f>
        <v>0</v>
      </c>
      <c r="F531" s="93">
        <f ca="1">OFFSET(dispos!$F$15,,162)</f>
        <v>0</v>
      </c>
      <c r="G531" s="93">
        <f ca="1">OFFSET(dispos!$G$15,,162)</f>
        <v>0</v>
      </c>
      <c r="H531" s="93">
        <f ca="1">OFFSET(dispos!$H$15,,162)</f>
        <v>0</v>
      </c>
      <c r="I531" s="93">
        <f ca="1">OFFSET(dispos!$I$15,,162)</f>
        <v>0</v>
      </c>
      <c r="J531" s="90" t="str">
        <f t="shared" ref="J531:O531" ca="1" si="1063">IF(D531=0,"",SUMPRODUCT((D504:D553&lt;=D531)-(ISBLANK(D504:D553))))</f>
        <v/>
      </c>
      <c r="K531" s="90" t="str">
        <f t="shared" ca="1" si="1063"/>
        <v/>
      </c>
      <c r="L531" s="90" t="str">
        <f t="shared" ca="1" si="1063"/>
        <v/>
      </c>
      <c r="M531" s="90" t="str">
        <f t="shared" ca="1" si="1063"/>
        <v/>
      </c>
      <c r="N531" s="90" t="str">
        <f t="shared" ca="1" si="1063"/>
        <v/>
      </c>
      <c r="O531" s="90" t="str">
        <f t="shared" ca="1" si="1063"/>
        <v/>
      </c>
      <c r="P531" s="89" t="str">
        <f t="shared" ref="P531:U531" ca="1" si="1064">IF(ISNA(MATCH(MIN(J504:J553)+ROW()-ROW(P504),J504:J553,0)),"",INDEX(D504:D553,MATCH(MIN(J504:J553)+ROW()-ROW(P504),J504:J553,0)))</f>
        <v/>
      </c>
      <c r="Q531" s="89" t="str">
        <f t="shared" ca="1" si="1064"/>
        <v/>
      </c>
      <c r="R531" s="89" t="str">
        <f t="shared" ca="1" si="1064"/>
        <v/>
      </c>
      <c r="S531" s="89" t="str">
        <f t="shared" ca="1" si="1064"/>
        <v/>
      </c>
      <c r="T531" s="89" t="str">
        <f t="shared" ca="1" si="1064"/>
        <v/>
      </c>
      <c r="U531" s="89" t="str">
        <f t="shared" ca="1" si="1064"/>
        <v/>
      </c>
      <c r="V531" s="98"/>
    </row>
    <row r="532" spans="2:22" x14ac:dyDescent="0.25">
      <c r="B532" s="91">
        <v>29</v>
      </c>
      <c r="C532" s="92">
        <f t="shared" si="1036"/>
        <v>43846</v>
      </c>
      <c r="D532" s="93">
        <f ca="1">OFFSET(dispos!$D$15,,168)</f>
        <v>0</v>
      </c>
      <c r="E532" s="93">
        <f ca="1">OFFSET(dispos!$E$15,,168)</f>
        <v>0</v>
      </c>
      <c r="F532" s="93">
        <f ca="1">OFFSET(dispos!$F$15,,168)</f>
        <v>0</v>
      </c>
      <c r="G532" s="93">
        <f ca="1">OFFSET(dispos!$G$15,,168)</f>
        <v>0</v>
      </c>
      <c r="H532" s="93">
        <f ca="1">OFFSET(dispos!$H$15,,168)</f>
        <v>0</v>
      </c>
      <c r="I532" s="93">
        <f ca="1">OFFSET(dispos!$I$15,,168)</f>
        <v>0</v>
      </c>
      <c r="J532" s="90" t="str">
        <f t="shared" ref="J532:O532" ca="1" si="1065">IF(D532=0,"",SUMPRODUCT((D504:D553&lt;=D532)-(ISBLANK(D504:D553))))</f>
        <v/>
      </c>
      <c r="K532" s="90" t="str">
        <f t="shared" ca="1" si="1065"/>
        <v/>
      </c>
      <c r="L532" s="90" t="str">
        <f t="shared" ca="1" si="1065"/>
        <v/>
      </c>
      <c r="M532" s="90" t="str">
        <f t="shared" ca="1" si="1065"/>
        <v/>
      </c>
      <c r="N532" s="90" t="str">
        <f t="shared" ca="1" si="1065"/>
        <v/>
      </c>
      <c r="O532" s="90" t="str">
        <f t="shared" ca="1" si="1065"/>
        <v/>
      </c>
      <c r="P532" s="89" t="str">
        <f t="shared" ref="P532:U532" ca="1" si="1066">IF(ISNA(MATCH(MIN(J504:J553)+ROW()-ROW(P504),J504:J553,0)),"",INDEX(D504:D553,MATCH(MIN(J504:J553)+ROW()-ROW(P504),J504:J553,0)))</f>
        <v/>
      </c>
      <c r="Q532" s="89" t="str">
        <f t="shared" ca="1" si="1066"/>
        <v/>
      </c>
      <c r="R532" s="89" t="str">
        <f t="shared" ca="1" si="1066"/>
        <v/>
      </c>
      <c r="S532" s="89" t="str">
        <f t="shared" ca="1" si="1066"/>
        <v/>
      </c>
      <c r="T532" s="89" t="str">
        <f t="shared" ca="1" si="1066"/>
        <v/>
      </c>
      <c r="U532" s="89" t="str">
        <f t="shared" ca="1" si="1066"/>
        <v/>
      </c>
      <c r="V532" s="98"/>
    </row>
    <row r="533" spans="2:22" x14ac:dyDescent="0.25">
      <c r="B533" s="91">
        <v>30</v>
      </c>
      <c r="C533" s="92">
        <f t="shared" si="1036"/>
        <v>43846</v>
      </c>
      <c r="D533" s="93">
        <f ca="1">OFFSET(dispos!$D$15,,174)</f>
        <v>0</v>
      </c>
      <c r="E533" s="93">
        <f ca="1">OFFSET(dispos!$E$15,,174)</f>
        <v>0</v>
      </c>
      <c r="F533" s="93">
        <f ca="1">OFFSET(dispos!$F$15,,174)</f>
        <v>0</v>
      </c>
      <c r="G533" s="93">
        <f ca="1">OFFSET(dispos!$G$15,,174)</f>
        <v>0</v>
      </c>
      <c r="H533" s="93">
        <f ca="1">OFFSET(dispos!$H$15,,174)</f>
        <v>0</v>
      </c>
      <c r="I533" s="93">
        <f ca="1">OFFSET(dispos!$I$15,,174)</f>
        <v>0</v>
      </c>
      <c r="J533" s="90" t="str">
        <f t="shared" ref="J533:O533" ca="1" si="1067">IF(D533=0,"",SUMPRODUCT((D504:D553&lt;=D533)-(ISBLANK(D504:D553))))</f>
        <v/>
      </c>
      <c r="K533" s="90" t="str">
        <f t="shared" ca="1" si="1067"/>
        <v/>
      </c>
      <c r="L533" s="90" t="str">
        <f t="shared" ca="1" si="1067"/>
        <v/>
      </c>
      <c r="M533" s="90" t="str">
        <f t="shared" ca="1" si="1067"/>
        <v/>
      </c>
      <c r="N533" s="90" t="str">
        <f t="shared" ca="1" si="1067"/>
        <v/>
      </c>
      <c r="O533" s="90" t="str">
        <f t="shared" ca="1" si="1067"/>
        <v/>
      </c>
      <c r="P533" s="89" t="str">
        <f t="shared" ref="P533:U533" ca="1" si="1068">IF(ISNA(MATCH(MIN(J504:J553)+ROW()-ROW(P504),J504:J553,0)),"",INDEX(D504:D553,MATCH(MIN(J504:J553)+ROW()-ROW(P504),J504:J553,0)))</f>
        <v/>
      </c>
      <c r="Q533" s="89" t="str">
        <f t="shared" ca="1" si="1068"/>
        <v/>
      </c>
      <c r="R533" s="89" t="str">
        <f t="shared" ca="1" si="1068"/>
        <v/>
      </c>
      <c r="S533" s="89" t="str">
        <f t="shared" ca="1" si="1068"/>
        <v/>
      </c>
      <c r="T533" s="89" t="str">
        <f t="shared" ca="1" si="1068"/>
        <v/>
      </c>
      <c r="U533" s="89" t="str">
        <f t="shared" ca="1" si="1068"/>
        <v/>
      </c>
      <c r="V533" s="98"/>
    </row>
    <row r="534" spans="2:22" x14ac:dyDescent="0.25">
      <c r="B534" s="91">
        <v>31</v>
      </c>
      <c r="C534" s="92">
        <f t="shared" si="1036"/>
        <v>43846</v>
      </c>
      <c r="D534" s="93">
        <f ca="1">OFFSET(dispos!$D$15,,180)</f>
        <v>0</v>
      </c>
      <c r="E534" s="93">
        <f ca="1">OFFSET(dispos!$E$15,,180)</f>
        <v>0</v>
      </c>
      <c r="F534" s="93">
        <f ca="1">OFFSET(dispos!$F$15,,180)</f>
        <v>0</v>
      </c>
      <c r="G534" s="93">
        <f ca="1">OFFSET(dispos!$G$15,,180)</f>
        <v>0</v>
      </c>
      <c r="H534" s="93">
        <f ca="1">OFFSET(dispos!$H$15,,180)</f>
        <v>0</v>
      </c>
      <c r="I534" s="93">
        <f ca="1">OFFSET(dispos!$I$15,,180)</f>
        <v>0</v>
      </c>
      <c r="J534" s="90" t="str">
        <f t="shared" ref="J534:O534" ca="1" si="1069">IF(D534=0,"",SUMPRODUCT((D504:D553&lt;=D534)-(ISBLANK(D504:D553))))</f>
        <v/>
      </c>
      <c r="K534" s="90" t="str">
        <f t="shared" ca="1" si="1069"/>
        <v/>
      </c>
      <c r="L534" s="90" t="str">
        <f t="shared" ca="1" si="1069"/>
        <v/>
      </c>
      <c r="M534" s="90" t="str">
        <f t="shared" ca="1" si="1069"/>
        <v/>
      </c>
      <c r="N534" s="90" t="str">
        <f t="shared" ca="1" si="1069"/>
        <v/>
      </c>
      <c r="O534" s="90" t="str">
        <f t="shared" ca="1" si="1069"/>
        <v/>
      </c>
      <c r="P534" s="89" t="str">
        <f t="shared" ref="P534:U534" ca="1" si="1070">IF(ISNA(MATCH(MIN(J504:J553)+ROW()-ROW(P504),J504:J553,0)),"",INDEX(D504:D553,MATCH(MIN(J504:J553)+ROW()-ROW(P504),J504:J553,0)))</f>
        <v/>
      </c>
      <c r="Q534" s="89" t="str">
        <f t="shared" ca="1" si="1070"/>
        <v/>
      </c>
      <c r="R534" s="89" t="str">
        <f t="shared" ca="1" si="1070"/>
        <v/>
      </c>
      <c r="S534" s="89" t="str">
        <f t="shared" ca="1" si="1070"/>
        <v/>
      </c>
      <c r="T534" s="89" t="str">
        <f t="shared" ca="1" si="1070"/>
        <v/>
      </c>
      <c r="U534" s="89" t="str">
        <f t="shared" ca="1" si="1070"/>
        <v/>
      </c>
      <c r="V534" s="98"/>
    </row>
    <row r="535" spans="2:22" x14ac:dyDescent="0.25">
      <c r="B535" s="91">
        <v>32</v>
      </c>
      <c r="C535" s="92">
        <f t="shared" si="1036"/>
        <v>43846</v>
      </c>
      <c r="D535" s="93">
        <f ca="1">OFFSET(dispos!$D$15,,186)</f>
        <v>0</v>
      </c>
      <c r="E535" s="93">
        <f ca="1">OFFSET(dispos!$E$15,,186)</f>
        <v>0</v>
      </c>
      <c r="F535" s="93">
        <f ca="1">OFFSET(dispos!$F$15,,186)</f>
        <v>0</v>
      </c>
      <c r="G535" s="93">
        <f ca="1">OFFSET(dispos!$G$15,,186)</f>
        <v>0</v>
      </c>
      <c r="H535" s="93">
        <f ca="1">OFFSET(dispos!$H$15,,186)</f>
        <v>0</v>
      </c>
      <c r="I535" s="93">
        <f ca="1">OFFSET(dispos!$I$15,,186)</f>
        <v>0</v>
      </c>
      <c r="J535" s="90" t="str">
        <f t="shared" ref="J535:O535" ca="1" si="1071">IF(D535=0,"",SUMPRODUCT((D504:D553&lt;=D535)-(ISBLANK(D504:D553))))</f>
        <v/>
      </c>
      <c r="K535" s="90" t="str">
        <f t="shared" ca="1" si="1071"/>
        <v/>
      </c>
      <c r="L535" s="90" t="str">
        <f t="shared" ca="1" si="1071"/>
        <v/>
      </c>
      <c r="M535" s="90" t="str">
        <f t="shared" ca="1" si="1071"/>
        <v/>
      </c>
      <c r="N535" s="90" t="str">
        <f t="shared" ca="1" si="1071"/>
        <v/>
      </c>
      <c r="O535" s="90" t="str">
        <f t="shared" ca="1" si="1071"/>
        <v/>
      </c>
      <c r="P535" s="89" t="str">
        <f t="shared" ref="P535:U535" ca="1" si="1072">IF(ISNA(MATCH(MIN(J504:J553)+ROW()-ROW(P504),J504:J553,0)),"",INDEX(D504:D553,MATCH(MIN(J504:J553)+ROW()-ROW(P504),J504:J553,0)))</f>
        <v/>
      </c>
      <c r="Q535" s="89" t="str">
        <f t="shared" ca="1" si="1072"/>
        <v/>
      </c>
      <c r="R535" s="89" t="str">
        <f t="shared" ca="1" si="1072"/>
        <v/>
      </c>
      <c r="S535" s="89" t="str">
        <f t="shared" ca="1" si="1072"/>
        <v/>
      </c>
      <c r="T535" s="89" t="str">
        <f t="shared" ca="1" si="1072"/>
        <v/>
      </c>
      <c r="U535" s="89" t="str">
        <f t="shared" ca="1" si="1072"/>
        <v/>
      </c>
      <c r="V535" s="98"/>
    </row>
    <row r="536" spans="2:22" x14ac:dyDescent="0.25">
      <c r="B536" s="91">
        <v>33</v>
      </c>
      <c r="C536" s="92">
        <f t="shared" si="1036"/>
        <v>43846</v>
      </c>
      <c r="D536" s="93">
        <f ca="1">OFFSET(dispos!$D$15,,192)</f>
        <v>0</v>
      </c>
      <c r="E536" s="93">
        <f ca="1">OFFSET(dispos!$E$15,,192)</f>
        <v>0</v>
      </c>
      <c r="F536" s="93">
        <f ca="1">OFFSET(dispos!$F$15,,192)</f>
        <v>0</v>
      </c>
      <c r="G536" s="93">
        <f ca="1">OFFSET(dispos!$G$15,,192)</f>
        <v>0</v>
      </c>
      <c r="H536" s="93">
        <f ca="1">OFFSET(dispos!$H$15,,192)</f>
        <v>0</v>
      </c>
      <c r="I536" s="93">
        <f ca="1">OFFSET(dispos!$I$15,,192)</f>
        <v>0</v>
      </c>
      <c r="J536" s="90" t="str">
        <f t="shared" ref="J536:O536" ca="1" si="1073">IF(D536=0,"",SUMPRODUCT((D504:D553&lt;=D536)-(ISBLANK(D504:D553))))</f>
        <v/>
      </c>
      <c r="K536" s="90" t="str">
        <f t="shared" ca="1" si="1073"/>
        <v/>
      </c>
      <c r="L536" s="90" t="str">
        <f t="shared" ca="1" si="1073"/>
        <v/>
      </c>
      <c r="M536" s="90" t="str">
        <f t="shared" ca="1" si="1073"/>
        <v/>
      </c>
      <c r="N536" s="90" t="str">
        <f t="shared" ca="1" si="1073"/>
        <v/>
      </c>
      <c r="O536" s="90" t="str">
        <f t="shared" ca="1" si="1073"/>
        <v/>
      </c>
      <c r="P536" s="89" t="str">
        <f t="shared" ref="P536:U536" ca="1" si="1074">IF(ISNA(MATCH(MIN(J504:J553)+ROW()-ROW(P504),J504:J553,0)),"",INDEX(D504:D553,MATCH(MIN(J504:J553)+ROW()-ROW(P504),J504:J553,0)))</f>
        <v/>
      </c>
      <c r="Q536" s="89" t="str">
        <f t="shared" ca="1" si="1074"/>
        <v/>
      </c>
      <c r="R536" s="89" t="str">
        <f t="shared" ca="1" si="1074"/>
        <v/>
      </c>
      <c r="S536" s="89" t="str">
        <f t="shared" ca="1" si="1074"/>
        <v/>
      </c>
      <c r="T536" s="89" t="str">
        <f t="shared" ca="1" si="1074"/>
        <v/>
      </c>
      <c r="U536" s="89" t="str">
        <f t="shared" ca="1" si="1074"/>
        <v/>
      </c>
      <c r="V536" s="98"/>
    </row>
    <row r="537" spans="2:22" x14ac:dyDescent="0.25">
      <c r="B537" s="91">
        <v>34</v>
      </c>
      <c r="C537" s="92">
        <f t="shared" si="1036"/>
        <v>43846</v>
      </c>
      <c r="D537" s="93">
        <f ca="1">OFFSET(dispos!$D$15,,198)</f>
        <v>0</v>
      </c>
      <c r="E537" s="93">
        <f ca="1">OFFSET(dispos!$E$15,,198)</f>
        <v>0</v>
      </c>
      <c r="F537" s="93">
        <f ca="1">OFFSET(dispos!$F$15,,198)</f>
        <v>0</v>
      </c>
      <c r="G537" s="93">
        <f ca="1">OFFSET(dispos!$G$15,,198)</f>
        <v>0</v>
      </c>
      <c r="H537" s="93">
        <f ca="1">OFFSET(dispos!$H$15,,198)</f>
        <v>0</v>
      </c>
      <c r="I537" s="93">
        <f ca="1">OFFSET(dispos!$I$15,,198)</f>
        <v>0</v>
      </c>
      <c r="J537" s="90" t="str">
        <f t="shared" ref="J537:O537" ca="1" si="1075">IF(D537=0,"",SUMPRODUCT((D504:D553&lt;=D537)-(ISBLANK(D504:D553))))</f>
        <v/>
      </c>
      <c r="K537" s="90" t="str">
        <f t="shared" ca="1" si="1075"/>
        <v/>
      </c>
      <c r="L537" s="90" t="str">
        <f t="shared" ca="1" si="1075"/>
        <v/>
      </c>
      <c r="M537" s="90" t="str">
        <f t="shared" ca="1" si="1075"/>
        <v/>
      </c>
      <c r="N537" s="90" t="str">
        <f t="shared" ca="1" si="1075"/>
        <v/>
      </c>
      <c r="O537" s="90" t="str">
        <f t="shared" ca="1" si="1075"/>
        <v/>
      </c>
      <c r="P537" s="89" t="str">
        <f t="shared" ref="P537:U537" ca="1" si="1076">IF(ISNA(MATCH(MIN(J504:J553)+ROW()-ROW(P504),J504:J553,0)),"",INDEX(D504:D553,MATCH(MIN(J504:J553)+ROW()-ROW(P504),J504:J553,0)))</f>
        <v/>
      </c>
      <c r="Q537" s="89" t="str">
        <f t="shared" ca="1" si="1076"/>
        <v/>
      </c>
      <c r="R537" s="89" t="str">
        <f t="shared" ca="1" si="1076"/>
        <v/>
      </c>
      <c r="S537" s="89" t="str">
        <f t="shared" ca="1" si="1076"/>
        <v/>
      </c>
      <c r="T537" s="89" t="str">
        <f t="shared" ca="1" si="1076"/>
        <v/>
      </c>
      <c r="U537" s="89" t="str">
        <f t="shared" ca="1" si="1076"/>
        <v/>
      </c>
      <c r="V537" s="98"/>
    </row>
    <row r="538" spans="2:22" x14ac:dyDescent="0.25">
      <c r="B538" s="91">
        <v>35</v>
      </c>
      <c r="C538" s="92">
        <f t="shared" si="1036"/>
        <v>43846</v>
      </c>
      <c r="D538" s="93">
        <f ca="1">OFFSET(dispos!$D$15,,204)</f>
        <v>0</v>
      </c>
      <c r="E538" s="93">
        <f ca="1">OFFSET(dispos!$E$15,,204)</f>
        <v>0</v>
      </c>
      <c r="F538" s="93">
        <f ca="1">OFFSET(dispos!$F$15,,204)</f>
        <v>0</v>
      </c>
      <c r="G538" s="93">
        <f ca="1">OFFSET(dispos!$G$15,,204)</f>
        <v>0</v>
      </c>
      <c r="H538" s="93">
        <f ca="1">OFFSET(dispos!$H$15,,204)</f>
        <v>0</v>
      </c>
      <c r="I538" s="93">
        <f ca="1">OFFSET(dispos!$I$15,,204)</f>
        <v>0</v>
      </c>
      <c r="J538" s="90" t="str">
        <f t="shared" ref="J538:O538" ca="1" si="1077">IF(D538=0,"",SUMPRODUCT((D504:D553&lt;=D538)-(ISBLANK(D504:D553))))</f>
        <v/>
      </c>
      <c r="K538" s="90" t="str">
        <f t="shared" ca="1" si="1077"/>
        <v/>
      </c>
      <c r="L538" s="90" t="str">
        <f t="shared" ca="1" si="1077"/>
        <v/>
      </c>
      <c r="M538" s="90" t="str">
        <f t="shared" ca="1" si="1077"/>
        <v/>
      </c>
      <c r="N538" s="90" t="str">
        <f t="shared" ca="1" si="1077"/>
        <v/>
      </c>
      <c r="O538" s="90" t="str">
        <f t="shared" ca="1" si="1077"/>
        <v/>
      </c>
      <c r="P538" s="89" t="str">
        <f t="shared" ref="P538:U538" ca="1" si="1078">IF(ISNA(MATCH(MIN(J504:J553)+ROW()-ROW(P504),J504:J553,0)),"",INDEX(D504:D553,MATCH(MIN(J504:J553)+ROW()-ROW(P504),J504:J553,0)))</f>
        <v/>
      </c>
      <c r="Q538" s="89" t="str">
        <f t="shared" ca="1" si="1078"/>
        <v/>
      </c>
      <c r="R538" s="89" t="str">
        <f t="shared" ca="1" si="1078"/>
        <v/>
      </c>
      <c r="S538" s="89" t="str">
        <f t="shared" ca="1" si="1078"/>
        <v/>
      </c>
      <c r="T538" s="89" t="str">
        <f t="shared" ca="1" si="1078"/>
        <v/>
      </c>
      <c r="U538" s="89" t="str">
        <f t="shared" ca="1" si="1078"/>
        <v/>
      </c>
      <c r="V538" s="98"/>
    </row>
    <row r="539" spans="2:22" x14ac:dyDescent="0.25">
      <c r="B539" s="91">
        <v>36</v>
      </c>
      <c r="C539" s="92">
        <f t="shared" si="1036"/>
        <v>43846</v>
      </c>
      <c r="D539" s="93">
        <f ca="1">OFFSET(dispos!$D$15,,210)</f>
        <v>0</v>
      </c>
      <c r="E539" s="93">
        <f ca="1">OFFSET(dispos!$E$15,,210)</f>
        <v>0</v>
      </c>
      <c r="F539" s="93">
        <f ca="1">OFFSET(dispos!$F$15,,210)</f>
        <v>0</v>
      </c>
      <c r="G539" s="93">
        <f ca="1">OFFSET(dispos!$G$15,,210)</f>
        <v>0</v>
      </c>
      <c r="H539" s="93">
        <f ca="1">OFFSET(dispos!$H$15,,210)</f>
        <v>0</v>
      </c>
      <c r="I539" s="93">
        <f ca="1">OFFSET(dispos!$I$15,,210)</f>
        <v>0</v>
      </c>
      <c r="J539" s="90" t="str">
        <f t="shared" ref="J539:O539" ca="1" si="1079">IF(D539=0,"",SUMPRODUCT((D504:D553&lt;=D539)-(ISBLANK(D504:D553))))</f>
        <v/>
      </c>
      <c r="K539" s="90" t="str">
        <f t="shared" ca="1" si="1079"/>
        <v/>
      </c>
      <c r="L539" s="90" t="str">
        <f t="shared" ca="1" si="1079"/>
        <v/>
      </c>
      <c r="M539" s="90" t="str">
        <f t="shared" ca="1" si="1079"/>
        <v/>
      </c>
      <c r="N539" s="90" t="str">
        <f t="shared" ca="1" si="1079"/>
        <v/>
      </c>
      <c r="O539" s="90" t="str">
        <f t="shared" ca="1" si="1079"/>
        <v/>
      </c>
      <c r="P539" s="89" t="str">
        <f t="shared" ref="P539:U539" ca="1" si="1080">IF(ISNA(MATCH(MIN(J504:J553)+ROW()-ROW(P504),J504:J553,0)),"",INDEX(D504:D553,MATCH(MIN(J504:J553)+ROW()-ROW(P504),J504:J553,0)))</f>
        <v/>
      </c>
      <c r="Q539" s="89" t="str">
        <f t="shared" ca="1" si="1080"/>
        <v/>
      </c>
      <c r="R539" s="89" t="str">
        <f t="shared" ca="1" si="1080"/>
        <v/>
      </c>
      <c r="S539" s="89" t="str">
        <f t="shared" ca="1" si="1080"/>
        <v/>
      </c>
      <c r="T539" s="89" t="str">
        <f t="shared" ca="1" si="1080"/>
        <v/>
      </c>
      <c r="U539" s="89" t="str">
        <f t="shared" ca="1" si="1080"/>
        <v/>
      </c>
      <c r="V539" s="98"/>
    </row>
    <row r="540" spans="2:22" x14ac:dyDescent="0.25">
      <c r="B540" s="91">
        <v>37</v>
      </c>
      <c r="C540" s="92">
        <f t="shared" si="1036"/>
        <v>43846</v>
      </c>
      <c r="D540" s="93">
        <f ca="1">OFFSET(dispos!$D$15,,216)</f>
        <v>0</v>
      </c>
      <c r="E540" s="93">
        <f ca="1">OFFSET(dispos!$E$15,,216)</f>
        <v>0</v>
      </c>
      <c r="F540" s="93">
        <f ca="1">OFFSET(dispos!$F$15,,216)</f>
        <v>0</v>
      </c>
      <c r="G540" s="93">
        <f ca="1">OFFSET(dispos!$G$15,,216)</f>
        <v>0</v>
      </c>
      <c r="H540" s="93">
        <f ca="1">OFFSET(dispos!$H$15,,216)</f>
        <v>0</v>
      </c>
      <c r="I540" s="93">
        <f ca="1">OFFSET(dispos!$I$15,,216)</f>
        <v>0</v>
      </c>
      <c r="J540" s="90" t="str">
        <f t="shared" ref="J540:O540" ca="1" si="1081">IF(D540=0,"",SUMPRODUCT((D504:D553&lt;=D540)-(ISBLANK(D504:D553))))</f>
        <v/>
      </c>
      <c r="K540" s="90" t="str">
        <f t="shared" ca="1" si="1081"/>
        <v/>
      </c>
      <c r="L540" s="90" t="str">
        <f t="shared" ca="1" si="1081"/>
        <v/>
      </c>
      <c r="M540" s="90" t="str">
        <f t="shared" ca="1" si="1081"/>
        <v/>
      </c>
      <c r="N540" s="90" t="str">
        <f t="shared" ca="1" si="1081"/>
        <v/>
      </c>
      <c r="O540" s="90" t="str">
        <f t="shared" ca="1" si="1081"/>
        <v/>
      </c>
      <c r="P540" s="89" t="str">
        <f t="shared" ref="P540:U540" ca="1" si="1082">IF(ISNA(MATCH(MIN(J504:J553)+ROW()-ROW(P504),J504:J553,0)),"",INDEX(D504:D553,MATCH(MIN(J504:J553)+ROW()-ROW(P504),J504:J553,0)))</f>
        <v/>
      </c>
      <c r="Q540" s="89" t="str">
        <f t="shared" ca="1" si="1082"/>
        <v/>
      </c>
      <c r="R540" s="89" t="str">
        <f t="shared" ca="1" si="1082"/>
        <v/>
      </c>
      <c r="S540" s="89" t="str">
        <f t="shared" ca="1" si="1082"/>
        <v/>
      </c>
      <c r="T540" s="89" t="str">
        <f t="shared" ca="1" si="1082"/>
        <v/>
      </c>
      <c r="U540" s="89" t="str">
        <f t="shared" ca="1" si="1082"/>
        <v/>
      </c>
      <c r="V540" s="98"/>
    </row>
    <row r="541" spans="2:22" x14ac:dyDescent="0.25">
      <c r="B541" s="91">
        <v>38</v>
      </c>
      <c r="C541" s="92">
        <f t="shared" si="1036"/>
        <v>43846</v>
      </c>
      <c r="D541" s="93">
        <f ca="1">OFFSET(dispos!$D$15,,222)</f>
        <v>0</v>
      </c>
      <c r="E541" s="93">
        <f ca="1">OFFSET(dispos!$E$15,,222)</f>
        <v>0</v>
      </c>
      <c r="F541" s="93">
        <f ca="1">OFFSET(dispos!$F$15,,222)</f>
        <v>0</v>
      </c>
      <c r="G541" s="93">
        <f ca="1">OFFSET(dispos!$G$15,,222)</f>
        <v>0</v>
      </c>
      <c r="H541" s="93">
        <f ca="1">OFFSET(dispos!$H$15,,222)</f>
        <v>0</v>
      </c>
      <c r="I541" s="93">
        <f ca="1">OFFSET(dispos!$I$15,,222)</f>
        <v>0</v>
      </c>
      <c r="J541" s="90" t="str">
        <f t="shared" ref="J541:O541" ca="1" si="1083">IF(D541=0,"",SUMPRODUCT((D504:D553&lt;=D541)-(ISBLANK(D504:D553))))</f>
        <v/>
      </c>
      <c r="K541" s="90" t="str">
        <f t="shared" ca="1" si="1083"/>
        <v/>
      </c>
      <c r="L541" s="90" t="str">
        <f t="shared" ca="1" si="1083"/>
        <v/>
      </c>
      <c r="M541" s="90" t="str">
        <f t="shared" ca="1" si="1083"/>
        <v/>
      </c>
      <c r="N541" s="90" t="str">
        <f t="shared" ca="1" si="1083"/>
        <v/>
      </c>
      <c r="O541" s="90" t="str">
        <f t="shared" ca="1" si="1083"/>
        <v/>
      </c>
      <c r="P541" s="89" t="str">
        <f t="shared" ref="P541:U541" ca="1" si="1084">IF(ISNA(MATCH(MIN(J504:J553)+ROW()-ROW(P504),J504:J553,0)),"",INDEX(D504:D553,MATCH(MIN(J504:J553)+ROW()-ROW(P504),J504:J553,0)))</f>
        <v/>
      </c>
      <c r="Q541" s="89" t="str">
        <f t="shared" ca="1" si="1084"/>
        <v/>
      </c>
      <c r="R541" s="89" t="str">
        <f t="shared" ca="1" si="1084"/>
        <v/>
      </c>
      <c r="S541" s="89" t="str">
        <f t="shared" ca="1" si="1084"/>
        <v/>
      </c>
      <c r="T541" s="89" t="str">
        <f t="shared" ca="1" si="1084"/>
        <v/>
      </c>
      <c r="U541" s="89" t="str">
        <f t="shared" ca="1" si="1084"/>
        <v/>
      </c>
      <c r="V541" s="98"/>
    </row>
    <row r="542" spans="2:22" x14ac:dyDescent="0.25">
      <c r="B542" s="91">
        <v>39</v>
      </c>
      <c r="C542" s="92">
        <f t="shared" si="1036"/>
        <v>43846</v>
      </c>
      <c r="D542" s="93">
        <f ca="1">OFFSET(dispos!$D$15,,228)</f>
        <v>0</v>
      </c>
      <c r="E542" s="93">
        <f ca="1">OFFSET(dispos!$E$15,,228)</f>
        <v>0</v>
      </c>
      <c r="F542" s="93">
        <f ca="1">OFFSET(dispos!$F$15,,228)</f>
        <v>0</v>
      </c>
      <c r="G542" s="93">
        <f ca="1">OFFSET(dispos!$G$15,,228)</f>
        <v>0</v>
      </c>
      <c r="H542" s="93">
        <f ca="1">OFFSET(dispos!$H$15,,228)</f>
        <v>0</v>
      </c>
      <c r="I542" s="93">
        <f ca="1">OFFSET(dispos!$I$15,,228)</f>
        <v>0</v>
      </c>
      <c r="J542" s="90" t="str">
        <f t="shared" ref="J542:O542" ca="1" si="1085">IF(D542=0,"",SUMPRODUCT((D504:D553&lt;=D542)-(ISBLANK(D504:D553))))</f>
        <v/>
      </c>
      <c r="K542" s="90" t="str">
        <f t="shared" ca="1" si="1085"/>
        <v/>
      </c>
      <c r="L542" s="90" t="str">
        <f t="shared" ca="1" si="1085"/>
        <v/>
      </c>
      <c r="M542" s="90" t="str">
        <f t="shared" ca="1" si="1085"/>
        <v/>
      </c>
      <c r="N542" s="90" t="str">
        <f t="shared" ca="1" si="1085"/>
        <v/>
      </c>
      <c r="O542" s="90" t="str">
        <f t="shared" ca="1" si="1085"/>
        <v/>
      </c>
      <c r="P542" s="89" t="str">
        <f t="shared" ref="P542:U542" ca="1" si="1086">IF(ISNA(MATCH(MIN(J504:J553)+ROW()-ROW(P504),J504:J553,0)),"",INDEX(D504:D553,MATCH(MIN(J504:J553)+ROW()-ROW(P504),J504:J553,0)))</f>
        <v/>
      </c>
      <c r="Q542" s="89" t="str">
        <f t="shared" ca="1" si="1086"/>
        <v/>
      </c>
      <c r="R542" s="89" t="str">
        <f t="shared" ca="1" si="1086"/>
        <v/>
      </c>
      <c r="S542" s="89" t="str">
        <f t="shared" ca="1" si="1086"/>
        <v/>
      </c>
      <c r="T542" s="89" t="str">
        <f t="shared" ca="1" si="1086"/>
        <v/>
      </c>
      <c r="U542" s="89" t="str">
        <f t="shared" ca="1" si="1086"/>
        <v/>
      </c>
      <c r="V542" s="98"/>
    </row>
    <row r="543" spans="2:22" x14ac:dyDescent="0.25">
      <c r="B543" s="91">
        <v>40</v>
      </c>
      <c r="C543" s="92">
        <f t="shared" si="1036"/>
        <v>43846</v>
      </c>
      <c r="D543" s="93">
        <f ca="1">OFFSET(dispos!$D$15,,234)</f>
        <v>0</v>
      </c>
      <c r="E543" s="93">
        <f ca="1">OFFSET(dispos!$E$15,,234)</f>
        <v>0</v>
      </c>
      <c r="F543" s="93">
        <f ca="1">OFFSET(dispos!$F$15,,234)</f>
        <v>0</v>
      </c>
      <c r="G543" s="93">
        <f ca="1">OFFSET(dispos!$G$15,,234)</f>
        <v>0</v>
      </c>
      <c r="H543" s="93">
        <f ca="1">OFFSET(dispos!$H$15,,234)</f>
        <v>0</v>
      </c>
      <c r="I543" s="93">
        <f ca="1">OFFSET(dispos!$I$15,,234)</f>
        <v>0</v>
      </c>
      <c r="J543" s="90" t="str">
        <f t="shared" ref="J543:O543" ca="1" si="1087">IF(D543=0,"",SUMPRODUCT((D504:D553&lt;=D543)-(ISBLANK(D504:D553))))</f>
        <v/>
      </c>
      <c r="K543" s="90" t="str">
        <f t="shared" ca="1" si="1087"/>
        <v/>
      </c>
      <c r="L543" s="90" t="str">
        <f t="shared" ca="1" si="1087"/>
        <v/>
      </c>
      <c r="M543" s="90" t="str">
        <f t="shared" ca="1" si="1087"/>
        <v/>
      </c>
      <c r="N543" s="90" t="str">
        <f t="shared" ca="1" si="1087"/>
        <v/>
      </c>
      <c r="O543" s="90" t="str">
        <f t="shared" ca="1" si="1087"/>
        <v/>
      </c>
      <c r="P543" s="89" t="str">
        <f t="shared" ref="P543:U543" ca="1" si="1088">IF(ISNA(MATCH(MIN(J504:J553)+ROW()-ROW(P504),J504:J553,0)),"",INDEX(D504:D553,MATCH(MIN(J504:J553)+ROW()-ROW(P504),J504:J553,0)))</f>
        <v/>
      </c>
      <c r="Q543" s="89" t="str">
        <f t="shared" ca="1" si="1088"/>
        <v/>
      </c>
      <c r="R543" s="89" t="str">
        <f t="shared" ca="1" si="1088"/>
        <v/>
      </c>
      <c r="S543" s="89" t="str">
        <f t="shared" ca="1" si="1088"/>
        <v/>
      </c>
      <c r="T543" s="89" t="str">
        <f t="shared" ca="1" si="1088"/>
        <v/>
      </c>
      <c r="U543" s="89" t="str">
        <f t="shared" ca="1" si="1088"/>
        <v/>
      </c>
      <c r="V543" s="98"/>
    </row>
    <row r="544" spans="2:22" x14ac:dyDescent="0.25">
      <c r="B544" s="91">
        <v>41</v>
      </c>
      <c r="C544" s="92">
        <f t="shared" si="1036"/>
        <v>43846</v>
      </c>
      <c r="D544" s="93">
        <f ca="1">OFFSET(dispos!$D$15,,240)</f>
        <v>0</v>
      </c>
      <c r="E544" s="93">
        <f ca="1">OFFSET(dispos!$E$15,,240)</f>
        <v>0</v>
      </c>
      <c r="F544" s="93">
        <f ca="1">OFFSET(dispos!$F$15,,240)</f>
        <v>0</v>
      </c>
      <c r="G544" s="93">
        <f ca="1">OFFSET(dispos!$G$15,,240)</f>
        <v>0</v>
      </c>
      <c r="H544" s="93">
        <f ca="1">OFFSET(dispos!$H$15,,240)</f>
        <v>0</v>
      </c>
      <c r="I544" s="93">
        <f ca="1">OFFSET(dispos!$I$15,,240)</f>
        <v>0</v>
      </c>
      <c r="J544" s="90" t="str">
        <f t="shared" ref="J544:O544" ca="1" si="1089">IF(D544=0,"",SUMPRODUCT((D504:D553&lt;=D544)-(ISBLANK(D504:D553))))</f>
        <v/>
      </c>
      <c r="K544" s="90" t="str">
        <f t="shared" ca="1" si="1089"/>
        <v/>
      </c>
      <c r="L544" s="90" t="str">
        <f t="shared" ca="1" si="1089"/>
        <v/>
      </c>
      <c r="M544" s="90" t="str">
        <f t="shared" ca="1" si="1089"/>
        <v/>
      </c>
      <c r="N544" s="90" t="str">
        <f t="shared" ca="1" si="1089"/>
        <v/>
      </c>
      <c r="O544" s="90" t="str">
        <f t="shared" ca="1" si="1089"/>
        <v/>
      </c>
      <c r="P544" s="89" t="str">
        <f t="shared" ref="P544:U544" ca="1" si="1090">IF(ISNA(MATCH(MIN(J504:J553)+ROW()-ROW(P504),J504:J553,0)),"",INDEX(D504:D553,MATCH(MIN(J504:J553)+ROW()-ROW(P504),J504:J553,0)))</f>
        <v/>
      </c>
      <c r="Q544" s="89" t="str">
        <f t="shared" ca="1" si="1090"/>
        <v/>
      </c>
      <c r="R544" s="89" t="str">
        <f t="shared" ca="1" si="1090"/>
        <v/>
      </c>
      <c r="S544" s="89" t="str">
        <f t="shared" ca="1" si="1090"/>
        <v/>
      </c>
      <c r="T544" s="89" t="str">
        <f t="shared" ca="1" si="1090"/>
        <v/>
      </c>
      <c r="U544" s="89" t="str">
        <f t="shared" ca="1" si="1090"/>
        <v/>
      </c>
      <c r="V544" s="98"/>
    </row>
    <row r="545" spans="2:22" x14ac:dyDescent="0.25">
      <c r="B545" s="91">
        <v>42</v>
      </c>
      <c r="C545" s="92">
        <f t="shared" si="1036"/>
        <v>43846</v>
      </c>
      <c r="D545" s="93">
        <f ca="1">OFFSET(dispos!$D$15,,246)</f>
        <v>0</v>
      </c>
      <c r="E545" s="93">
        <f ca="1">OFFSET(dispos!$E$15,,246)</f>
        <v>0</v>
      </c>
      <c r="F545" s="93">
        <f ca="1">OFFSET(dispos!$F$15,,246)</f>
        <v>0</v>
      </c>
      <c r="G545" s="93">
        <f ca="1">OFFSET(dispos!$G$15,,246)</f>
        <v>0</v>
      </c>
      <c r="H545" s="93">
        <f ca="1">OFFSET(dispos!$H$15,,246)</f>
        <v>0</v>
      </c>
      <c r="I545" s="93">
        <f ca="1">OFFSET(dispos!$I$15,,246)</f>
        <v>0</v>
      </c>
      <c r="J545" s="90" t="str">
        <f t="shared" ref="J545:O545" ca="1" si="1091">IF(D545=0,"",SUMPRODUCT((D504:D553&lt;=D545)-(ISBLANK(D504:D553))))</f>
        <v/>
      </c>
      <c r="K545" s="90" t="str">
        <f t="shared" ca="1" si="1091"/>
        <v/>
      </c>
      <c r="L545" s="90" t="str">
        <f t="shared" ca="1" si="1091"/>
        <v/>
      </c>
      <c r="M545" s="90" t="str">
        <f t="shared" ca="1" si="1091"/>
        <v/>
      </c>
      <c r="N545" s="90" t="str">
        <f t="shared" ca="1" si="1091"/>
        <v/>
      </c>
      <c r="O545" s="90" t="str">
        <f t="shared" ca="1" si="1091"/>
        <v/>
      </c>
      <c r="P545" s="89" t="str">
        <f t="shared" ref="P545:U545" ca="1" si="1092">IF(ISNA(MATCH(MIN(J504:J553)+ROW()-ROW(P504),J504:J553,0)),"",INDEX(D504:D553,MATCH(MIN(J504:J553)+ROW()-ROW(P504),J504:J553,0)))</f>
        <v/>
      </c>
      <c r="Q545" s="89" t="str">
        <f t="shared" ca="1" si="1092"/>
        <v/>
      </c>
      <c r="R545" s="89" t="str">
        <f t="shared" ca="1" si="1092"/>
        <v/>
      </c>
      <c r="S545" s="89" t="str">
        <f t="shared" ca="1" si="1092"/>
        <v/>
      </c>
      <c r="T545" s="89" t="str">
        <f t="shared" ca="1" si="1092"/>
        <v/>
      </c>
      <c r="U545" s="89" t="str">
        <f t="shared" ca="1" si="1092"/>
        <v/>
      </c>
      <c r="V545" s="98"/>
    </row>
    <row r="546" spans="2:22" x14ac:dyDescent="0.25">
      <c r="B546" s="91">
        <v>43</v>
      </c>
      <c r="C546" s="92">
        <f t="shared" si="1036"/>
        <v>43846</v>
      </c>
      <c r="D546" s="93">
        <f ca="1">OFFSET(dispos!$D$15,,252)</f>
        <v>0</v>
      </c>
      <c r="E546" s="93">
        <f ca="1">OFFSET(dispos!$E$15,,252)</f>
        <v>0</v>
      </c>
      <c r="F546" s="93">
        <f ca="1">OFFSET(dispos!$F$15,,252)</f>
        <v>0</v>
      </c>
      <c r="G546" s="93">
        <f ca="1">OFFSET(dispos!$G$15,,252)</f>
        <v>0</v>
      </c>
      <c r="H546" s="93">
        <f ca="1">OFFSET(dispos!$H$15,,252)</f>
        <v>0</v>
      </c>
      <c r="I546" s="93">
        <f ca="1">OFFSET(dispos!$I$15,,252)</f>
        <v>0</v>
      </c>
      <c r="J546" s="90" t="str">
        <f t="shared" ref="J546:O546" ca="1" si="1093">IF(D546=0,"",SUMPRODUCT((D504:D553&lt;=D546)-(ISBLANK(D504:D553))))</f>
        <v/>
      </c>
      <c r="K546" s="90" t="str">
        <f t="shared" ca="1" si="1093"/>
        <v/>
      </c>
      <c r="L546" s="90" t="str">
        <f t="shared" ca="1" si="1093"/>
        <v/>
      </c>
      <c r="M546" s="90" t="str">
        <f t="shared" ca="1" si="1093"/>
        <v/>
      </c>
      <c r="N546" s="90" t="str">
        <f t="shared" ca="1" si="1093"/>
        <v/>
      </c>
      <c r="O546" s="90" t="str">
        <f t="shared" ca="1" si="1093"/>
        <v/>
      </c>
      <c r="P546" s="89" t="str">
        <f t="shared" ref="P546:U546" ca="1" si="1094">IF(ISNA(MATCH(MIN(J504:J553)+ROW()-ROW(P504),J504:J553,0)),"",INDEX(D504:D553,MATCH(MIN(J504:J553)+ROW()-ROW(P504),J504:J553,0)))</f>
        <v/>
      </c>
      <c r="Q546" s="89" t="str">
        <f t="shared" ca="1" si="1094"/>
        <v/>
      </c>
      <c r="R546" s="89" t="str">
        <f t="shared" ca="1" si="1094"/>
        <v/>
      </c>
      <c r="S546" s="89" t="str">
        <f t="shared" ca="1" si="1094"/>
        <v/>
      </c>
      <c r="T546" s="89" t="str">
        <f t="shared" ca="1" si="1094"/>
        <v/>
      </c>
      <c r="U546" s="89" t="str">
        <f t="shared" ca="1" si="1094"/>
        <v/>
      </c>
      <c r="V546" s="98"/>
    </row>
    <row r="547" spans="2:22" x14ac:dyDescent="0.25">
      <c r="B547" s="91">
        <v>44</v>
      </c>
      <c r="C547" s="92">
        <f t="shared" si="1036"/>
        <v>43846</v>
      </c>
      <c r="D547" s="93">
        <f ca="1">OFFSET(dispos!$D$15,,258)</f>
        <v>0</v>
      </c>
      <c r="E547" s="93">
        <f ca="1">OFFSET(dispos!$E$15,,258)</f>
        <v>0</v>
      </c>
      <c r="F547" s="93">
        <f ca="1">OFFSET(dispos!$F$15,,258)</f>
        <v>0</v>
      </c>
      <c r="G547" s="93">
        <f ca="1">OFFSET(dispos!$G$15,,258)</f>
        <v>0</v>
      </c>
      <c r="H547" s="93">
        <f ca="1">OFFSET(dispos!$H$15,,258)</f>
        <v>0</v>
      </c>
      <c r="I547" s="93">
        <f ca="1">OFFSET(dispos!$I$15,,258)</f>
        <v>0</v>
      </c>
      <c r="J547" s="90" t="str">
        <f t="shared" ref="J547:O547" ca="1" si="1095">IF(D547=0,"",SUMPRODUCT((D504:D553&lt;=D547)-(ISBLANK(D504:D553))))</f>
        <v/>
      </c>
      <c r="K547" s="90" t="str">
        <f t="shared" ca="1" si="1095"/>
        <v/>
      </c>
      <c r="L547" s="90" t="str">
        <f t="shared" ca="1" si="1095"/>
        <v/>
      </c>
      <c r="M547" s="90" t="str">
        <f t="shared" ca="1" si="1095"/>
        <v/>
      </c>
      <c r="N547" s="90" t="str">
        <f t="shared" ca="1" si="1095"/>
        <v/>
      </c>
      <c r="O547" s="90" t="str">
        <f t="shared" ca="1" si="1095"/>
        <v/>
      </c>
      <c r="P547" s="89" t="str">
        <f t="shared" ref="P547:U547" ca="1" si="1096">IF(ISNA(MATCH(MIN(J504:J553)+ROW()-ROW(P504),J504:J553,0)),"",INDEX(D504:D553,MATCH(MIN(J504:J553)+ROW()-ROW(P504),J504:J553,0)))</f>
        <v/>
      </c>
      <c r="Q547" s="89" t="str">
        <f t="shared" ca="1" si="1096"/>
        <v/>
      </c>
      <c r="R547" s="89" t="str">
        <f t="shared" ca="1" si="1096"/>
        <v/>
      </c>
      <c r="S547" s="89" t="str">
        <f t="shared" ca="1" si="1096"/>
        <v/>
      </c>
      <c r="T547" s="89" t="str">
        <f t="shared" ca="1" si="1096"/>
        <v/>
      </c>
      <c r="U547" s="89" t="str">
        <f t="shared" ca="1" si="1096"/>
        <v/>
      </c>
      <c r="V547" s="98"/>
    </row>
    <row r="548" spans="2:22" x14ac:dyDescent="0.25">
      <c r="B548" s="91">
        <v>45</v>
      </c>
      <c r="C548" s="92">
        <f t="shared" si="1036"/>
        <v>43846</v>
      </c>
      <c r="D548" s="93">
        <f ca="1">OFFSET(dispos!$D$15,,264)</f>
        <v>0</v>
      </c>
      <c r="E548" s="93">
        <f ca="1">OFFSET(dispos!$E$15,,264)</f>
        <v>0</v>
      </c>
      <c r="F548" s="93">
        <f ca="1">OFFSET(dispos!$F$15,,264)</f>
        <v>0</v>
      </c>
      <c r="G548" s="93">
        <f ca="1">OFFSET(dispos!$G$15,,264)</f>
        <v>0</v>
      </c>
      <c r="H548" s="93">
        <f ca="1">OFFSET(dispos!$H$15,,264)</f>
        <v>0</v>
      </c>
      <c r="I548" s="93">
        <f ca="1">OFFSET(dispos!$I$15,,264)</f>
        <v>0</v>
      </c>
      <c r="J548" s="90" t="str">
        <f t="shared" ref="J548:O548" ca="1" si="1097">IF(D548=0,"",SUMPRODUCT((D504:D553&lt;=D548)-(ISBLANK(D504:D553))))</f>
        <v/>
      </c>
      <c r="K548" s="90" t="str">
        <f t="shared" ca="1" si="1097"/>
        <v/>
      </c>
      <c r="L548" s="90" t="str">
        <f t="shared" ca="1" si="1097"/>
        <v/>
      </c>
      <c r="M548" s="90" t="str">
        <f t="shared" ca="1" si="1097"/>
        <v/>
      </c>
      <c r="N548" s="90" t="str">
        <f t="shared" ca="1" si="1097"/>
        <v/>
      </c>
      <c r="O548" s="90" t="str">
        <f t="shared" ca="1" si="1097"/>
        <v/>
      </c>
      <c r="P548" s="89" t="str">
        <f t="shared" ref="P548:U548" ca="1" si="1098">IF(ISNA(MATCH(MIN(J504:J553)+ROW()-ROW(P504),J504:J553,0)),"",INDEX(D504:D553,MATCH(MIN(J504:J553)+ROW()-ROW(P504),J504:J553,0)))</f>
        <v/>
      </c>
      <c r="Q548" s="89" t="str">
        <f t="shared" ca="1" si="1098"/>
        <v/>
      </c>
      <c r="R548" s="89" t="str">
        <f t="shared" ca="1" si="1098"/>
        <v/>
      </c>
      <c r="S548" s="89" t="str">
        <f t="shared" ca="1" si="1098"/>
        <v/>
      </c>
      <c r="T548" s="89" t="str">
        <f t="shared" ca="1" si="1098"/>
        <v/>
      </c>
      <c r="U548" s="89" t="str">
        <f t="shared" ca="1" si="1098"/>
        <v/>
      </c>
      <c r="V548" s="98"/>
    </row>
    <row r="549" spans="2:22" x14ac:dyDescent="0.25">
      <c r="B549" s="91">
        <v>46</v>
      </c>
      <c r="C549" s="92">
        <f t="shared" si="1036"/>
        <v>43846</v>
      </c>
      <c r="D549" s="93">
        <f ca="1">OFFSET(dispos!$D$15,,270)</f>
        <v>0</v>
      </c>
      <c r="E549" s="93">
        <f ca="1">OFFSET(dispos!$E$15,,270)</f>
        <v>0</v>
      </c>
      <c r="F549" s="93">
        <f ca="1">OFFSET(dispos!$F$15,,270)</f>
        <v>0</v>
      </c>
      <c r="G549" s="93">
        <f ca="1">OFFSET(dispos!$G$15,,270)</f>
        <v>0</v>
      </c>
      <c r="H549" s="93">
        <f ca="1">OFFSET(dispos!$H$15,,270)</f>
        <v>0</v>
      </c>
      <c r="I549" s="93">
        <f ca="1">OFFSET(dispos!$I$15,,270)</f>
        <v>0</v>
      </c>
      <c r="J549" s="90" t="str">
        <f t="shared" ref="J549:O549" ca="1" si="1099">IF(D549=0,"",SUMPRODUCT((D504:D553&lt;=D549)-(ISBLANK(D504:D553))))</f>
        <v/>
      </c>
      <c r="K549" s="90" t="str">
        <f t="shared" ca="1" si="1099"/>
        <v/>
      </c>
      <c r="L549" s="90" t="str">
        <f t="shared" ca="1" si="1099"/>
        <v/>
      </c>
      <c r="M549" s="90" t="str">
        <f t="shared" ca="1" si="1099"/>
        <v/>
      </c>
      <c r="N549" s="90" t="str">
        <f t="shared" ca="1" si="1099"/>
        <v/>
      </c>
      <c r="O549" s="90" t="str">
        <f t="shared" ca="1" si="1099"/>
        <v/>
      </c>
      <c r="P549" s="89" t="str">
        <f t="shared" ref="P549:U549" ca="1" si="1100">IF(ISNA(MATCH(MIN(J504:J553)+ROW()-ROW(P504),J504:J553,0)),"",INDEX(D504:D553,MATCH(MIN(J504:J553)+ROW()-ROW(P504),J504:J553,0)))</f>
        <v/>
      </c>
      <c r="Q549" s="89" t="str">
        <f t="shared" ca="1" si="1100"/>
        <v/>
      </c>
      <c r="R549" s="89" t="str">
        <f t="shared" ca="1" si="1100"/>
        <v/>
      </c>
      <c r="S549" s="89" t="str">
        <f t="shared" ca="1" si="1100"/>
        <v/>
      </c>
      <c r="T549" s="89" t="str">
        <f t="shared" ca="1" si="1100"/>
        <v/>
      </c>
      <c r="U549" s="89" t="str">
        <f t="shared" ca="1" si="1100"/>
        <v/>
      </c>
      <c r="V549" s="98"/>
    </row>
    <row r="550" spans="2:22" x14ac:dyDescent="0.25">
      <c r="B550" s="91">
        <v>47</v>
      </c>
      <c r="C550" s="92">
        <f t="shared" si="1036"/>
        <v>43846</v>
      </c>
      <c r="D550" s="93">
        <f ca="1">OFFSET(dispos!$D$15,,276)</f>
        <v>0</v>
      </c>
      <c r="E550" s="93">
        <f ca="1">OFFSET(dispos!$E$15,,276)</f>
        <v>0</v>
      </c>
      <c r="F550" s="93">
        <f ca="1">OFFSET(dispos!$F$15,,276)</f>
        <v>0</v>
      </c>
      <c r="G550" s="93">
        <f ca="1">OFFSET(dispos!$G$15,,276)</f>
        <v>0</v>
      </c>
      <c r="H550" s="93">
        <f ca="1">OFFSET(dispos!$H$15,,276)</f>
        <v>0</v>
      </c>
      <c r="I550" s="93">
        <f ca="1">OFFSET(dispos!$I$15,,276)</f>
        <v>0</v>
      </c>
      <c r="J550" s="90" t="str">
        <f t="shared" ref="J550:O550" ca="1" si="1101">IF(D550=0,"",SUMPRODUCT((D504:D553&lt;=D550)-(ISBLANK(D504:D553))))</f>
        <v/>
      </c>
      <c r="K550" s="90" t="str">
        <f t="shared" ca="1" si="1101"/>
        <v/>
      </c>
      <c r="L550" s="90" t="str">
        <f t="shared" ca="1" si="1101"/>
        <v/>
      </c>
      <c r="M550" s="90" t="str">
        <f t="shared" ca="1" si="1101"/>
        <v/>
      </c>
      <c r="N550" s="90" t="str">
        <f t="shared" ca="1" si="1101"/>
        <v/>
      </c>
      <c r="O550" s="90" t="str">
        <f t="shared" ca="1" si="1101"/>
        <v/>
      </c>
      <c r="P550" s="89" t="str">
        <f t="shared" ref="P550:U550" ca="1" si="1102">IF(ISNA(MATCH(MIN(J504:J553)+ROW()-ROW(P504),J504:J553,0)),"",INDEX(D504:D553,MATCH(MIN(J504:J553)+ROW()-ROW(P504),J504:J553,0)))</f>
        <v/>
      </c>
      <c r="Q550" s="89" t="str">
        <f t="shared" ca="1" si="1102"/>
        <v/>
      </c>
      <c r="R550" s="89" t="str">
        <f t="shared" ca="1" si="1102"/>
        <v/>
      </c>
      <c r="S550" s="89" t="str">
        <f t="shared" ca="1" si="1102"/>
        <v/>
      </c>
      <c r="T550" s="89" t="str">
        <f t="shared" ca="1" si="1102"/>
        <v/>
      </c>
      <c r="U550" s="89" t="str">
        <f t="shared" ca="1" si="1102"/>
        <v/>
      </c>
      <c r="V550" s="98"/>
    </row>
    <row r="551" spans="2:22" x14ac:dyDescent="0.25">
      <c r="B551" s="91">
        <v>48</v>
      </c>
      <c r="C551" s="92">
        <f t="shared" si="1036"/>
        <v>43846</v>
      </c>
      <c r="D551" s="93">
        <f ca="1">OFFSET(dispos!$D$15,,282)</f>
        <v>0</v>
      </c>
      <c r="E551" s="93">
        <f ca="1">OFFSET(dispos!$E$15,,282)</f>
        <v>0</v>
      </c>
      <c r="F551" s="93">
        <f ca="1">OFFSET(dispos!$F$15,,282)</f>
        <v>0</v>
      </c>
      <c r="G551" s="93">
        <f ca="1">OFFSET(dispos!$G$15,,282)</f>
        <v>0</v>
      </c>
      <c r="H551" s="93">
        <f ca="1">OFFSET(dispos!$H$15,,282)</f>
        <v>0</v>
      </c>
      <c r="I551" s="93">
        <f ca="1">OFFSET(dispos!$I$15,,282)</f>
        <v>0</v>
      </c>
      <c r="J551" s="90" t="str">
        <f t="shared" ref="J551:O551" ca="1" si="1103">IF(D551=0,"",SUMPRODUCT((D504:D553&lt;=D551)-(ISBLANK(D504:D553))))</f>
        <v/>
      </c>
      <c r="K551" s="90" t="str">
        <f t="shared" ca="1" si="1103"/>
        <v/>
      </c>
      <c r="L551" s="90" t="str">
        <f t="shared" ca="1" si="1103"/>
        <v/>
      </c>
      <c r="M551" s="90" t="str">
        <f t="shared" ca="1" si="1103"/>
        <v/>
      </c>
      <c r="N551" s="90" t="str">
        <f t="shared" ca="1" si="1103"/>
        <v/>
      </c>
      <c r="O551" s="90" t="str">
        <f t="shared" ca="1" si="1103"/>
        <v/>
      </c>
      <c r="P551" s="89" t="str">
        <f t="shared" ref="P551:U551" ca="1" si="1104">IF(ISNA(MATCH(MIN(J504:J553)+ROW()-ROW(P504),J504:J553,0)),"",INDEX(D504:D553,MATCH(MIN(J504:J553)+ROW()-ROW(P504),J504:J553,0)))</f>
        <v/>
      </c>
      <c r="Q551" s="89" t="str">
        <f t="shared" ca="1" si="1104"/>
        <v/>
      </c>
      <c r="R551" s="89" t="str">
        <f t="shared" ca="1" si="1104"/>
        <v/>
      </c>
      <c r="S551" s="89" t="str">
        <f t="shared" ca="1" si="1104"/>
        <v/>
      </c>
      <c r="T551" s="89" t="str">
        <f t="shared" ca="1" si="1104"/>
        <v/>
      </c>
      <c r="U551" s="89" t="str">
        <f t="shared" ca="1" si="1104"/>
        <v/>
      </c>
      <c r="V551" s="98"/>
    </row>
    <row r="552" spans="2:22" x14ac:dyDescent="0.25">
      <c r="B552" s="91">
        <v>49</v>
      </c>
      <c r="C552" s="92">
        <f t="shared" si="1036"/>
        <v>43846</v>
      </c>
      <c r="D552" s="93">
        <f ca="1">OFFSET(dispos!$D$15,,288)</f>
        <v>0</v>
      </c>
      <c r="E552" s="93">
        <f ca="1">OFFSET(dispos!$E$15,,288)</f>
        <v>0</v>
      </c>
      <c r="F552" s="93">
        <f ca="1">OFFSET(dispos!$F$15,,288)</f>
        <v>0</v>
      </c>
      <c r="G552" s="93">
        <f ca="1">OFFSET(dispos!$G$15,,288)</f>
        <v>0</v>
      </c>
      <c r="H552" s="93">
        <f ca="1">OFFSET(dispos!$H$15,,288)</f>
        <v>0</v>
      </c>
      <c r="I552" s="93">
        <f ca="1">OFFSET(dispos!$I$15,,288)</f>
        <v>0</v>
      </c>
      <c r="J552" s="90" t="str">
        <f t="shared" ref="J552:O552" ca="1" si="1105">IF(D552=0,"",SUMPRODUCT((D504:D553&lt;=D552)-(ISBLANK(D504:D553))))</f>
        <v/>
      </c>
      <c r="K552" s="90" t="str">
        <f t="shared" ca="1" si="1105"/>
        <v/>
      </c>
      <c r="L552" s="90" t="str">
        <f t="shared" ca="1" si="1105"/>
        <v/>
      </c>
      <c r="M552" s="90" t="str">
        <f t="shared" ca="1" si="1105"/>
        <v/>
      </c>
      <c r="N552" s="90" t="str">
        <f t="shared" ca="1" si="1105"/>
        <v/>
      </c>
      <c r="O552" s="90" t="str">
        <f t="shared" ca="1" si="1105"/>
        <v/>
      </c>
      <c r="P552" s="89" t="str">
        <f t="shared" ref="P552:U552" ca="1" si="1106">IF(ISNA(MATCH(MIN(J504:J553)+ROW()-ROW(P504),J504:J553,0)),"",INDEX(D504:D553,MATCH(MIN(J504:J553)+ROW()-ROW(P504),J504:J553,0)))</f>
        <v/>
      </c>
      <c r="Q552" s="89" t="str">
        <f t="shared" ca="1" si="1106"/>
        <v/>
      </c>
      <c r="R552" s="89" t="str">
        <f t="shared" ca="1" si="1106"/>
        <v/>
      </c>
      <c r="S552" s="89" t="str">
        <f t="shared" ca="1" si="1106"/>
        <v/>
      </c>
      <c r="T552" s="89" t="str">
        <f t="shared" ca="1" si="1106"/>
        <v/>
      </c>
      <c r="U552" s="89" t="str">
        <f t="shared" ca="1" si="1106"/>
        <v/>
      </c>
      <c r="V552" s="98"/>
    </row>
    <row r="553" spans="2:22" x14ac:dyDescent="0.25">
      <c r="B553" s="91">
        <v>50</v>
      </c>
      <c r="C553" s="92">
        <f t="shared" si="1036"/>
        <v>43846</v>
      </c>
      <c r="D553" s="93">
        <f ca="1">OFFSET(dispos!$D$15,,294)</f>
        <v>0</v>
      </c>
      <c r="E553" s="93">
        <f ca="1">OFFSET(dispos!$E$15,,294)</f>
        <v>0</v>
      </c>
      <c r="F553" s="93">
        <f ca="1">OFFSET(dispos!$F$15,,294)</f>
        <v>0</v>
      </c>
      <c r="G553" s="93">
        <f ca="1">OFFSET(dispos!$G$15,,294)</f>
        <v>0</v>
      </c>
      <c r="H553" s="93">
        <f ca="1">OFFSET(dispos!$H$15,,294)</f>
        <v>0</v>
      </c>
      <c r="I553" s="93">
        <f ca="1">OFFSET(dispos!$I$15,,294)</f>
        <v>0</v>
      </c>
      <c r="J553" s="90" t="str">
        <f t="shared" ref="J553:O553" ca="1" si="1107">IF(D553=0,"",SUMPRODUCT((D504:D553&lt;=D553)-(ISBLANK(D504:D553))))</f>
        <v/>
      </c>
      <c r="K553" s="90" t="str">
        <f t="shared" ca="1" si="1107"/>
        <v/>
      </c>
      <c r="L553" s="90" t="str">
        <f t="shared" ca="1" si="1107"/>
        <v/>
      </c>
      <c r="M553" s="90" t="str">
        <f t="shared" ca="1" si="1107"/>
        <v/>
      </c>
      <c r="N553" s="90" t="str">
        <f t="shared" ca="1" si="1107"/>
        <v/>
      </c>
      <c r="O553" s="90" t="str">
        <f t="shared" ca="1" si="1107"/>
        <v/>
      </c>
      <c r="P553" s="89" t="str">
        <f t="shared" ref="P553:U553" ca="1" si="1108">IF(ISNA(MATCH(MIN(J504:J553)+ROW()-ROW(P504),J504:J553,0)),"",INDEX(D504:D553,MATCH(MIN(J504:J553)+ROW()-ROW(P504),J504:J553,0)))</f>
        <v/>
      </c>
      <c r="Q553" s="89" t="str">
        <f t="shared" ca="1" si="1108"/>
        <v/>
      </c>
      <c r="R553" s="89" t="str">
        <f t="shared" ca="1" si="1108"/>
        <v/>
      </c>
      <c r="S553" s="89" t="str">
        <f t="shared" ca="1" si="1108"/>
        <v/>
      </c>
      <c r="T553" s="89" t="str">
        <f t="shared" ca="1" si="1108"/>
        <v/>
      </c>
      <c r="U553" s="89" t="str">
        <f t="shared" ca="1" si="1108"/>
        <v/>
      </c>
      <c r="V553" s="98"/>
    </row>
    <row r="554" spans="2:22" x14ac:dyDescent="0.25">
      <c r="B554">
        <v>1</v>
      </c>
      <c r="C554" s="29">
        <f>dispos!$C$16</f>
        <v>43847</v>
      </c>
      <c r="D554" s="88">
        <f ca="1">OFFSET(dispos!$D$16,,)</f>
        <v>0</v>
      </c>
      <c r="E554" s="88">
        <f ca="1">OFFSET(dispos!$E$16,,)</f>
        <v>0</v>
      </c>
      <c r="F554" s="88">
        <f ca="1">OFFSET(dispos!$F$16,,)</f>
        <v>0</v>
      </c>
      <c r="G554" s="88">
        <f ca="1">OFFSET(dispos!$G$16,,)</f>
        <v>0</v>
      </c>
      <c r="H554" s="88">
        <f ca="1">OFFSET(dispos!$H$16,,)</f>
        <v>0</v>
      </c>
      <c r="I554" s="88">
        <f ca="1">OFFSET(dispos!$I$16,,)</f>
        <v>0</v>
      </c>
      <c r="J554" s="94" t="str">
        <f t="shared" ref="J554:O554" ca="1" si="1109">IF(D554=0,"",SUMPRODUCT((D554:D603&lt;=D554)-(ISBLANK(D554:D603))))</f>
        <v/>
      </c>
      <c r="K554" s="95" t="str">
        <f t="shared" ca="1" si="1109"/>
        <v/>
      </c>
      <c r="L554" s="95" t="str">
        <f t="shared" ca="1" si="1109"/>
        <v/>
      </c>
      <c r="M554" s="95" t="str">
        <f t="shared" ca="1" si="1109"/>
        <v/>
      </c>
      <c r="N554" s="95" t="str">
        <f t="shared" ca="1" si="1109"/>
        <v/>
      </c>
      <c r="O554" s="95" t="str">
        <f t="shared" ca="1" si="1109"/>
        <v/>
      </c>
      <c r="P554" s="96" t="str">
        <f t="shared" ref="P554:U554" ca="1" si="1110">IF(ISNA(MATCH(MIN(J554:J603)+ROW()-ROW(P554),J554:J603,0)),"",INDEX(D554:D603,MATCH(MIN(J554:J603)+ROW()-ROW(P554),J554:J603,0)))</f>
        <v/>
      </c>
      <c r="Q554" s="96" t="str">
        <f t="shared" ca="1" si="1110"/>
        <v/>
      </c>
      <c r="R554" s="96" t="str">
        <f t="shared" ca="1" si="1110"/>
        <v/>
      </c>
      <c r="S554" s="96" t="str">
        <f t="shared" ca="1" si="1110"/>
        <v/>
      </c>
      <c r="T554" s="96" t="str">
        <f t="shared" ca="1" si="1110"/>
        <v/>
      </c>
      <c r="U554" s="96" t="str">
        <f t="shared" ca="1" si="1110"/>
        <v/>
      </c>
      <c r="V554" s="98">
        <v>12</v>
      </c>
    </row>
    <row r="555" spans="2:22" x14ac:dyDescent="0.25">
      <c r="B555">
        <v>2</v>
      </c>
      <c r="C555" s="29">
        <f t="shared" si="1036"/>
        <v>43847</v>
      </c>
      <c r="D555" s="88">
        <f ca="1">OFFSET(dispos!$D$16,,6)</f>
        <v>0</v>
      </c>
      <c r="E555" s="88">
        <f ca="1">OFFSET(dispos!$E$16,,6)</f>
        <v>0</v>
      </c>
      <c r="F555" s="88">
        <f ca="1">OFFSET(dispos!$F$16,,6)</f>
        <v>0</v>
      </c>
      <c r="G555" s="88">
        <f ca="1">OFFSET(dispos!$G$16,,6)</f>
        <v>0</v>
      </c>
      <c r="H555" s="88">
        <f ca="1">OFFSET(dispos!$H$16,,6)</f>
        <v>0</v>
      </c>
      <c r="I555" s="88">
        <f ca="1">OFFSET(dispos!$I$16,,6)</f>
        <v>0</v>
      </c>
      <c r="J555" s="90" t="str">
        <f t="shared" ref="J555:O555" ca="1" si="1111">IF(D555=0,"",SUMPRODUCT((D554:D603&lt;=D555)-(ISBLANK(D554:D603))))</f>
        <v/>
      </c>
      <c r="K555" s="90" t="str">
        <f t="shared" ca="1" si="1111"/>
        <v/>
      </c>
      <c r="L555" s="90" t="str">
        <f t="shared" ca="1" si="1111"/>
        <v/>
      </c>
      <c r="M555" s="90" t="str">
        <f t="shared" ca="1" si="1111"/>
        <v/>
      </c>
      <c r="N555" s="90" t="str">
        <f t="shared" ca="1" si="1111"/>
        <v/>
      </c>
      <c r="O555" s="90" t="str">
        <f t="shared" ca="1" si="1111"/>
        <v/>
      </c>
      <c r="P555" s="89" t="str">
        <f t="shared" ref="P555:U555" ca="1" si="1112">IF(ISNA(MATCH(MIN(J554:J603)+ROW()-ROW(P554),J554:J603,0)),"",INDEX(D554:D603,MATCH(MIN(J554:J603)+ROW()-ROW(P554),J554:J603,0)))</f>
        <v/>
      </c>
      <c r="Q555" s="89" t="str">
        <f t="shared" ca="1" si="1112"/>
        <v/>
      </c>
      <c r="R555" s="89" t="str">
        <f t="shared" ca="1" si="1112"/>
        <v/>
      </c>
      <c r="S555" s="89" t="str">
        <f t="shared" ca="1" si="1112"/>
        <v/>
      </c>
      <c r="T555" s="89" t="str">
        <f t="shared" ca="1" si="1112"/>
        <v/>
      </c>
      <c r="U555" s="89" t="str">
        <f t="shared" ca="1" si="1112"/>
        <v/>
      </c>
      <c r="V555" s="98"/>
    </row>
    <row r="556" spans="2:22" x14ac:dyDescent="0.25">
      <c r="B556">
        <v>3</v>
      </c>
      <c r="C556" s="29">
        <f t="shared" si="1036"/>
        <v>43847</v>
      </c>
      <c r="D556" s="88">
        <f ca="1">OFFSET(dispos!$D$16,,12)</f>
        <v>0</v>
      </c>
      <c r="E556" s="88">
        <f ca="1">OFFSET(dispos!$E$16,,12)</f>
        <v>0</v>
      </c>
      <c r="F556" s="88">
        <f ca="1">OFFSET(dispos!$F$16,,12)</f>
        <v>0</v>
      </c>
      <c r="G556" s="88">
        <f ca="1">OFFSET(dispos!$G$16,,12)</f>
        <v>0</v>
      </c>
      <c r="H556" s="88">
        <f ca="1">OFFSET(dispos!$H$16,,12)</f>
        <v>0</v>
      </c>
      <c r="I556" s="88">
        <f ca="1">OFFSET(dispos!$I$16,,12)</f>
        <v>0</v>
      </c>
      <c r="J556" s="90" t="str">
        <f t="shared" ref="J556:O556" ca="1" si="1113">IF(D556=0,"",SUMPRODUCT((D554:D603&lt;=D556)-(ISBLANK(D554:D603))))</f>
        <v/>
      </c>
      <c r="K556" s="90" t="str">
        <f t="shared" ca="1" si="1113"/>
        <v/>
      </c>
      <c r="L556" s="90" t="str">
        <f t="shared" ca="1" si="1113"/>
        <v/>
      </c>
      <c r="M556" s="90" t="str">
        <f t="shared" ca="1" si="1113"/>
        <v/>
      </c>
      <c r="N556" s="90" t="str">
        <f t="shared" ca="1" si="1113"/>
        <v/>
      </c>
      <c r="O556" s="90" t="str">
        <f t="shared" ca="1" si="1113"/>
        <v/>
      </c>
      <c r="P556" s="89" t="str">
        <f t="shared" ref="P556:U556" ca="1" si="1114">IF(ISNA(MATCH(MIN(J554:J603)+ROW()-ROW(P554),J554:J603,0)),"",INDEX(D554:D603,MATCH(MIN(J554:J603)+ROW()-ROW(P554),J554:J603,0)))</f>
        <v/>
      </c>
      <c r="Q556" s="89" t="str">
        <f t="shared" ca="1" si="1114"/>
        <v/>
      </c>
      <c r="R556" s="89" t="str">
        <f t="shared" ca="1" si="1114"/>
        <v/>
      </c>
      <c r="S556" s="89" t="str">
        <f t="shared" ca="1" si="1114"/>
        <v/>
      </c>
      <c r="T556" s="89" t="str">
        <f t="shared" ca="1" si="1114"/>
        <v/>
      </c>
      <c r="U556" s="89" t="str">
        <f t="shared" ca="1" si="1114"/>
        <v/>
      </c>
      <c r="V556" s="98"/>
    </row>
    <row r="557" spans="2:22" x14ac:dyDescent="0.25">
      <c r="B557">
        <v>4</v>
      </c>
      <c r="C557" s="29">
        <f t="shared" si="1036"/>
        <v>43847</v>
      </c>
      <c r="D557" s="88">
        <f ca="1">OFFSET(dispos!$D$16,,18)</f>
        <v>0</v>
      </c>
      <c r="E557" s="88">
        <f ca="1">OFFSET(dispos!$E$16,,18)</f>
        <v>0</v>
      </c>
      <c r="F557" s="88">
        <f ca="1">OFFSET(dispos!$F$16,,18)</f>
        <v>0</v>
      </c>
      <c r="G557" s="88">
        <f ca="1">OFFSET(dispos!$G$16,,18)</f>
        <v>0</v>
      </c>
      <c r="H557" s="88">
        <f ca="1">OFFSET(dispos!$H$16,,18)</f>
        <v>0</v>
      </c>
      <c r="I557" s="88">
        <f ca="1">OFFSET(dispos!$I$16,,18)</f>
        <v>0</v>
      </c>
      <c r="J557" s="90" t="str">
        <f t="shared" ref="J557:O557" ca="1" si="1115">IF(D557=0,"",SUMPRODUCT((D554:D603&lt;=D557)-(ISBLANK(D554:D603))))</f>
        <v/>
      </c>
      <c r="K557" s="90" t="str">
        <f t="shared" ca="1" si="1115"/>
        <v/>
      </c>
      <c r="L557" s="90" t="str">
        <f t="shared" ca="1" si="1115"/>
        <v/>
      </c>
      <c r="M557" s="90" t="str">
        <f t="shared" ca="1" si="1115"/>
        <v/>
      </c>
      <c r="N557" s="90" t="str">
        <f t="shared" ca="1" si="1115"/>
        <v/>
      </c>
      <c r="O557" s="90" t="str">
        <f t="shared" ca="1" si="1115"/>
        <v/>
      </c>
      <c r="P557" s="89" t="str">
        <f t="shared" ref="P557:U557" ca="1" si="1116">IF(ISNA(MATCH(MIN(J554:J603)+ROW()-ROW(P554),J554:J603,0)),"",INDEX(D554:D603,MATCH(MIN(J554:J603)+ROW()-ROW(P554),J554:J603,0)))</f>
        <v/>
      </c>
      <c r="Q557" s="89" t="str">
        <f t="shared" ca="1" si="1116"/>
        <v/>
      </c>
      <c r="R557" s="89" t="str">
        <f t="shared" ca="1" si="1116"/>
        <v/>
      </c>
      <c r="S557" s="89" t="str">
        <f t="shared" ca="1" si="1116"/>
        <v/>
      </c>
      <c r="T557" s="89" t="str">
        <f t="shared" ca="1" si="1116"/>
        <v/>
      </c>
      <c r="U557" s="89" t="str">
        <f t="shared" ca="1" si="1116"/>
        <v/>
      </c>
      <c r="V557" s="98"/>
    </row>
    <row r="558" spans="2:22" x14ac:dyDescent="0.25">
      <c r="B558">
        <v>5</v>
      </c>
      <c r="C558" s="29">
        <f t="shared" si="1036"/>
        <v>43847</v>
      </c>
      <c r="D558" s="88">
        <f ca="1">OFFSET(dispos!$D$16,,24)</f>
        <v>0</v>
      </c>
      <c r="E558" s="88">
        <f ca="1">OFFSET(dispos!$E$16,,24)</f>
        <v>0</v>
      </c>
      <c r="F558" s="88">
        <f ca="1">OFFSET(dispos!$F$16,,24)</f>
        <v>0</v>
      </c>
      <c r="G558" s="88">
        <f ca="1">OFFSET(dispos!$G$16,,24)</f>
        <v>0</v>
      </c>
      <c r="H558" s="88">
        <f ca="1">OFFSET(dispos!$H$16,,24)</f>
        <v>0</v>
      </c>
      <c r="I558" s="88">
        <f ca="1">OFFSET(dispos!$I$16,,24)</f>
        <v>0</v>
      </c>
      <c r="J558" s="90" t="str">
        <f t="shared" ref="J558:O558" ca="1" si="1117">IF(D558=0,"",SUMPRODUCT((D554:D603&lt;=D558)-(ISBLANK(D554:D603))))</f>
        <v/>
      </c>
      <c r="K558" s="90" t="str">
        <f t="shared" ca="1" si="1117"/>
        <v/>
      </c>
      <c r="L558" s="90" t="str">
        <f t="shared" ca="1" si="1117"/>
        <v/>
      </c>
      <c r="M558" s="90" t="str">
        <f t="shared" ca="1" si="1117"/>
        <v/>
      </c>
      <c r="N558" s="90" t="str">
        <f t="shared" ca="1" si="1117"/>
        <v/>
      </c>
      <c r="O558" s="90" t="str">
        <f t="shared" ca="1" si="1117"/>
        <v/>
      </c>
      <c r="P558" s="89" t="str">
        <f t="shared" ref="P558:U558" ca="1" si="1118">IF(ISNA(MATCH(MIN(J554:J603)+ROW()-ROW(P554),J554:J603,0)),"",INDEX(D554:D603,MATCH(MIN(J554:J603)+ROW()-ROW(P554),J554:J603,0)))</f>
        <v/>
      </c>
      <c r="Q558" s="89" t="str">
        <f t="shared" ca="1" si="1118"/>
        <v/>
      </c>
      <c r="R558" s="89" t="str">
        <f t="shared" ca="1" si="1118"/>
        <v/>
      </c>
      <c r="S558" s="89" t="str">
        <f t="shared" ca="1" si="1118"/>
        <v/>
      </c>
      <c r="T558" s="89" t="str">
        <f t="shared" ca="1" si="1118"/>
        <v/>
      </c>
      <c r="U558" s="89" t="str">
        <f t="shared" ca="1" si="1118"/>
        <v/>
      </c>
      <c r="V558" s="98"/>
    </row>
    <row r="559" spans="2:22" x14ac:dyDescent="0.25">
      <c r="B559">
        <v>6</v>
      </c>
      <c r="C559" s="29">
        <f t="shared" si="1036"/>
        <v>43847</v>
      </c>
      <c r="D559" s="88">
        <f ca="1">OFFSET(dispos!$D$16,,30)</f>
        <v>0</v>
      </c>
      <c r="E559" s="88">
        <f ca="1">OFFSET(dispos!$E$16,,30)</f>
        <v>0</v>
      </c>
      <c r="F559" s="88">
        <f ca="1">OFFSET(dispos!$F$16,,30)</f>
        <v>0</v>
      </c>
      <c r="G559" s="88">
        <f ca="1">OFFSET(dispos!$G$16,,30)</f>
        <v>0</v>
      </c>
      <c r="H559" s="88">
        <f ca="1">OFFSET(dispos!$H$16,,30)</f>
        <v>0</v>
      </c>
      <c r="I559" s="88">
        <f ca="1">OFFSET(dispos!$I$16,,30)</f>
        <v>0</v>
      </c>
      <c r="J559" s="90" t="str">
        <f t="shared" ref="J559:O559" ca="1" si="1119">IF(D559=0,"",SUMPRODUCT((D554:D603&lt;=D559)-(ISBLANK(D554:D603))))</f>
        <v/>
      </c>
      <c r="K559" s="90" t="str">
        <f t="shared" ca="1" si="1119"/>
        <v/>
      </c>
      <c r="L559" s="90" t="str">
        <f t="shared" ca="1" si="1119"/>
        <v/>
      </c>
      <c r="M559" s="90" t="str">
        <f t="shared" ca="1" si="1119"/>
        <v/>
      </c>
      <c r="N559" s="90" t="str">
        <f t="shared" ca="1" si="1119"/>
        <v/>
      </c>
      <c r="O559" s="90" t="str">
        <f t="shared" ca="1" si="1119"/>
        <v/>
      </c>
      <c r="P559" s="89" t="str">
        <f t="shared" ref="P559:U559" ca="1" si="1120">IF(ISNA(MATCH(MIN(J554:J603)+ROW()-ROW(P554),J554:J603,0)),"",INDEX(D554:D603,MATCH(MIN(J554:J603)+ROW()-ROW(P554),J554:J603,0)))</f>
        <v/>
      </c>
      <c r="Q559" s="89" t="str">
        <f t="shared" ca="1" si="1120"/>
        <v/>
      </c>
      <c r="R559" s="89" t="str">
        <f t="shared" ca="1" si="1120"/>
        <v/>
      </c>
      <c r="S559" s="89" t="str">
        <f t="shared" ca="1" si="1120"/>
        <v/>
      </c>
      <c r="T559" s="89" t="str">
        <f t="shared" ca="1" si="1120"/>
        <v/>
      </c>
      <c r="U559" s="89" t="str">
        <f t="shared" ca="1" si="1120"/>
        <v/>
      </c>
      <c r="V559" s="98"/>
    </row>
    <row r="560" spans="2:22" x14ac:dyDescent="0.25">
      <c r="B560">
        <v>7</v>
      </c>
      <c r="C560" s="29">
        <f t="shared" si="1036"/>
        <v>43847</v>
      </c>
      <c r="D560" s="88">
        <f ca="1">OFFSET(dispos!$D$16,,36)</f>
        <v>0</v>
      </c>
      <c r="E560" s="88">
        <f ca="1">OFFSET(dispos!$E$16,,36)</f>
        <v>0</v>
      </c>
      <c r="F560" s="88">
        <f ca="1">OFFSET(dispos!$F$16,,36)</f>
        <v>0</v>
      </c>
      <c r="G560" s="88">
        <f ca="1">OFFSET(dispos!$G$16,,36)</f>
        <v>0</v>
      </c>
      <c r="H560" s="88">
        <f ca="1">OFFSET(dispos!$H$16,,36)</f>
        <v>0</v>
      </c>
      <c r="I560" s="88">
        <f ca="1">OFFSET(dispos!$I$16,,36)</f>
        <v>0</v>
      </c>
      <c r="J560" s="90" t="str">
        <f t="shared" ref="J560:O560" ca="1" si="1121">IF(D560=0,"",SUMPRODUCT((D554:D603&lt;=D560)-(ISBLANK(D554:D603))))</f>
        <v/>
      </c>
      <c r="K560" s="90" t="str">
        <f t="shared" ca="1" si="1121"/>
        <v/>
      </c>
      <c r="L560" s="90" t="str">
        <f t="shared" ca="1" si="1121"/>
        <v/>
      </c>
      <c r="M560" s="90" t="str">
        <f t="shared" ca="1" si="1121"/>
        <v/>
      </c>
      <c r="N560" s="90" t="str">
        <f t="shared" ca="1" si="1121"/>
        <v/>
      </c>
      <c r="O560" s="90" t="str">
        <f t="shared" ca="1" si="1121"/>
        <v/>
      </c>
      <c r="P560" s="89" t="str">
        <f t="shared" ref="P560:U560" ca="1" si="1122">IF(ISNA(MATCH(MIN(J554:J603)+ROW()-ROW(P554),J554:J603,0)),"",INDEX(D554:D603,MATCH(MIN(J554:J603)+ROW()-ROW(P554),J554:J603,0)))</f>
        <v/>
      </c>
      <c r="Q560" s="89" t="str">
        <f t="shared" ca="1" si="1122"/>
        <v/>
      </c>
      <c r="R560" s="89" t="str">
        <f t="shared" ca="1" si="1122"/>
        <v/>
      </c>
      <c r="S560" s="89" t="str">
        <f t="shared" ca="1" si="1122"/>
        <v/>
      </c>
      <c r="T560" s="89" t="str">
        <f t="shared" ca="1" si="1122"/>
        <v/>
      </c>
      <c r="U560" s="89" t="str">
        <f t="shared" ca="1" si="1122"/>
        <v/>
      </c>
      <c r="V560" s="98"/>
    </row>
    <row r="561" spans="2:22" x14ac:dyDescent="0.25">
      <c r="B561">
        <v>8</v>
      </c>
      <c r="C561" s="29">
        <f t="shared" si="1036"/>
        <v>43847</v>
      </c>
      <c r="D561" s="88">
        <f ca="1">OFFSET(dispos!$D$16,,42)</f>
        <v>0</v>
      </c>
      <c r="E561" s="88">
        <f ca="1">OFFSET(dispos!$E$16,,42)</f>
        <v>0</v>
      </c>
      <c r="F561" s="88">
        <f ca="1">OFFSET(dispos!$F$16,,42)</f>
        <v>0</v>
      </c>
      <c r="G561" s="88">
        <f ca="1">OFFSET(dispos!$G$16,,42)</f>
        <v>0</v>
      </c>
      <c r="H561" s="88">
        <f ca="1">OFFSET(dispos!$H$16,,42)</f>
        <v>0</v>
      </c>
      <c r="I561" s="88">
        <f ca="1">OFFSET(dispos!$I$16,,42)</f>
        <v>0</v>
      </c>
      <c r="J561" s="90" t="str">
        <f t="shared" ref="J561:O561" ca="1" si="1123">IF(D561=0,"",SUMPRODUCT((D554:D603&lt;=D561)-(ISBLANK(D554:D603))))</f>
        <v/>
      </c>
      <c r="K561" s="90" t="str">
        <f t="shared" ca="1" si="1123"/>
        <v/>
      </c>
      <c r="L561" s="90" t="str">
        <f t="shared" ca="1" si="1123"/>
        <v/>
      </c>
      <c r="M561" s="90" t="str">
        <f t="shared" ca="1" si="1123"/>
        <v/>
      </c>
      <c r="N561" s="90" t="str">
        <f t="shared" ca="1" si="1123"/>
        <v/>
      </c>
      <c r="O561" s="90" t="str">
        <f t="shared" ca="1" si="1123"/>
        <v/>
      </c>
      <c r="P561" s="89" t="str">
        <f t="shared" ref="P561:U561" ca="1" si="1124">IF(ISNA(MATCH(MIN(J554:J603)+ROW()-ROW(P554),J554:J603,0)),"",INDEX(D554:D603,MATCH(MIN(J554:J603)+ROW()-ROW(P554),J554:J603,0)))</f>
        <v/>
      </c>
      <c r="Q561" s="89" t="str">
        <f t="shared" ca="1" si="1124"/>
        <v/>
      </c>
      <c r="R561" s="89" t="str">
        <f t="shared" ca="1" si="1124"/>
        <v/>
      </c>
      <c r="S561" s="89" t="str">
        <f t="shared" ca="1" si="1124"/>
        <v/>
      </c>
      <c r="T561" s="89" t="str">
        <f t="shared" ca="1" si="1124"/>
        <v/>
      </c>
      <c r="U561" s="89" t="str">
        <f t="shared" ca="1" si="1124"/>
        <v/>
      </c>
      <c r="V561" s="98"/>
    </row>
    <row r="562" spans="2:22" x14ac:dyDescent="0.25">
      <c r="B562">
        <v>9</v>
      </c>
      <c r="C562" s="29">
        <f t="shared" si="1036"/>
        <v>43847</v>
      </c>
      <c r="D562" s="88">
        <f ca="1">OFFSET(dispos!$D$16,,48)</f>
        <v>0</v>
      </c>
      <c r="E562" s="88">
        <f ca="1">OFFSET(dispos!$E$16,,48)</f>
        <v>0</v>
      </c>
      <c r="F562" s="88">
        <f ca="1">OFFSET(dispos!$F$16,,48)</f>
        <v>0</v>
      </c>
      <c r="G562" s="88">
        <f ca="1">OFFSET(dispos!$G$16,,48)</f>
        <v>0</v>
      </c>
      <c r="H562" s="88">
        <f ca="1">OFFSET(dispos!$H$16,,48)</f>
        <v>0</v>
      </c>
      <c r="I562" s="88">
        <f ca="1">OFFSET(dispos!$I$16,,48)</f>
        <v>0</v>
      </c>
      <c r="J562" s="90" t="str">
        <f t="shared" ref="J562:O562" ca="1" si="1125">IF(D562=0,"",SUMPRODUCT((D554:D603&lt;=D562)-(ISBLANK(D554:D603))))</f>
        <v/>
      </c>
      <c r="K562" s="90" t="str">
        <f t="shared" ca="1" si="1125"/>
        <v/>
      </c>
      <c r="L562" s="90" t="str">
        <f t="shared" ca="1" si="1125"/>
        <v/>
      </c>
      <c r="M562" s="90" t="str">
        <f t="shared" ca="1" si="1125"/>
        <v/>
      </c>
      <c r="N562" s="90" t="str">
        <f t="shared" ca="1" si="1125"/>
        <v/>
      </c>
      <c r="O562" s="90" t="str">
        <f t="shared" ca="1" si="1125"/>
        <v/>
      </c>
      <c r="P562" s="89" t="str">
        <f t="shared" ref="P562:U562" ca="1" si="1126">IF(ISNA(MATCH(MIN(J554:J603)+ROW()-ROW(P554),J554:J603,0)),"",INDEX(D554:D603,MATCH(MIN(J554:J603)+ROW()-ROW(P554),J554:J603,0)))</f>
        <v/>
      </c>
      <c r="Q562" s="89" t="str">
        <f t="shared" ca="1" si="1126"/>
        <v/>
      </c>
      <c r="R562" s="89" t="str">
        <f t="shared" ca="1" si="1126"/>
        <v/>
      </c>
      <c r="S562" s="89" t="str">
        <f t="shared" ca="1" si="1126"/>
        <v/>
      </c>
      <c r="T562" s="89" t="str">
        <f t="shared" ca="1" si="1126"/>
        <v/>
      </c>
      <c r="U562" s="89" t="str">
        <f t="shared" ca="1" si="1126"/>
        <v/>
      </c>
      <c r="V562" s="98"/>
    </row>
    <row r="563" spans="2:22" x14ac:dyDescent="0.25">
      <c r="B563">
        <v>10</v>
      </c>
      <c r="C563" s="29">
        <f t="shared" si="1036"/>
        <v>43847</v>
      </c>
      <c r="D563" s="88">
        <f ca="1">OFFSET(dispos!$D$16,,54)</f>
        <v>0</v>
      </c>
      <c r="E563" s="88">
        <f ca="1">OFFSET(dispos!$E$16,,54)</f>
        <v>0</v>
      </c>
      <c r="F563" s="88">
        <f ca="1">OFFSET(dispos!$F$16,,54)</f>
        <v>0</v>
      </c>
      <c r="G563" s="88">
        <f ca="1">OFFSET(dispos!$G$16,,54)</f>
        <v>0</v>
      </c>
      <c r="H563" s="88">
        <f ca="1">OFFSET(dispos!$H$16,,54)</f>
        <v>0</v>
      </c>
      <c r="I563" s="88">
        <f ca="1">OFFSET(dispos!$I$16,,54)</f>
        <v>0</v>
      </c>
      <c r="J563" s="90" t="str">
        <f t="shared" ref="J563:O563" ca="1" si="1127">IF(D563=0,"",SUMPRODUCT((D554:D603&lt;=D563)-(ISBLANK(D554:D603))))</f>
        <v/>
      </c>
      <c r="K563" s="90" t="str">
        <f t="shared" ca="1" si="1127"/>
        <v/>
      </c>
      <c r="L563" s="90" t="str">
        <f t="shared" ca="1" si="1127"/>
        <v/>
      </c>
      <c r="M563" s="90" t="str">
        <f t="shared" ca="1" si="1127"/>
        <v/>
      </c>
      <c r="N563" s="90" t="str">
        <f t="shared" ca="1" si="1127"/>
        <v/>
      </c>
      <c r="O563" s="90" t="str">
        <f t="shared" ca="1" si="1127"/>
        <v/>
      </c>
      <c r="P563" s="89" t="str">
        <f t="shared" ref="P563:U563" ca="1" si="1128">IF(ISNA(MATCH(MIN(J554:J603)+ROW()-ROW(P554),J554:J603,0)),"",INDEX(D554:D603,MATCH(MIN(J554:J603)+ROW()-ROW(P554),J554:J603,0)))</f>
        <v/>
      </c>
      <c r="Q563" s="89" t="str">
        <f t="shared" ca="1" si="1128"/>
        <v/>
      </c>
      <c r="R563" s="89" t="str">
        <f t="shared" ca="1" si="1128"/>
        <v/>
      </c>
      <c r="S563" s="89" t="str">
        <f t="shared" ca="1" si="1128"/>
        <v/>
      </c>
      <c r="T563" s="89" t="str">
        <f t="shared" ca="1" si="1128"/>
        <v/>
      </c>
      <c r="U563" s="89" t="str">
        <f t="shared" ca="1" si="1128"/>
        <v/>
      </c>
      <c r="V563" s="98"/>
    </row>
    <row r="564" spans="2:22" x14ac:dyDescent="0.25">
      <c r="B564">
        <v>11</v>
      </c>
      <c r="C564" s="29">
        <f t="shared" si="1036"/>
        <v>43847</v>
      </c>
      <c r="D564" s="88">
        <f ca="1">OFFSET(dispos!$D$16,,60)</f>
        <v>0</v>
      </c>
      <c r="E564" s="88">
        <f ca="1">OFFSET(dispos!$E$16,,60)</f>
        <v>0</v>
      </c>
      <c r="F564" s="88">
        <f ca="1">OFFSET(dispos!$F$16,,60)</f>
        <v>0</v>
      </c>
      <c r="G564" s="88">
        <f ca="1">OFFSET(dispos!$G$16,,60)</f>
        <v>0</v>
      </c>
      <c r="H564" s="88">
        <f ca="1">OFFSET(dispos!$H$16,,60)</f>
        <v>0</v>
      </c>
      <c r="I564" s="88">
        <f ca="1">OFFSET(dispos!$I$16,,60)</f>
        <v>0</v>
      </c>
      <c r="J564" s="90" t="str">
        <f t="shared" ref="J564:O564" ca="1" si="1129">IF(D564=0,"",SUMPRODUCT((D554:D603&lt;=D564)-(ISBLANK(D554:D603))))</f>
        <v/>
      </c>
      <c r="K564" s="90" t="str">
        <f t="shared" ca="1" si="1129"/>
        <v/>
      </c>
      <c r="L564" s="90" t="str">
        <f t="shared" ca="1" si="1129"/>
        <v/>
      </c>
      <c r="M564" s="90" t="str">
        <f t="shared" ca="1" si="1129"/>
        <v/>
      </c>
      <c r="N564" s="90" t="str">
        <f t="shared" ca="1" si="1129"/>
        <v/>
      </c>
      <c r="O564" s="90" t="str">
        <f t="shared" ca="1" si="1129"/>
        <v/>
      </c>
      <c r="P564" s="89" t="str">
        <f t="shared" ref="P564:U564" ca="1" si="1130">IF(ISNA(MATCH(MIN(J554:J603)+ROW()-ROW(P554),J554:J603,0)),"",INDEX(D554:D603,MATCH(MIN(J554:J603)+ROW()-ROW(P554),J554:J603,0)))</f>
        <v/>
      </c>
      <c r="Q564" s="89" t="str">
        <f t="shared" ca="1" si="1130"/>
        <v/>
      </c>
      <c r="R564" s="89" t="str">
        <f t="shared" ca="1" si="1130"/>
        <v/>
      </c>
      <c r="S564" s="89" t="str">
        <f t="shared" ca="1" si="1130"/>
        <v/>
      </c>
      <c r="T564" s="89" t="str">
        <f t="shared" ca="1" si="1130"/>
        <v/>
      </c>
      <c r="U564" s="89" t="str">
        <f t="shared" ca="1" si="1130"/>
        <v/>
      </c>
      <c r="V564" s="98"/>
    </row>
    <row r="565" spans="2:22" x14ac:dyDescent="0.25">
      <c r="B565">
        <v>12</v>
      </c>
      <c r="C565" s="29">
        <f t="shared" si="1036"/>
        <v>43847</v>
      </c>
      <c r="D565" s="88">
        <f ca="1">OFFSET(dispos!$D$16,,66)</f>
        <v>0</v>
      </c>
      <c r="E565" s="88">
        <f ca="1">OFFSET(dispos!$E$16,,66)</f>
        <v>0</v>
      </c>
      <c r="F565" s="88">
        <f ca="1">OFFSET(dispos!$F$16,,66)</f>
        <v>0</v>
      </c>
      <c r="G565" s="88">
        <f ca="1">OFFSET(dispos!$G$16,,66)</f>
        <v>0</v>
      </c>
      <c r="H565" s="88">
        <f ca="1">OFFSET(dispos!$H$16,,66)</f>
        <v>0</v>
      </c>
      <c r="I565" s="88">
        <f ca="1">OFFSET(dispos!$I$16,,66)</f>
        <v>0</v>
      </c>
      <c r="J565" s="90" t="str">
        <f t="shared" ref="J565:O565" ca="1" si="1131">IF(D565=0,"",SUMPRODUCT((D554:D603&lt;=D565)-(ISBLANK(D554:D603))))</f>
        <v/>
      </c>
      <c r="K565" s="90" t="str">
        <f t="shared" ca="1" si="1131"/>
        <v/>
      </c>
      <c r="L565" s="90" t="str">
        <f t="shared" ca="1" si="1131"/>
        <v/>
      </c>
      <c r="M565" s="90" t="str">
        <f t="shared" ca="1" si="1131"/>
        <v/>
      </c>
      <c r="N565" s="90" t="str">
        <f t="shared" ca="1" si="1131"/>
        <v/>
      </c>
      <c r="O565" s="90" t="str">
        <f t="shared" ca="1" si="1131"/>
        <v/>
      </c>
      <c r="P565" s="89" t="str">
        <f t="shared" ref="P565:U565" ca="1" si="1132">IF(ISNA(MATCH(MIN(J554:J603)+ROW()-ROW(P554),J554:J603,0)),"",INDEX(D554:D603,MATCH(MIN(J554:J603)+ROW()-ROW(P554),J554:J603,0)))</f>
        <v/>
      </c>
      <c r="Q565" s="89" t="str">
        <f t="shared" ca="1" si="1132"/>
        <v/>
      </c>
      <c r="R565" s="89" t="str">
        <f t="shared" ca="1" si="1132"/>
        <v/>
      </c>
      <c r="S565" s="89" t="str">
        <f t="shared" ca="1" si="1132"/>
        <v/>
      </c>
      <c r="T565" s="89" t="str">
        <f t="shared" ca="1" si="1132"/>
        <v/>
      </c>
      <c r="U565" s="89" t="str">
        <f t="shared" ca="1" si="1132"/>
        <v/>
      </c>
      <c r="V565" s="98"/>
    </row>
    <row r="566" spans="2:22" x14ac:dyDescent="0.25">
      <c r="B566">
        <v>13</v>
      </c>
      <c r="C566" s="29">
        <f t="shared" si="1036"/>
        <v>43847</v>
      </c>
      <c r="D566" s="88">
        <f ca="1">OFFSET(dispos!$D$16,,72)</f>
        <v>0</v>
      </c>
      <c r="E566" s="88">
        <f ca="1">OFFSET(dispos!$E$16,,72)</f>
        <v>0</v>
      </c>
      <c r="F566" s="88">
        <f ca="1">OFFSET(dispos!$F$16,,72)</f>
        <v>0</v>
      </c>
      <c r="G566" s="88">
        <f ca="1">OFFSET(dispos!$G$16,,72)</f>
        <v>0</v>
      </c>
      <c r="H566" s="88">
        <f ca="1">OFFSET(dispos!$H$16,,72)</f>
        <v>0</v>
      </c>
      <c r="I566" s="88">
        <f ca="1">OFFSET(dispos!$I$16,,72)</f>
        <v>0</v>
      </c>
      <c r="J566" s="90" t="str">
        <f t="shared" ref="J566:O566" ca="1" si="1133">IF(D566=0,"",SUMPRODUCT((D554:D603&lt;=D566)-(ISBLANK(D554:D603))))</f>
        <v/>
      </c>
      <c r="K566" s="90" t="str">
        <f t="shared" ca="1" si="1133"/>
        <v/>
      </c>
      <c r="L566" s="90" t="str">
        <f t="shared" ca="1" si="1133"/>
        <v/>
      </c>
      <c r="M566" s="90" t="str">
        <f t="shared" ca="1" si="1133"/>
        <v/>
      </c>
      <c r="N566" s="90" t="str">
        <f t="shared" ca="1" si="1133"/>
        <v/>
      </c>
      <c r="O566" s="90" t="str">
        <f t="shared" ca="1" si="1133"/>
        <v/>
      </c>
      <c r="P566" s="89" t="str">
        <f t="shared" ref="P566:U566" ca="1" si="1134">IF(ISNA(MATCH(MIN(J554:J603)+ROW()-ROW(P554),J554:J603,0)),"",INDEX(D554:D603,MATCH(MIN(J554:J603)+ROW()-ROW(P554),J554:J603,0)))</f>
        <v/>
      </c>
      <c r="Q566" s="89" t="str">
        <f t="shared" ca="1" si="1134"/>
        <v/>
      </c>
      <c r="R566" s="89" t="str">
        <f t="shared" ca="1" si="1134"/>
        <v/>
      </c>
      <c r="S566" s="89" t="str">
        <f t="shared" ca="1" si="1134"/>
        <v/>
      </c>
      <c r="T566" s="89" t="str">
        <f t="shared" ca="1" si="1134"/>
        <v/>
      </c>
      <c r="U566" s="89" t="str">
        <f t="shared" ca="1" si="1134"/>
        <v/>
      </c>
      <c r="V566" s="98"/>
    </row>
    <row r="567" spans="2:22" x14ac:dyDescent="0.25">
      <c r="B567">
        <v>14</v>
      </c>
      <c r="C567" s="29">
        <f t="shared" si="1036"/>
        <v>43847</v>
      </c>
      <c r="D567" s="88">
        <f ca="1">OFFSET(dispos!$D$16,,78)</f>
        <v>0</v>
      </c>
      <c r="E567" s="88">
        <f ca="1">OFFSET(dispos!$E$16,,78)</f>
        <v>0</v>
      </c>
      <c r="F567" s="88">
        <f ca="1">OFFSET(dispos!$F$16,,78)</f>
        <v>0</v>
      </c>
      <c r="G567" s="88">
        <f ca="1">OFFSET(dispos!$G$16,,78)</f>
        <v>0</v>
      </c>
      <c r="H567" s="88">
        <f ca="1">OFFSET(dispos!$H$16,,78)</f>
        <v>0</v>
      </c>
      <c r="I567" s="88">
        <f ca="1">OFFSET(dispos!$I$16,,78)</f>
        <v>0</v>
      </c>
      <c r="J567" s="90" t="str">
        <f t="shared" ref="J567:O567" ca="1" si="1135">IF(D567=0,"",SUMPRODUCT((D554:D603&lt;=D567)-(ISBLANK(D554:D603))))</f>
        <v/>
      </c>
      <c r="K567" s="90" t="str">
        <f t="shared" ca="1" si="1135"/>
        <v/>
      </c>
      <c r="L567" s="90" t="str">
        <f t="shared" ca="1" si="1135"/>
        <v/>
      </c>
      <c r="M567" s="90" t="str">
        <f t="shared" ca="1" si="1135"/>
        <v/>
      </c>
      <c r="N567" s="90" t="str">
        <f t="shared" ca="1" si="1135"/>
        <v/>
      </c>
      <c r="O567" s="90" t="str">
        <f t="shared" ca="1" si="1135"/>
        <v/>
      </c>
      <c r="P567" s="89" t="str">
        <f t="shared" ref="P567:U567" ca="1" si="1136">IF(ISNA(MATCH(MIN(J554:J603)+ROW()-ROW(P554),J554:J603,0)),"",INDEX(D554:D603,MATCH(MIN(J554:J603)+ROW()-ROW(P554),J554:J603,0)))</f>
        <v/>
      </c>
      <c r="Q567" s="89" t="str">
        <f t="shared" ca="1" si="1136"/>
        <v/>
      </c>
      <c r="R567" s="89" t="str">
        <f t="shared" ca="1" si="1136"/>
        <v/>
      </c>
      <c r="S567" s="89" t="str">
        <f t="shared" ca="1" si="1136"/>
        <v/>
      </c>
      <c r="T567" s="89" t="str">
        <f t="shared" ca="1" si="1136"/>
        <v/>
      </c>
      <c r="U567" s="89" t="str">
        <f t="shared" ca="1" si="1136"/>
        <v/>
      </c>
      <c r="V567" s="98"/>
    </row>
    <row r="568" spans="2:22" x14ac:dyDescent="0.25">
      <c r="B568">
        <v>15</v>
      </c>
      <c r="C568" s="29">
        <f t="shared" si="1036"/>
        <v>43847</v>
      </c>
      <c r="D568" s="88">
        <f ca="1">OFFSET(dispos!$D$16,,84)</f>
        <v>0</v>
      </c>
      <c r="E568" s="88">
        <f ca="1">OFFSET(dispos!$E$16,,84)</f>
        <v>0</v>
      </c>
      <c r="F568" s="88">
        <f ca="1">OFFSET(dispos!$F$16,,84)</f>
        <v>0</v>
      </c>
      <c r="G568" s="88">
        <f ca="1">OFFSET(dispos!$G$16,,84)</f>
        <v>0</v>
      </c>
      <c r="H568" s="88">
        <f ca="1">OFFSET(dispos!$H$16,,84)</f>
        <v>0</v>
      </c>
      <c r="I568" s="88">
        <f ca="1">OFFSET(dispos!$I$16,,84)</f>
        <v>0</v>
      </c>
      <c r="J568" s="90" t="str">
        <f t="shared" ref="J568:O568" ca="1" si="1137">IF(D568=0,"",SUMPRODUCT((D554:D603&lt;=D568)-(ISBLANK(D554:D603))))</f>
        <v/>
      </c>
      <c r="K568" s="90" t="str">
        <f t="shared" ca="1" si="1137"/>
        <v/>
      </c>
      <c r="L568" s="90" t="str">
        <f t="shared" ca="1" si="1137"/>
        <v/>
      </c>
      <c r="M568" s="90" t="str">
        <f t="shared" ca="1" si="1137"/>
        <v/>
      </c>
      <c r="N568" s="90" t="str">
        <f t="shared" ca="1" si="1137"/>
        <v/>
      </c>
      <c r="O568" s="90" t="str">
        <f t="shared" ca="1" si="1137"/>
        <v/>
      </c>
      <c r="P568" s="89" t="str">
        <f t="shared" ref="P568:U568" ca="1" si="1138">IF(ISNA(MATCH(MIN(J554:J603)+ROW()-ROW(P554),J554:J603,0)),"",INDEX(D554:D603,MATCH(MIN(J554:J603)+ROW()-ROW(P554),J554:J603,0)))</f>
        <v/>
      </c>
      <c r="Q568" s="89" t="str">
        <f t="shared" ca="1" si="1138"/>
        <v/>
      </c>
      <c r="R568" s="89" t="str">
        <f t="shared" ca="1" si="1138"/>
        <v/>
      </c>
      <c r="S568" s="89" t="str">
        <f t="shared" ca="1" si="1138"/>
        <v/>
      </c>
      <c r="T568" s="89" t="str">
        <f t="shared" ca="1" si="1138"/>
        <v/>
      </c>
      <c r="U568" s="89" t="str">
        <f t="shared" ca="1" si="1138"/>
        <v/>
      </c>
      <c r="V568" s="98"/>
    </row>
    <row r="569" spans="2:22" x14ac:dyDescent="0.25">
      <c r="B569">
        <v>16</v>
      </c>
      <c r="C569" s="29">
        <f t="shared" si="1036"/>
        <v>43847</v>
      </c>
      <c r="D569" s="88">
        <f ca="1">OFFSET(dispos!$D$16,,90)</f>
        <v>0</v>
      </c>
      <c r="E569" s="88">
        <f ca="1">OFFSET(dispos!$E$16,,90)</f>
        <v>0</v>
      </c>
      <c r="F569" s="88">
        <f ca="1">OFFSET(dispos!$F$16,,90)</f>
        <v>0</v>
      </c>
      <c r="G569" s="88">
        <f ca="1">OFFSET(dispos!$G$16,,90)</f>
        <v>0</v>
      </c>
      <c r="H569" s="88">
        <f ca="1">OFFSET(dispos!$H$16,,90)</f>
        <v>0</v>
      </c>
      <c r="I569" s="88">
        <f ca="1">OFFSET(dispos!$I$16,,90)</f>
        <v>0</v>
      </c>
      <c r="J569" s="90" t="str">
        <f t="shared" ref="J569:O569" ca="1" si="1139">IF(D569=0,"",SUMPRODUCT((D554:D603&lt;=D569)-(ISBLANK(D554:D603))))</f>
        <v/>
      </c>
      <c r="K569" s="90" t="str">
        <f t="shared" ca="1" si="1139"/>
        <v/>
      </c>
      <c r="L569" s="90" t="str">
        <f t="shared" ca="1" si="1139"/>
        <v/>
      </c>
      <c r="M569" s="90" t="str">
        <f t="shared" ca="1" si="1139"/>
        <v/>
      </c>
      <c r="N569" s="90" t="str">
        <f t="shared" ca="1" si="1139"/>
        <v/>
      </c>
      <c r="O569" s="90" t="str">
        <f t="shared" ca="1" si="1139"/>
        <v/>
      </c>
      <c r="P569" s="89" t="str">
        <f t="shared" ref="P569:U569" ca="1" si="1140">IF(ISNA(MATCH(MIN(J554:J603)+ROW()-ROW(P554),J554:J603,0)),"",INDEX(D554:D603,MATCH(MIN(J554:J603)+ROW()-ROW(P554),J554:J603,0)))</f>
        <v/>
      </c>
      <c r="Q569" s="89" t="str">
        <f t="shared" ca="1" si="1140"/>
        <v/>
      </c>
      <c r="R569" s="89" t="str">
        <f t="shared" ca="1" si="1140"/>
        <v/>
      </c>
      <c r="S569" s="89" t="str">
        <f t="shared" ca="1" si="1140"/>
        <v/>
      </c>
      <c r="T569" s="89" t="str">
        <f t="shared" ca="1" si="1140"/>
        <v/>
      </c>
      <c r="U569" s="89" t="str">
        <f t="shared" ca="1" si="1140"/>
        <v/>
      </c>
      <c r="V569" s="98"/>
    </row>
    <row r="570" spans="2:22" x14ac:dyDescent="0.25">
      <c r="B570">
        <v>17</v>
      </c>
      <c r="C570" s="29">
        <f t="shared" si="1036"/>
        <v>43847</v>
      </c>
      <c r="D570" s="88">
        <f ca="1">OFFSET(dispos!$D$16,,96)</f>
        <v>0</v>
      </c>
      <c r="E570" s="88">
        <f ca="1">OFFSET(dispos!$E$16,,96)</f>
        <v>0</v>
      </c>
      <c r="F570" s="88">
        <f ca="1">OFFSET(dispos!$F$16,,96)</f>
        <v>0</v>
      </c>
      <c r="G570" s="88">
        <f ca="1">OFFSET(dispos!$G$16,,96)</f>
        <v>0</v>
      </c>
      <c r="H570" s="88">
        <f ca="1">OFFSET(dispos!$H$16,,96)</f>
        <v>0</v>
      </c>
      <c r="I570" s="88">
        <f ca="1">OFFSET(dispos!$I$16,,96)</f>
        <v>0</v>
      </c>
      <c r="J570" s="90" t="str">
        <f t="shared" ref="J570:O570" ca="1" si="1141">IF(D570=0,"",SUMPRODUCT((D554:D603&lt;=D570)-(ISBLANK(D554:D603))))</f>
        <v/>
      </c>
      <c r="K570" s="90" t="str">
        <f t="shared" ca="1" si="1141"/>
        <v/>
      </c>
      <c r="L570" s="90" t="str">
        <f t="shared" ca="1" si="1141"/>
        <v/>
      </c>
      <c r="M570" s="90" t="str">
        <f t="shared" ca="1" si="1141"/>
        <v/>
      </c>
      <c r="N570" s="90" t="str">
        <f t="shared" ca="1" si="1141"/>
        <v/>
      </c>
      <c r="O570" s="90" t="str">
        <f t="shared" ca="1" si="1141"/>
        <v/>
      </c>
      <c r="P570" s="89" t="str">
        <f t="shared" ref="P570:U570" ca="1" si="1142">IF(ISNA(MATCH(MIN(J554:J603)+ROW()-ROW(P554),J554:J603,0)),"",INDEX(D554:D603,MATCH(MIN(J554:J603)+ROW()-ROW(P554),J554:J603,0)))</f>
        <v/>
      </c>
      <c r="Q570" s="89" t="str">
        <f t="shared" ca="1" si="1142"/>
        <v/>
      </c>
      <c r="R570" s="89" t="str">
        <f t="shared" ca="1" si="1142"/>
        <v/>
      </c>
      <c r="S570" s="89" t="str">
        <f t="shared" ca="1" si="1142"/>
        <v/>
      </c>
      <c r="T570" s="89" t="str">
        <f t="shared" ca="1" si="1142"/>
        <v/>
      </c>
      <c r="U570" s="89" t="str">
        <f t="shared" ca="1" si="1142"/>
        <v/>
      </c>
      <c r="V570" s="98"/>
    </row>
    <row r="571" spans="2:22" x14ac:dyDescent="0.25">
      <c r="B571">
        <v>18</v>
      </c>
      <c r="C571" s="29">
        <f t="shared" si="1036"/>
        <v>43847</v>
      </c>
      <c r="D571" s="88">
        <f ca="1">OFFSET(dispos!$D$16,,102)</f>
        <v>0</v>
      </c>
      <c r="E571" s="88">
        <f ca="1">OFFSET(dispos!$E$16,,102)</f>
        <v>0</v>
      </c>
      <c r="F571" s="88">
        <f ca="1">OFFSET(dispos!$F$16,,102)</f>
        <v>0</v>
      </c>
      <c r="G571" s="88">
        <f ca="1">OFFSET(dispos!$G$16,,102)</f>
        <v>0</v>
      </c>
      <c r="H571" s="88">
        <f ca="1">OFFSET(dispos!$H$16,,102)</f>
        <v>0</v>
      </c>
      <c r="I571" s="88">
        <f ca="1">OFFSET(dispos!$I$16,,102)</f>
        <v>0</v>
      </c>
      <c r="J571" s="90" t="str">
        <f t="shared" ref="J571:O571" ca="1" si="1143">IF(D571=0,"",SUMPRODUCT((D554:D603&lt;=D571)-(ISBLANK(D554:D603))))</f>
        <v/>
      </c>
      <c r="K571" s="90" t="str">
        <f t="shared" ca="1" si="1143"/>
        <v/>
      </c>
      <c r="L571" s="90" t="str">
        <f t="shared" ca="1" si="1143"/>
        <v/>
      </c>
      <c r="M571" s="90" t="str">
        <f t="shared" ca="1" si="1143"/>
        <v/>
      </c>
      <c r="N571" s="90" t="str">
        <f t="shared" ca="1" si="1143"/>
        <v/>
      </c>
      <c r="O571" s="90" t="str">
        <f t="shared" ca="1" si="1143"/>
        <v/>
      </c>
      <c r="P571" s="89" t="str">
        <f t="shared" ref="P571:U571" ca="1" si="1144">IF(ISNA(MATCH(MIN(J554:J603)+ROW()-ROW(P554),J554:J603,0)),"",INDEX(D554:D603,MATCH(MIN(J554:J603)+ROW()-ROW(P554),J554:J603,0)))</f>
        <v/>
      </c>
      <c r="Q571" s="89" t="str">
        <f t="shared" ca="1" si="1144"/>
        <v/>
      </c>
      <c r="R571" s="89" t="str">
        <f t="shared" ca="1" si="1144"/>
        <v/>
      </c>
      <c r="S571" s="89" t="str">
        <f t="shared" ca="1" si="1144"/>
        <v/>
      </c>
      <c r="T571" s="89" t="str">
        <f t="shared" ca="1" si="1144"/>
        <v/>
      </c>
      <c r="U571" s="89" t="str">
        <f t="shared" ca="1" si="1144"/>
        <v/>
      </c>
      <c r="V571" s="98"/>
    </row>
    <row r="572" spans="2:22" x14ac:dyDescent="0.25">
      <c r="B572">
        <v>19</v>
      </c>
      <c r="C572" s="29">
        <f t="shared" si="1036"/>
        <v>43847</v>
      </c>
      <c r="D572" s="88">
        <f ca="1">OFFSET(dispos!$D$16,,108)</f>
        <v>0</v>
      </c>
      <c r="E572" s="88">
        <f ca="1">OFFSET(dispos!$E$16,,108)</f>
        <v>0</v>
      </c>
      <c r="F572" s="88">
        <f ca="1">OFFSET(dispos!$F$16,,108)</f>
        <v>0</v>
      </c>
      <c r="G572" s="88">
        <f ca="1">OFFSET(dispos!$G$16,,108)</f>
        <v>0</v>
      </c>
      <c r="H572" s="88">
        <f ca="1">OFFSET(dispos!$H$16,,108)</f>
        <v>0</v>
      </c>
      <c r="I572" s="88">
        <f ca="1">OFFSET(dispos!$I$16,,108)</f>
        <v>0</v>
      </c>
      <c r="J572" s="90" t="str">
        <f t="shared" ref="J572:O572" ca="1" si="1145">IF(D572=0,"",SUMPRODUCT((D554:D603&lt;=D572)-(ISBLANK(D554:D603))))</f>
        <v/>
      </c>
      <c r="K572" s="90" t="str">
        <f t="shared" ca="1" si="1145"/>
        <v/>
      </c>
      <c r="L572" s="90" t="str">
        <f t="shared" ca="1" si="1145"/>
        <v/>
      </c>
      <c r="M572" s="90" t="str">
        <f t="shared" ca="1" si="1145"/>
        <v/>
      </c>
      <c r="N572" s="90" t="str">
        <f t="shared" ca="1" si="1145"/>
        <v/>
      </c>
      <c r="O572" s="90" t="str">
        <f t="shared" ca="1" si="1145"/>
        <v/>
      </c>
      <c r="P572" s="89" t="str">
        <f t="shared" ref="P572:U572" ca="1" si="1146">IF(ISNA(MATCH(MIN(J554:J603)+ROW()-ROW(P554),J554:J603,0)),"",INDEX(D554:D603,MATCH(MIN(J554:J603)+ROW()-ROW(P554),J554:J603,0)))</f>
        <v/>
      </c>
      <c r="Q572" s="89" t="str">
        <f t="shared" ca="1" si="1146"/>
        <v/>
      </c>
      <c r="R572" s="89" t="str">
        <f t="shared" ca="1" si="1146"/>
        <v/>
      </c>
      <c r="S572" s="89" t="str">
        <f t="shared" ca="1" si="1146"/>
        <v/>
      </c>
      <c r="T572" s="89" t="str">
        <f t="shared" ca="1" si="1146"/>
        <v/>
      </c>
      <c r="U572" s="89" t="str">
        <f t="shared" ca="1" si="1146"/>
        <v/>
      </c>
      <c r="V572" s="98"/>
    </row>
    <row r="573" spans="2:22" x14ac:dyDescent="0.25">
      <c r="B573">
        <v>20</v>
      </c>
      <c r="C573" s="29">
        <f t="shared" si="1036"/>
        <v>43847</v>
      </c>
      <c r="D573" s="88">
        <f ca="1">OFFSET(dispos!$D$16,,114)</f>
        <v>0</v>
      </c>
      <c r="E573" s="88">
        <f ca="1">OFFSET(dispos!$E$16,,114)</f>
        <v>0</v>
      </c>
      <c r="F573" s="88">
        <f ca="1">OFFSET(dispos!$F$16,,114)</f>
        <v>0</v>
      </c>
      <c r="G573" s="88">
        <f ca="1">OFFSET(dispos!$G$16,,114)</f>
        <v>0</v>
      </c>
      <c r="H573" s="88">
        <f ca="1">OFFSET(dispos!$H$16,,114)</f>
        <v>0</v>
      </c>
      <c r="I573" s="88">
        <f ca="1">OFFSET(dispos!$I$16,,114)</f>
        <v>0</v>
      </c>
      <c r="J573" s="90" t="str">
        <f t="shared" ref="J573:O573" ca="1" si="1147">IF(D573=0,"",SUMPRODUCT((D554:D603&lt;=D573)-(ISBLANK(D554:D603))))</f>
        <v/>
      </c>
      <c r="K573" s="90" t="str">
        <f t="shared" ca="1" si="1147"/>
        <v/>
      </c>
      <c r="L573" s="90" t="str">
        <f t="shared" ca="1" si="1147"/>
        <v/>
      </c>
      <c r="M573" s="90" t="str">
        <f t="shared" ca="1" si="1147"/>
        <v/>
      </c>
      <c r="N573" s="90" t="str">
        <f t="shared" ca="1" si="1147"/>
        <v/>
      </c>
      <c r="O573" s="90" t="str">
        <f t="shared" ca="1" si="1147"/>
        <v/>
      </c>
      <c r="P573" s="89" t="str">
        <f t="shared" ref="P573:U573" ca="1" si="1148">IF(ISNA(MATCH(MIN(J554:J603)+ROW()-ROW(P554),J554:J603,0)),"",INDEX(D554:D603,MATCH(MIN(J554:J603)+ROW()-ROW(P554),J554:J603,0)))</f>
        <v/>
      </c>
      <c r="Q573" s="89" t="str">
        <f t="shared" ca="1" si="1148"/>
        <v/>
      </c>
      <c r="R573" s="89" t="str">
        <f t="shared" ca="1" si="1148"/>
        <v/>
      </c>
      <c r="S573" s="89" t="str">
        <f t="shared" ca="1" si="1148"/>
        <v/>
      </c>
      <c r="T573" s="89" t="str">
        <f t="shared" ca="1" si="1148"/>
        <v/>
      </c>
      <c r="U573" s="89" t="str">
        <f t="shared" ca="1" si="1148"/>
        <v/>
      </c>
      <c r="V573" s="98"/>
    </row>
    <row r="574" spans="2:22" x14ac:dyDescent="0.25">
      <c r="B574">
        <v>21</v>
      </c>
      <c r="C574" s="29">
        <f t="shared" si="1036"/>
        <v>43847</v>
      </c>
      <c r="D574" s="88">
        <f ca="1">OFFSET(dispos!$D$16,,120)</f>
        <v>0</v>
      </c>
      <c r="E574" s="88">
        <f ca="1">OFFSET(dispos!$E$16,,120)</f>
        <v>0</v>
      </c>
      <c r="F574" s="88">
        <f ca="1">OFFSET(dispos!$F$16,,120)</f>
        <v>0</v>
      </c>
      <c r="G574" s="88">
        <f ca="1">OFFSET(dispos!$G$16,,120)</f>
        <v>0</v>
      </c>
      <c r="H574" s="88">
        <f ca="1">OFFSET(dispos!$H$16,,120)</f>
        <v>0</v>
      </c>
      <c r="I574" s="88">
        <f ca="1">OFFSET(dispos!$I$16,,120)</f>
        <v>0</v>
      </c>
      <c r="J574" s="90" t="str">
        <f t="shared" ref="J574:O574" ca="1" si="1149">IF(D574=0,"",SUMPRODUCT((D554:D603&lt;=D574)-(ISBLANK(D554:D603))))</f>
        <v/>
      </c>
      <c r="K574" s="90" t="str">
        <f t="shared" ca="1" si="1149"/>
        <v/>
      </c>
      <c r="L574" s="90" t="str">
        <f t="shared" ca="1" si="1149"/>
        <v/>
      </c>
      <c r="M574" s="90" t="str">
        <f t="shared" ca="1" si="1149"/>
        <v/>
      </c>
      <c r="N574" s="90" t="str">
        <f t="shared" ca="1" si="1149"/>
        <v/>
      </c>
      <c r="O574" s="90" t="str">
        <f t="shared" ca="1" si="1149"/>
        <v/>
      </c>
      <c r="P574" s="89" t="str">
        <f t="shared" ref="P574:U574" ca="1" si="1150">IF(ISNA(MATCH(MIN(J554:J603)+ROW()-ROW(P554),J554:J603,0)),"",INDEX(D554:D603,MATCH(MIN(J554:J603)+ROW()-ROW(P554),J554:J603,0)))</f>
        <v/>
      </c>
      <c r="Q574" s="89" t="str">
        <f t="shared" ca="1" si="1150"/>
        <v/>
      </c>
      <c r="R574" s="89" t="str">
        <f t="shared" ca="1" si="1150"/>
        <v/>
      </c>
      <c r="S574" s="89" t="str">
        <f t="shared" ca="1" si="1150"/>
        <v/>
      </c>
      <c r="T574" s="89" t="str">
        <f t="shared" ca="1" si="1150"/>
        <v/>
      </c>
      <c r="U574" s="89" t="str">
        <f t="shared" ca="1" si="1150"/>
        <v/>
      </c>
      <c r="V574" s="98"/>
    </row>
    <row r="575" spans="2:22" x14ac:dyDescent="0.25">
      <c r="B575">
        <v>22</v>
      </c>
      <c r="C575" s="29">
        <f t="shared" si="1036"/>
        <v>43847</v>
      </c>
      <c r="D575" s="88">
        <f ca="1">OFFSET(dispos!$D$16,,126)</f>
        <v>0</v>
      </c>
      <c r="E575" s="88">
        <f ca="1">OFFSET(dispos!$E$16,,126)</f>
        <v>0</v>
      </c>
      <c r="F575" s="88">
        <f ca="1">OFFSET(dispos!$F$16,,126)</f>
        <v>0</v>
      </c>
      <c r="G575" s="88">
        <f ca="1">OFFSET(dispos!$G$16,,126)</f>
        <v>0</v>
      </c>
      <c r="H575" s="88">
        <f ca="1">OFFSET(dispos!$H$16,,126)</f>
        <v>0</v>
      </c>
      <c r="I575" s="88">
        <f ca="1">OFFSET(dispos!$I$16,,126)</f>
        <v>0</v>
      </c>
      <c r="J575" s="90" t="str">
        <f t="shared" ref="J575:O575" ca="1" si="1151">IF(D575=0,"",SUMPRODUCT((D554:D603&lt;=D575)-(ISBLANK(D554:D603))))</f>
        <v/>
      </c>
      <c r="K575" s="90" t="str">
        <f t="shared" ca="1" si="1151"/>
        <v/>
      </c>
      <c r="L575" s="90" t="str">
        <f t="shared" ca="1" si="1151"/>
        <v/>
      </c>
      <c r="M575" s="90" t="str">
        <f t="shared" ca="1" si="1151"/>
        <v/>
      </c>
      <c r="N575" s="90" t="str">
        <f t="shared" ca="1" si="1151"/>
        <v/>
      </c>
      <c r="O575" s="90" t="str">
        <f t="shared" ca="1" si="1151"/>
        <v/>
      </c>
      <c r="P575" s="89" t="str">
        <f t="shared" ref="P575:U575" ca="1" si="1152">IF(ISNA(MATCH(MIN(J554:J603)+ROW()-ROW(P554),J554:J603,0)),"",INDEX(D554:D603,MATCH(MIN(J554:J603)+ROW()-ROW(P554),J554:J603,0)))</f>
        <v/>
      </c>
      <c r="Q575" s="89" t="str">
        <f t="shared" ca="1" si="1152"/>
        <v/>
      </c>
      <c r="R575" s="89" t="str">
        <f t="shared" ca="1" si="1152"/>
        <v/>
      </c>
      <c r="S575" s="89" t="str">
        <f t="shared" ca="1" si="1152"/>
        <v/>
      </c>
      <c r="T575" s="89" t="str">
        <f t="shared" ca="1" si="1152"/>
        <v/>
      </c>
      <c r="U575" s="89" t="str">
        <f t="shared" ca="1" si="1152"/>
        <v/>
      </c>
      <c r="V575" s="98"/>
    </row>
    <row r="576" spans="2:22" x14ac:dyDescent="0.25">
      <c r="B576">
        <v>23</v>
      </c>
      <c r="C576" s="29">
        <f t="shared" si="1036"/>
        <v>43847</v>
      </c>
      <c r="D576" s="88">
        <f ca="1">OFFSET(dispos!$D$16,,132)</f>
        <v>0</v>
      </c>
      <c r="E576" s="88">
        <f ca="1">OFFSET(dispos!$E$16,,132)</f>
        <v>0</v>
      </c>
      <c r="F576" s="88">
        <f ca="1">OFFSET(dispos!$F$16,,132)</f>
        <v>0</v>
      </c>
      <c r="G576" s="88">
        <f ca="1">OFFSET(dispos!$G$16,,132)</f>
        <v>0</v>
      </c>
      <c r="H576" s="88">
        <f ca="1">OFFSET(dispos!$H$16,,132)</f>
        <v>0</v>
      </c>
      <c r="I576" s="88">
        <f ca="1">OFFSET(dispos!$I$16,,132)</f>
        <v>0</v>
      </c>
      <c r="J576" s="90" t="str">
        <f t="shared" ref="J576:O576" ca="1" si="1153">IF(D576=0,"",SUMPRODUCT((D554:D603&lt;=D576)-(ISBLANK(D554:D603))))</f>
        <v/>
      </c>
      <c r="K576" s="90" t="str">
        <f t="shared" ca="1" si="1153"/>
        <v/>
      </c>
      <c r="L576" s="90" t="str">
        <f t="shared" ca="1" si="1153"/>
        <v/>
      </c>
      <c r="M576" s="90" t="str">
        <f t="shared" ca="1" si="1153"/>
        <v/>
      </c>
      <c r="N576" s="90" t="str">
        <f t="shared" ca="1" si="1153"/>
        <v/>
      </c>
      <c r="O576" s="90" t="str">
        <f t="shared" ca="1" si="1153"/>
        <v/>
      </c>
      <c r="P576" s="89" t="str">
        <f t="shared" ref="P576:U576" ca="1" si="1154">IF(ISNA(MATCH(MIN(J554:J603)+ROW()-ROW(P554),J554:J603,0)),"",INDEX(D554:D603,MATCH(MIN(J554:J603)+ROW()-ROW(P554),J554:J603,0)))</f>
        <v/>
      </c>
      <c r="Q576" s="89" t="str">
        <f t="shared" ca="1" si="1154"/>
        <v/>
      </c>
      <c r="R576" s="89" t="str">
        <f t="shared" ca="1" si="1154"/>
        <v/>
      </c>
      <c r="S576" s="89" t="str">
        <f t="shared" ca="1" si="1154"/>
        <v/>
      </c>
      <c r="T576" s="89" t="str">
        <f t="shared" ca="1" si="1154"/>
        <v/>
      </c>
      <c r="U576" s="89" t="str">
        <f t="shared" ca="1" si="1154"/>
        <v/>
      </c>
      <c r="V576" s="98"/>
    </row>
    <row r="577" spans="2:22" x14ac:dyDescent="0.25">
      <c r="B577">
        <v>24</v>
      </c>
      <c r="C577" s="29">
        <f t="shared" si="1036"/>
        <v>43847</v>
      </c>
      <c r="D577" s="88">
        <f ca="1">OFFSET(dispos!$D$16,,138)</f>
        <v>0</v>
      </c>
      <c r="E577" s="88">
        <f ca="1">OFFSET(dispos!$E$16,,138)</f>
        <v>0</v>
      </c>
      <c r="F577" s="88">
        <f ca="1">OFFSET(dispos!$F$16,,138)</f>
        <v>0</v>
      </c>
      <c r="G577" s="88">
        <f ca="1">OFFSET(dispos!$G$16,,138)</f>
        <v>0</v>
      </c>
      <c r="H577" s="88">
        <f ca="1">OFFSET(dispos!$H$16,,138)</f>
        <v>0</v>
      </c>
      <c r="I577" s="88">
        <f ca="1">OFFSET(dispos!$I$16,,138)</f>
        <v>0</v>
      </c>
      <c r="J577" s="90" t="str">
        <f t="shared" ref="J577:O577" ca="1" si="1155">IF(D577=0,"",SUMPRODUCT((D554:D603&lt;=D577)-(ISBLANK(D554:D603))))</f>
        <v/>
      </c>
      <c r="K577" s="90" t="str">
        <f t="shared" ca="1" si="1155"/>
        <v/>
      </c>
      <c r="L577" s="90" t="str">
        <f t="shared" ca="1" si="1155"/>
        <v/>
      </c>
      <c r="M577" s="90" t="str">
        <f t="shared" ca="1" si="1155"/>
        <v/>
      </c>
      <c r="N577" s="90" t="str">
        <f t="shared" ca="1" si="1155"/>
        <v/>
      </c>
      <c r="O577" s="90" t="str">
        <f t="shared" ca="1" si="1155"/>
        <v/>
      </c>
      <c r="P577" s="89" t="str">
        <f t="shared" ref="P577:U577" ca="1" si="1156">IF(ISNA(MATCH(MIN(J554:J603)+ROW()-ROW(P554),J554:J603,0)),"",INDEX(D554:D603,MATCH(MIN(J554:J603)+ROW()-ROW(P554),J554:J603,0)))</f>
        <v/>
      </c>
      <c r="Q577" s="89" t="str">
        <f t="shared" ca="1" si="1156"/>
        <v/>
      </c>
      <c r="R577" s="89" t="str">
        <f t="shared" ca="1" si="1156"/>
        <v/>
      </c>
      <c r="S577" s="89" t="str">
        <f t="shared" ca="1" si="1156"/>
        <v/>
      </c>
      <c r="T577" s="89" t="str">
        <f t="shared" ca="1" si="1156"/>
        <v/>
      </c>
      <c r="U577" s="89" t="str">
        <f t="shared" ca="1" si="1156"/>
        <v/>
      </c>
      <c r="V577" s="98"/>
    </row>
    <row r="578" spans="2:22" x14ac:dyDescent="0.25">
      <c r="B578">
        <v>25</v>
      </c>
      <c r="C578" s="29">
        <f t="shared" si="1036"/>
        <v>43847</v>
      </c>
      <c r="D578" s="88">
        <f ca="1">OFFSET(dispos!$D$16,,144)</f>
        <v>0</v>
      </c>
      <c r="E578" s="88">
        <f ca="1">OFFSET(dispos!$E$16,,144)</f>
        <v>0</v>
      </c>
      <c r="F578" s="88">
        <f ca="1">OFFSET(dispos!$F$16,,144)</f>
        <v>0</v>
      </c>
      <c r="G578" s="88">
        <f ca="1">OFFSET(dispos!$G$16,,144)</f>
        <v>0</v>
      </c>
      <c r="H578" s="88">
        <f ca="1">OFFSET(dispos!$H$16,,144)</f>
        <v>0</v>
      </c>
      <c r="I578" s="88">
        <f ca="1">OFFSET(dispos!$I$16,,144)</f>
        <v>0</v>
      </c>
      <c r="J578" s="90" t="str">
        <f t="shared" ref="J578:O578" ca="1" si="1157">IF(D578=0,"",SUMPRODUCT((D554:D603&lt;=D578)-(ISBLANK(D554:D603))))</f>
        <v/>
      </c>
      <c r="K578" s="90" t="str">
        <f t="shared" ca="1" si="1157"/>
        <v/>
      </c>
      <c r="L578" s="90" t="str">
        <f t="shared" ca="1" si="1157"/>
        <v/>
      </c>
      <c r="M578" s="90" t="str">
        <f t="shared" ca="1" si="1157"/>
        <v/>
      </c>
      <c r="N578" s="90" t="str">
        <f t="shared" ca="1" si="1157"/>
        <v/>
      </c>
      <c r="O578" s="90" t="str">
        <f t="shared" ca="1" si="1157"/>
        <v/>
      </c>
      <c r="P578" s="89" t="str">
        <f t="shared" ref="P578:U578" ca="1" si="1158">IF(ISNA(MATCH(MIN(J554:J603)+ROW()-ROW(P554),J554:J603,0)),"",INDEX(D554:D603,MATCH(MIN(J554:J603)+ROW()-ROW(P554),J554:J603,0)))</f>
        <v/>
      </c>
      <c r="Q578" s="89" t="str">
        <f t="shared" ca="1" si="1158"/>
        <v/>
      </c>
      <c r="R578" s="89" t="str">
        <f t="shared" ca="1" si="1158"/>
        <v/>
      </c>
      <c r="S578" s="89" t="str">
        <f t="shared" ca="1" si="1158"/>
        <v/>
      </c>
      <c r="T578" s="89" t="str">
        <f t="shared" ca="1" si="1158"/>
        <v/>
      </c>
      <c r="U578" s="89" t="str">
        <f t="shared" ca="1" si="1158"/>
        <v/>
      </c>
      <c r="V578" s="98"/>
    </row>
    <row r="579" spans="2:22" x14ac:dyDescent="0.25">
      <c r="B579">
        <v>26</v>
      </c>
      <c r="C579" s="29">
        <f t="shared" si="1036"/>
        <v>43847</v>
      </c>
      <c r="D579" s="88">
        <f ca="1">OFFSET(dispos!$D$16,,150)</f>
        <v>0</v>
      </c>
      <c r="E579" s="88">
        <f ca="1">OFFSET(dispos!$E$16,,150)</f>
        <v>0</v>
      </c>
      <c r="F579" s="88">
        <f ca="1">OFFSET(dispos!$F$16,,150)</f>
        <v>0</v>
      </c>
      <c r="G579" s="88">
        <f ca="1">OFFSET(dispos!$G$16,,150)</f>
        <v>0</v>
      </c>
      <c r="H579" s="88">
        <f ca="1">OFFSET(dispos!$H$16,,150)</f>
        <v>0</v>
      </c>
      <c r="I579" s="88">
        <f ca="1">OFFSET(dispos!$I$16,,150)</f>
        <v>0</v>
      </c>
      <c r="J579" s="90" t="str">
        <f t="shared" ref="J579:O579" ca="1" si="1159">IF(D579=0,"",SUMPRODUCT((D554:D603&lt;=D579)-(ISBLANK(D554:D603))))</f>
        <v/>
      </c>
      <c r="K579" s="90" t="str">
        <f t="shared" ca="1" si="1159"/>
        <v/>
      </c>
      <c r="L579" s="90" t="str">
        <f t="shared" ca="1" si="1159"/>
        <v/>
      </c>
      <c r="M579" s="90" t="str">
        <f t="shared" ca="1" si="1159"/>
        <v/>
      </c>
      <c r="N579" s="90" t="str">
        <f t="shared" ca="1" si="1159"/>
        <v/>
      </c>
      <c r="O579" s="90" t="str">
        <f t="shared" ca="1" si="1159"/>
        <v/>
      </c>
      <c r="P579" s="89" t="str">
        <f t="shared" ref="P579:U579" ca="1" si="1160">IF(ISNA(MATCH(MIN(J554:J603)+ROW()-ROW(P554),J554:J603,0)),"",INDEX(D554:D603,MATCH(MIN(J554:J603)+ROW()-ROW(P554),J554:J603,0)))</f>
        <v/>
      </c>
      <c r="Q579" s="89" t="str">
        <f t="shared" ca="1" si="1160"/>
        <v/>
      </c>
      <c r="R579" s="89" t="str">
        <f t="shared" ca="1" si="1160"/>
        <v/>
      </c>
      <c r="S579" s="89" t="str">
        <f t="shared" ca="1" si="1160"/>
        <v/>
      </c>
      <c r="T579" s="89" t="str">
        <f t="shared" ca="1" si="1160"/>
        <v/>
      </c>
      <c r="U579" s="89" t="str">
        <f t="shared" ca="1" si="1160"/>
        <v/>
      </c>
      <c r="V579" s="98"/>
    </row>
    <row r="580" spans="2:22" x14ac:dyDescent="0.25">
      <c r="B580">
        <v>27</v>
      </c>
      <c r="C580" s="29">
        <f t="shared" si="1036"/>
        <v>43847</v>
      </c>
      <c r="D580" s="88">
        <f ca="1">OFFSET(dispos!$D$16,,156)</f>
        <v>0</v>
      </c>
      <c r="E580" s="88">
        <f ca="1">OFFSET(dispos!$E$16,,156)</f>
        <v>0</v>
      </c>
      <c r="F580" s="88">
        <f ca="1">OFFSET(dispos!$F$16,,156)</f>
        <v>0</v>
      </c>
      <c r="G580" s="88">
        <f ca="1">OFFSET(dispos!$G$16,,156)</f>
        <v>0</v>
      </c>
      <c r="H580" s="88">
        <f ca="1">OFFSET(dispos!$H$16,,156)</f>
        <v>0</v>
      </c>
      <c r="I580" s="88">
        <f ca="1">OFFSET(dispos!$I$16,,156)</f>
        <v>0</v>
      </c>
      <c r="J580" s="90" t="str">
        <f t="shared" ref="J580:O580" ca="1" si="1161">IF(D580=0,"",SUMPRODUCT((D554:D603&lt;=D580)-(ISBLANK(D554:D603))))</f>
        <v/>
      </c>
      <c r="K580" s="90" t="str">
        <f t="shared" ca="1" si="1161"/>
        <v/>
      </c>
      <c r="L580" s="90" t="str">
        <f t="shared" ca="1" si="1161"/>
        <v/>
      </c>
      <c r="M580" s="90" t="str">
        <f t="shared" ca="1" si="1161"/>
        <v/>
      </c>
      <c r="N580" s="90" t="str">
        <f t="shared" ca="1" si="1161"/>
        <v/>
      </c>
      <c r="O580" s="90" t="str">
        <f t="shared" ca="1" si="1161"/>
        <v/>
      </c>
      <c r="P580" s="89" t="str">
        <f t="shared" ref="P580:U580" ca="1" si="1162">IF(ISNA(MATCH(MIN(J554:J603)+ROW()-ROW(P554),J554:J603,0)),"",INDEX(D554:D603,MATCH(MIN(J554:J603)+ROW()-ROW(P554),J554:J603,0)))</f>
        <v/>
      </c>
      <c r="Q580" s="89" t="str">
        <f t="shared" ca="1" si="1162"/>
        <v/>
      </c>
      <c r="R580" s="89" t="str">
        <f t="shared" ca="1" si="1162"/>
        <v/>
      </c>
      <c r="S580" s="89" t="str">
        <f t="shared" ca="1" si="1162"/>
        <v/>
      </c>
      <c r="T580" s="89" t="str">
        <f t="shared" ca="1" si="1162"/>
        <v/>
      </c>
      <c r="U580" s="89" t="str">
        <f t="shared" ca="1" si="1162"/>
        <v/>
      </c>
      <c r="V580" s="98"/>
    </row>
    <row r="581" spans="2:22" x14ac:dyDescent="0.25">
      <c r="B581">
        <v>28</v>
      </c>
      <c r="C581" s="29">
        <f t="shared" si="1036"/>
        <v>43847</v>
      </c>
      <c r="D581" s="88">
        <f ca="1">OFFSET(dispos!$D$16,,162)</f>
        <v>0</v>
      </c>
      <c r="E581" s="88">
        <f ca="1">OFFSET(dispos!$E$16,,162)</f>
        <v>0</v>
      </c>
      <c r="F581" s="88">
        <f ca="1">OFFSET(dispos!$F$16,,162)</f>
        <v>0</v>
      </c>
      <c r="G581" s="88">
        <f ca="1">OFFSET(dispos!$G$16,,162)</f>
        <v>0</v>
      </c>
      <c r="H581" s="88">
        <f ca="1">OFFSET(dispos!$H$16,,162)</f>
        <v>0</v>
      </c>
      <c r="I581" s="88">
        <f ca="1">OFFSET(dispos!$I$16,,162)</f>
        <v>0</v>
      </c>
      <c r="J581" s="90" t="str">
        <f t="shared" ref="J581:O581" ca="1" si="1163">IF(D581=0,"",SUMPRODUCT((D554:D603&lt;=D581)-(ISBLANK(D554:D603))))</f>
        <v/>
      </c>
      <c r="K581" s="90" t="str">
        <f t="shared" ca="1" si="1163"/>
        <v/>
      </c>
      <c r="L581" s="90" t="str">
        <f t="shared" ca="1" si="1163"/>
        <v/>
      </c>
      <c r="M581" s="90" t="str">
        <f t="shared" ca="1" si="1163"/>
        <v/>
      </c>
      <c r="N581" s="90" t="str">
        <f t="shared" ca="1" si="1163"/>
        <v/>
      </c>
      <c r="O581" s="90" t="str">
        <f t="shared" ca="1" si="1163"/>
        <v/>
      </c>
      <c r="P581" s="89" t="str">
        <f t="shared" ref="P581:U581" ca="1" si="1164">IF(ISNA(MATCH(MIN(J554:J603)+ROW()-ROW(P554),J554:J603,0)),"",INDEX(D554:D603,MATCH(MIN(J554:J603)+ROW()-ROW(P554),J554:J603,0)))</f>
        <v/>
      </c>
      <c r="Q581" s="89" t="str">
        <f t="shared" ca="1" si="1164"/>
        <v/>
      </c>
      <c r="R581" s="89" t="str">
        <f t="shared" ca="1" si="1164"/>
        <v/>
      </c>
      <c r="S581" s="89" t="str">
        <f t="shared" ca="1" si="1164"/>
        <v/>
      </c>
      <c r="T581" s="89" t="str">
        <f t="shared" ca="1" si="1164"/>
        <v/>
      </c>
      <c r="U581" s="89" t="str">
        <f t="shared" ca="1" si="1164"/>
        <v/>
      </c>
      <c r="V581" s="98"/>
    </row>
    <row r="582" spans="2:22" x14ac:dyDescent="0.25">
      <c r="B582">
        <v>29</v>
      </c>
      <c r="C582" s="29">
        <f t="shared" ref="C582:C645" si="1165">C581</f>
        <v>43847</v>
      </c>
      <c r="D582" s="88">
        <f ca="1">OFFSET(dispos!$D$16,,168)</f>
        <v>0</v>
      </c>
      <c r="E582" s="88">
        <f ca="1">OFFSET(dispos!$E$16,,168)</f>
        <v>0</v>
      </c>
      <c r="F582" s="88">
        <f ca="1">OFFSET(dispos!$F$16,,168)</f>
        <v>0</v>
      </c>
      <c r="G582" s="88">
        <f ca="1">OFFSET(dispos!$G$16,,168)</f>
        <v>0</v>
      </c>
      <c r="H582" s="88">
        <f ca="1">OFFSET(dispos!$H$16,,168)</f>
        <v>0</v>
      </c>
      <c r="I582" s="88">
        <f ca="1">OFFSET(dispos!$I$16,,168)</f>
        <v>0</v>
      </c>
      <c r="J582" s="90" t="str">
        <f t="shared" ref="J582:O582" ca="1" si="1166">IF(D582=0,"",SUMPRODUCT((D554:D603&lt;=D582)-(ISBLANK(D554:D603))))</f>
        <v/>
      </c>
      <c r="K582" s="90" t="str">
        <f t="shared" ca="1" si="1166"/>
        <v/>
      </c>
      <c r="L582" s="90" t="str">
        <f t="shared" ca="1" si="1166"/>
        <v/>
      </c>
      <c r="M582" s="90" t="str">
        <f t="shared" ca="1" si="1166"/>
        <v/>
      </c>
      <c r="N582" s="90" t="str">
        <f t="shared" ca="1" si="1166"/>
        <v/>
      </c>
      <c r="O582" s="90" t="str">
        <f t="shared" ca="1" si="1166"/>
        <v/>
      </c>
      <c r="P582" s="89" t="str">
        <f t="shared" ref="P582:U582" ca="1" si="1167">IF(ISNA(MATCH(MIN(J554:J603)+ROW()-ROW(P554),J554:J603,0)),"",INDEX(D554:D603,MATCH(MIN(J554:J603)+ROW()-ROW(P554),J554:J603,0)))</f>
        <v/>
      </c>
      <c r="Q582" s="89" t="str">
        <f t="shared" ca="1" si="1167"/>
        <v/>
      </c>
      <c r="R582" s="89" t="str">
        <f t="shared" ca="1" si="1167"/>
        <v/>
      </c>
      <c r="S582" s="89" t="str">
        <f t="shared" ca="1" si="1167"/>
        <v/>
      </c>
      <c r="T582" s="89" t="str">
        <f t="shared" ca="1" si="1167"/>
        <v/>
      </c>
      <c r="U582" s="89" t="str">
        <f t="shared" ca="1" si="1167"/>
        <v/>
      </c>
      <c r="V582" s="98"/>
    </row>
    <row r="583" spans="2:22" x14ac:dyDescent="0.25">
      <c r="B583">
        <v>30</v>
      </c>
      <c r="C583" s="29">
        <f t="shared" si="1165"/>
        <v>43847</v>
      </c>
      <c r="D583" s="88">
        <f ca="1">OFFSET(dispos!$D$16,,174)</f>
        <v>0</v>
      </c>
      <c r="E583" s="88">
        <f ca="1">OFFSET(dispos!$E$16,,174)</f>
        <v>0</v>
      </c>
      <c r="F583" s="88">
        <f ca="1">OFFSET(dispos!$F$16,,174)</f>
        <v>0</v>
      </c>
      <c r="G583" s="88">
        <f ca="1">OFFSET(dispos!$G$16,,174)</f>
        <v>0</v>
      </c>
      <c r="H583" s="88">
        <f ca="1">OFFSET(dispos!$H$16,,174)</f>
        <v>0</v>
      </c>
      <c r="I583" s="88">
        <f ca="1">OFFSET(dispos!$I$16,,174)</f>
        <v>0</v>
      </c>
      <c r="J583" s="90" t="str">
        <f t="shared" ref="J583:O583" ca="1" si="1168">IF(D583=0,"",SUMPRODUCT((D554:D603&lt;=D583)-(ISBLANK(D554:D603))))</f>
        <v/>
      </c>
      <c r="K583" s="90" t="str">
        <f t="shared" ca="1" si="1168"/>
        <v/>
      </c>
      <c r="L583" s="90" t="str">
        <f t="shared" ca="1" si="1168"/>
        <v/>
      </c>
      <c r="M583" s="90" t="str">
        <f t="shared" ca="1" si="1168"/>
        <v/>
      </c>
      <c r="N583" s="90" t="str">
        <f t="shared" ca="1" si="1168"/>
        <v/>
      </c>
      <c r="O583" s="90" t="str">
        <f t="shared" ca="1" si="1168"/>
        <v/>
      </c>
      <c r="P583" s="89" t="str">
        <f t="shared" ref="P583:U583" ca="1" si="1169">IF(ISNA(MATCH(MIN(J554:J603)+ROW()-ROW(P554),J554:J603,0)),"",INDEX(D554:D603,MATCH(MIN(J554:J603)+ROW()-ROW(P554),J554:J603,0)))</f>
        <v/>
      </c>
      <c r="Q583" s="89" t="str">
        <f t="shared" ca="1" si="1169"/>
        <v/>
      </c>
      <c r="R583" s="89" t="str">
        <f t="shared" ca="1" si="1169"/>
        <v/>
      </c>
      <c r="S583" s="89" t="str">
        <f t="shared" ca="1" si="1169"/>
        <v/>
      </c>
      <c r="T583" s="89" t="str">
        <f t="shared" ca="1" si="1169"/>
        <v/>
      </c>
      <c r="U583" s="89" t="str">
        <f t="shared" ca="1" si="1169"/>
        <v/>
      </c>
      <c r="V583" s="98"/>
    </row>
    <row r="584" spans="2:22" x14ac:dyDescent="0.25">
      <c r="B584">
        <v>31</v>
      </c>
      <c r="C584" s="29">
        <f t="shared" si="1165"/>
        <v>43847</v>
      </c>
      <c r="D584" s="88">
        <f ca="1">OFFSET(dispos!$D$16,,180)</f>
        <v>0</v>
      </c>
      <c r="E584" s="88">
        <f ca="1">OFFSET(dispos!$E$16,,180)</f>
        <v>0</v>
      </c>
      <c r="F584" s="88">
        <f ca="1">OFFSET(dispos!$F$16,,180)</f>
        <v>0</v>
      </c>
      <c r="G584" s="88">
        <f ca="1">OFFSET(dispos!$G$16,,180)</f>
        <v>0</v>
      </c>
      <c r="H584" s="88">
        <f ca="1">OFFSET(dispos!$H$16,,180)</f>
        <v>0</v>
      </c>
      <c r="I584" s="88">
        <f ca="1">OFFSET(dispos!$I$16,,180)</f>
        <v>0</v>
      </c>
      <c r="J584" s="90" t="str">
        <f t="shared" ref="J584:O584" ca="1" si="1170">IF(D584=0,"",SUMPRODUCT((D554:D603&lt;=D584)-(ISBLANK(D554:D603))))</f>
        <v/>
      </c>
      <c r="K584" s="90" t="str">
        <f t="shared" ca="1" si="1170"/>
        <v/>
      </c>
      <c r="L584" s="90" t="str">
        <f t="shared" ca="1" si="1170"/>
        <v/>
      </c>
      <c r="M584" s="90" t="str">
        <f t="shared" ca="1" si="1170"/>
        <v/>
      </c>
      <c r="N584" s="90" t="str">
        <f t="shared" ca="1" si="1170"/>
        <v/>
      </c>
      <c r="O584" s="90" t="str">
        <f t="shared" ca="1" si="1170"/>
        <v/>
      </c>
      <c r="P584" s="89" t="str">
        <f t="shared" ref="P584:U584" ca="1" si="1171">IF(ISNA(MATCH(MIN(J554:J603)+ROW()-ROW(P554),J554:J603,0)),"",INDEX(D554:D603,MATCH(MIN(J554:J603)+ROW()-ROW(P554),J554:J603,0)))</f>
        <v/>
      </c>
      <c r="Q584" s="89" t="str">
        <f t="shared" ca="1" si="1171"/>
        <v/>
      </c>
      <c r="R584" s="89" t="str">
        <f t="shared" ca="1" si="1171"/>
        <v/>
      </c>
      <c r="S584" s="89" t="str">
        <f t="shared" ca="1" si="1171"/>
        <v/>
      </c>
      <c r="T584" s="89" t="str">
        <f t="shared" ca="1" si="1171"/>
        <v/>
      </c>
      <c r="U584" s="89" t="str">
        <f t="shared" ca="1" si="1171"/>
        <v/>
      </c>
      <c r="V584" s="98"/>
    </row>
    <row r="585" spans="2:22" x14ac:dyDescent="0.25">
      <c r="B585">
        <v>32</v>
      </c>
      <c r="C585" s="29">
        <f t="shared" si="1165"/>
        <v>43847</v>
      </c>
      <c r="D585" s="88">
        <f ca="1">OFFSET(dispos!$D$16,,186)</f>
        <v>0</v>
      </c>
      <c r="E585" s="88">
        <f ca="1">OFFSET(dispos!$E$16,,186)</f>
        <v>0</v>
      </c>
      <c r="F585" s="88">
        <f ca="1">OFFSET(dispos!$F$16,,186)</f>
        <v>0</v>
      </c>
      <c r="G585" s="88">
        <f ca="1">OFFSET(dispos!$G$16,,186)</f>
        <v>0</v>
      </c>
      <c r="H585" s="88">
        <f ca="1">OFFSET(dispos!$H$16,,186)</f>
        <v>0</v>
      </c>
      <c r="I585" s="88">
        <f ca="1">OFFSET(dispos!$I$16,,186)</f>
        <v>0</v>
      </c>
      <c r="J585" s="90" t="str">
        <f t="shared" ref="J585:O585" ca="1" si="1172">IF(D585=0,"",SUMPRODUCT((D554:D603&lt;=D585)-(ISBLANK(D554:D603))))</f>
        <v/>
      </c>
      <c r="K585" s="90" t="str">
        <f t="shared" ca="1" si="1172"/>
        <v/>
      </c>
      <c r="L585" s="90" t="str">
        <f t="shared" ca="1" si="1172"/>
        <v/>
      </c>
      <c r="M585" s="90" t="str">
        <f t="shared" ca="1" si="1172"/>
        <v/>
      </c>
      <c r="N585" s="90" t="str">
        <f t="shared" ca="1" si="1172"/>
        <v/>
      </c>
      <c r="O585" s="90" t="str">
        <f t="shared" ca="1" si="1172"/>
        <v/>
      </c>
      <c r="P585" s="89" t="str">
        <f t="shared" ref="P585:U585" ca="1" si="1173">IF(ISNA(MATCH(MIN(J554:J603)+ROW()-ROW(P554),J554:J603,0)),"",INDEX(D554:D603,MATCH(MIN(J554:J603)+ROW()-ROW(P554),J554:J603,0)))</f>
        <v/>
      </c>
      <c r="Q585" s="89" t="str">
        <f t="shared" ca="1" si="1173"/>
        <v/>
      </c>
      <c r="R585" s="89" t="str">
        <f t="shared" ca="1" si="1173"/>
        <v/>
      </c>
      <c r="S585" s="89" t="str">
        <f t="shared" ca="1" si="1173"/>
        <v/>
      </c>
      <c r="T585" s="89" t="str">
        <f t="shared" ca="1" si="1173"/>
        <v/>
      </c>
      <c r="U585" s="89" t="str">
        <f t="shared" ca="1" si="1173"/>
        <v/>
      </c>
      <c r="V585" s="98"/>
    </row>
    <row r="586" spans="2:22" x14ac:dyDescent="0.25">
      <c r="B586">
        <v>33</v>
      </c>
      <c r="C586" s="29">
        <f t="shared" si="1165"/>
        <v>43847</v>
      </c>
      <c r="D586" s="88">
        <f ca="1">OFFSET(dispos!$D$16,,192)</f>
        <v>0</v>
      </c>
      <c r="E586" s="88">
        <f ca="1">OFFSET(dispos!$E$16,,192)</f>
        <v>0</v>
      </c>
      <c r="F586" s="88">
        <f ca="1">OFFSET(dispos!$F$16,,192)</f>
        <v>0</v>
      </c>
      <c r="G586" s="88">
        <f ca="1">OFFSET(dispos!$G$16,,192)</f>
        <v>0</v>
      </c>
      <c r="H586" s="88">
        <f ca="1">OFFSET(dispos!$H$16,,192)</f>
        <v>0</v>
      </c>
      <c r="I586" s="88">
        <f ca="1">OFFSET(dispos!$I$16,,192)</f>
        <v>0</v>
      </c>
      <c r="J586" s="90" t="str">
        <f t="shared" ref="J586:O586" ca="1" si="1174">IF(D586=0,"",SUMPRODUCT((D554:D603&lt;=D586)-(ISBLANK(D554:D603))))</f>
        <v/>
      </c>
      <c r="K586" s="90" t="str">
        <f t="shared" ca="1" si="1174"/>
        <v/>
      </c>
      <c r="L586" s="90" t="str">
        <f t="shared" ca="1" si="1174"/>
        <v/>
      </c>
      <c r="M586" s="90" t="str">
        <f t="shared" ca="1" si="1174"/>
        <v/>
      </c>
      <c r="N586" s="90" t="str">
        <f t="shared" ca="1" si="1174"/>
        <v/>
      </c>
      <c r="O586" s="90" t="str">
        <f t="shared" ca="1" si="1174"/>
        <v/>
      </c>
      <c r="P586" s="89" t="str">
        <f t="shared" ref="P586:U586" ca="1" si="1175">IF(ISNA(MATCH(MIN(J554:J603)+ROW()-ROW(P554),J554:J603,0)),"",INDEX(D554:D603,MATCH(MIN(J554:J603)+ROW()-ROW(P554),J554:J603,0)))</f>
        <v/>
      </c>
      <c r="Q586" s="89" t="str">
        <f t="shared" ca="1" si="1175"/>
        <v/>
      </c>
      <c r="R586" s="89" t="str">
        <f t="shared" ca="1" si="1175"/>
        <v/>
      </c>
      <c r="S586" s="89" t="str">
        <f t="shared" ca="1" si="1175"/>
        <v/>
      </c>
      <c r="T586" s="89" t="str">
        <f t="shared" ca="1" si="1175"/>
        <v/>
      </c>
      <c r="U586" s="89" t="str">
        <f t="shared" ca="1" si="1175"/>
        <v/>
      </c>
      <c r="V586" s="98"/>
    </row>
    <row r="587" spans="2:22" x14ac:dyDescent="0.25">
      <c r="B587">
        <v>34</v>
      </c>
      <c r="C587" s="29">
        <f t="shared" si="1165"/>
        <v>43847</v>
      </c>
      <c r="D587" s="88">
        <f ca="1">OFFSET(dispos!$D$16,,198)</f>
        <v>0</v>
      </c>
      <c r="E587" s="88">
        <f ca="1">OFFSET(dispos!$E$16,,198)</f>
        <v>0</v>
      </c>
      <c r="F587" s="88">
        <f ca="1">OFFSET(dispos!$F$16,,198)</f>
        <v>0</v>
      </c>
      <c r="G587" s="88">
        <f ca="1">OFFSET(dispos!$G$16,,198)</f>
        <v>0</v>
      </c>
      <c r="H587" s="88">
        <f ca="1">OFFSET(dispos!$H$16,,198)</f>
        <v>0</v>
      </c>
      <c r="I587" s="88">
        <f ca="1">OFFSET(dispos!$I$16,,198)</f>
        <v>0</v>
      </c>
      <c r="J587" s="90" t="str">
        <f t="shared" ref="J587:O587" ca="1" si="1176">IF(D587=0,"",SUMPRODUCT((D554:D603&lt;=D587)-(ISBLANK(D554:D603))))</f>
        <v/>
      </c>
      <c r="K587" s="90" t="str">
        <f t="shared" ca="1" si="1176"/>
        <v/>
      </c>
      <c r="L587" s="90" t="str">
        <f t="shared" ca="1" si="1176"/>
        <v/>
      </c>
      <c r="M587" s="90" t="str">
        <f t="shared" ca="1" si="1176"/>
        <v/>
      </c>
      <c r="N587" s="90" t="str">
        <f t="shared" ca="1" si="1176"/>
        <v/>
      </c>
      <c r="O587" s="90" t="str">
        <f t="shared" ca="1" si="1176"/>
        <v/>
      </c>
      <c r="P587" s="89" t="str">
        <f t="shared" ref="P587:U587" ca="1" si="1177">IF(ISNA(MATCH(MIN(J554:J603)+ROW()-ROW(P554),J554:J603,0)),"",INDEX(D554:D603,MATCH(MIN(J554:J603)+ROW()-ROW(P554),J554:J603,0)))</f>
        <v/>
      </c>
      <c r="Q587" s="89" t="str">
        <f t="shared" ca="1" si="1177"/>
        <v/>
      </c>
      <c r="R587" s="89" t="str">
        <f t="shared" ca="1" si="1177"/>
        <v/>
      </c>
      <c r="S587" s="89" t="str">
        <f t="shared" ca="1" si="1177"/>
        <v/>
      </c>
      <c r="T587" s="89" t="str">
        <f t="shared" ca="1" si="1177"/>
        <v/>
      </c>
      <c r="U587" s="89" t="str">
        <f t="shared" ca="1" si="1177"/>
        <v/>
      </c>
      <c r="V587" s="98"/>
    </row>
    <row r="588" spans="2:22" x14ac:dyDescent="0.25">
      <c r="B588">
        <v>35</v>
      </c>
      <c r="C588" s="29">
        <f t="shared" si="1165"/>
        <v>43847</v>
      </c>
      <c r="D588" s="88">
        <f ca="1">OFFSET(dispos!$D$16,,204)</f>
        <v>0</v>
      </c>
      <c r="E588" s="88">
        <f ca="1">OFFSET(dispos!$E$16,,204)</f>
        <v>0</v>
      </c>
      <c r="F588" s="88">
        <f ca="1">OFFSET(dispos!$F$16,,204)</f>
        <v>0</v>
      </c>
      <c r="G588" s="88">
        <f ca="1">OFFSET(dispos!$G$16,,204)</f>
        <v>0</v>
      </c>
      <c r="H588" s="88">
        <f ca="1">OFFSET(dispos!$H$16,,204)</f>
        <v>0</v>
      </c>
      <c r="I588" s="88">
        <f ca="1">OFFSET(dispos!$I$16,,204)</f>
        <v>0</v>
      </c>
      <c r="J588" s="90" t="str">
        <f t="shared" ref="J588:O588" ca="1" si="1178">IF(D588=0,"",SUMPRODUCT((D554:D603&lt;=D588)-(ISBLANK(D554:D603))))</f>
        <v/>
      </c>
      <c r="K588" s="90" t="str">
        <f t="shared" ca="1" si="1178"/>
        <v/>
      </c>
      <c r="L588" s="90" t="str">
        <f t="shared" ca="1" si="1178"/>
        <v/>
      </c>
      <c r="M588" s="90" t="str">
        <f t="shared" ca="1" si="1178"/>
        <v/>
      </c>
      <c r="N588" s="90" t="str">
        <f t="shared" ca="1" si="1178"/>
        <v/>
      </c>
      <c r="O588" s="90" t="str">
        <f t="shared" ca="1" si="1178"/>
        <v/>
      </c>
      <c r="P588" s="89" t="str">
        <f t="shared" ref="P588:U588" ca="1" si="1179">IF(ISNA(MATCH(MIN(J554:J603)+ROW()-ROW(P554),J554:J603,0)),"",INDEX(D554:D603,MATCH(MIN(J554:J603)+ROW()-ROW(P554),J554:J603,0)))</f>
        <v/>
      </c>
      <c r="Q588" s="89" t="str">
        <f t="shared" ca="1" si="1179"/>
        <v/>
      </c>
      <c r="R588" s="89" t="str">
        <f t="shared" ca="1" si="1179"/>
        <v/>
      </c>
      <c r="S588" s="89" t="str">
        <f t="shared" ca="1" si="1179"/>
        <v/>
      </c>
      <c r="T588" s="89" t="str">
        <f t="shared" ca="1" si="1179"/>
        <v/>
      </c>
      <c r="U588" s="89" t="str">
        <f t="shared" ca="1" si="1179"/>
        <v/>
      </c>
      <c r="V588" s="98"/>
    </row>
    <row r="589" spans="2:22" x14ac:dyDescent="0.25">
      <c r="B589">
        <v>36</v>
      </c>
      <c r="C589" s="29">
        <f t="shared" si="1165"/>
        <v>43847</v>
      </c>
      <c r="D589" s="88">
        <f ca="1">OFFSET(dispos!$D$16,,210)</f>
        <v>0</v>
      </c>
      <c r="E589" s="88">
        <f ca="1">OFFSET(dispos!$E$16,,210)</f>
        <v>0</v>
      </c>
      <c r="F589" s="88">
        <f ca="1">OFFSET(dispos!$F$16,,210)</f>
        <v>0</v>
      </c>
      <c r="G589" s="88">
        <f ca="1">OFFSET(dispos!$G$16,,210)</f>
        <v>0</v>
      </c>
      <c r="H589" s="88">
        <f ca="1">OFFSET(dispos!$H$16,,210)</f>
        <v>0</v>
      </c>
      <c r="I589" s="88">
        <f ca="1">OFFSET(dispos!$I$16,,210)</f>
        <v>0</v>
      </c>
      <c r="J589" s="90" t="str">
        <f t="shared" ref="J589:O589" ca="1" si="1180">IF(D589=0,"",SUMPRODUCT((D554:D603&lt;=D589)-(ISBLANK(D554:D603))))</f>
        <v/>
      </c>
      <c r="K589" s="90" t="str">
        <f t="shared" ca="1" si="1180"/>
        <v/>
      </c>
      <c r="L589" s="90" t="str">
        <f t="shared" ca="1" si="1180"/>
        <v/>
      </c>
      <c r="M589" s="90" t="str">
        <f t="shared" ca="1" si="1180"/>
        <v/>
      </c>
      <c r="N589" s="90" t="str">
        <f t="shared" ca="1" si="1180"/>
        <v/>
      </c>
      <c r="O589" s="90" t="str">
        <f t="shared" ca="1" si="1180"/>
        <v/>
      </c>
      <c r="P589" s="89" t="str">
        <f t="shared" ref="P589:U589" ca="1" si="1181">IF(ISNA(MATCH(MIN(J554:J603)+ROW()-ROW(P554),J554:J603,0)),"",INDEX(D554:D603,MATCH(MIN(J554:J603)+ROW()-ROW(P554),J554:J603,0)))</f>
        <v/>
      </c>
      <c r="Q589" s="89" t="str">
        <f t="shared" ca="1" si="1181"/>
        <v/>
      </c>
      <c r="R589" s="89" t="str">
        <f t="shared" ca="1" si="1181"/>
        <v/>
      </c>
      <c r="S589" s="89" t="str">
        <f t="shared" ca="1" si="1181"/>
        <v/>
      </c>
      <c r="T589" s="89" t="str">
        <f t="shared" ca="1" si="1181"/>
        <v/>
      </c>
      <c r="U589" s="89" t="str">
        <f t="shared" ca="1" si="1181"/>
        <v/>
      </c>
      <c r="V589" s="98"/>
    </row>
    <row r="590" spans="2:22" x14ac:dyDescent="0.25">
      <c r="B590">
        <v>37</v>
      </c>
      <c r="C590" s="29">
        <f t="shared" si="1165"/>
        <v>43847</v>
      </c>
      <c r="D590" s="88">
        <f ca="1">OFFSET(dispos!$D$16,,216)</f>
        <v>0</v>
      </c>
      <c r="E590" s="88">
        <f ca="1">OFFSET(dispos!$E$16,,216)</f>
        <v>0</v>
      </c>
      <c r="F590" s="88">
        <f ca="1">OFFSET(dispos!$F$16,,216)</f>
        <v>0</v>
      </c>
      <c r="G590" s="88">
        <f ca="1">OFFSET(dispos!$G$16,,216)</f>
        <v>0</v>
      </c>
      <c r="H590" s="88">
        <f ca="1">OFFSET(dispos!$H$16,,216)</f>
        <v>0</v>
      </c>
      <c r="I590" s="88">
        <f ca="1">OFFSET(dispos!$I$16,,216)</f>
        <v>0</v>
      </c>
      <c r="J590" s="90" t="str">
        <f t="shared" ref="J590:O590" ca="1" si="1182">IF(D590=0,"",SUMPRODUCT((D554:D603&lt;=D590)-(ISBLANK(D554:D603))))</f>
        <v/>
      </c>
      <c r="K590" s="90" t="str">
        <f t="shared" ca="1" si="1182"/>
        <v/>
      </c>
      <c r="L590" s="90" t="str">
        <f t="shared" ca="1" si="1182"/>
        <v/>
      </c>
      <c r="M590" s="90" t="str">
        <f t="shared" ca="1" si="1182"/>
        <v/>
      </c>
      <c r="N590" s="90" t="str">
        <f t="shared" ca="1" si="1182"/>
        <v/>
      </c>
      <c r="O590" s="90" t="str">
        <f t="shared" ca="1" si="1182"/>
        <v/>
      </c>
      <c r="P590" s="89" t="str">
        <f t="shared" ref="P590:U590" ca="1" si="1183">IF(ISNA(MATCH(MIN(J554:J603)+ROW()-ROW(P554),J554:J603,0)),"",INDEX(D554:D603,MATCH(MIN(J554:J603)+ROW()-ROW(P554),J554:J603,0)))</f>
        <v/>
      </c>
      <c r="Q590" s="89" t="str">
        <f t="shared" ca="1" si="1183"/>
        <v/>
      </c>
      <c r="R590" s="89" t="str">
        <f t="shared" ca="1" si="1183"/>
        <v/>
      </c>
      <c r="S590" s="89" t="str">
        <f t="shared" ca="1" si="1183"/>
        <v/>
      </c>
      <c r="T590" s="89" t="str">
        <f t="shared" ca="1" si="1183"/>
        <v/>
      </c>
      <c r="U590" s="89" t="str">
        <f t="shared" ca="1" si="1183"/>
        <v/>
      </c>
      <c r="V590" s="98"/>
    </row>
    <row r="591" spans="2:22" x14ac:dyDescent="0.25">
      <c r="B591">
        <v>38</v>
      </c>
      <c r="C591" s="29">
        <f t="shared" si="1165"/>
        <v>43847</v>
      </c>
      <c r="D591" s="88">
        <f ca="1">OFFSET(dispos!$D$16,,222)</f>
        <v>0</v>
      </c>
      <c r="E591" s="88">
        <f ca="1">OFFSET(dispos!$E$16,,222)</f>
        <v>0</v>
      </c>
      <c r="F591" s="88">
        <f ca="1">OFFSET(dispos!$F$16,,222)</f>
        <v>0</v>
      </c>
      <c r="G591" s="88">
        <f ca="1">OFFSET(dispos!$G$16,,222)</f>
        <v>0</v>
      </c>
      <c r="H591" s="88">
        <f ca="1">OFFSET(dispos!$H$16,,222)</f>
        <v>0</v>
      </c>
      <c r="I591" s="88">
        <f ca="1">OFFSET(dispos!$I$16,,222)</f>
        <v>0</v>
      </c>
      <c r="J591" s="90" t="str">
        <f t="shared" ref="J591:O591" ca="1" si="1184">IF(D591=0,"",SUMPRODUCT((D554:D603&lt;=D591)-(ISBLANK(D554:D603))))</f>
        <v/>
      </c>
      <c r="K591" s="90" t="str">
        <f t="shared" ca="1" si="1184"/>
        <v/>
      </c>
      <c r="L591" s="90" t="str">
        <f t="shared" ca="1" si="1184"/>
        <v/>
      </c>
      <c r="M591" s="90" t="str">
        <f t="shared" ca="1" si="1184"/>
        <v/>
      </c>
      <c r="N591" s="90" t="str">
        <f t="shared" ca="1" si="1184"/>
        <v/>
      </c>
      <c r="O591" s="90" t="str">
        <f t="shared" ca="1" si="1184"/>
        <v/>
      </c>
      <c r="P591" s="89" t="str">
        <f t="shared" ref="P591:U591" ca="1" si="1185">IF(ISNA(MATCH(MIN(J554:J603)+ROW()-ROW(P554),J554:J603,0)),"",INDEX(D554:D603,MATCH(MIN(J554:J603)+ROW()-ROW(P554),J554:J603,0)))</f>
        <v/>
      </c>
      <c r="Q591" s="89" t="str">
        <f t="shared" ca="1" si="1185"/>
        <v/>
      </c>
      <c r="R591" s="89" t="str">
        <f t="shared" ca="1" si="1185"/>
        <v/>
      </c>
      <c r="S591" s="89" t="str">
        <f t="shared" ca="1" si="1185"/>
        <v/>
      </c>
      <c r="T591" s="89" t="str">
        <f t="shared" ca="1" si="1185"/>
        <v/>
      </c>
      <c r="U591" s="89" t="str">
        <f t="shared" ca="1" si="1185"/>
        <v/>
      </c>
      <c r="V591" s="98"/>
    </row>
    <row r="592" spans="2:22" x14ac:dyDescent="0.25">
      <c r="B592">
        <v>39</v>
      </c>
      <c r="C592" s="29">
        <f t="shared" si="1165"/>
        <v>43847</v>
      </c>
      <c r="D592" s="88">
        <f ca="1">OFFSET(dispos!$D$16,,228)</f>
        <v>0</v>
      </c>
      <c r="E592" s="88">
        <f ca="1">OFFSET(dispos!$E$16,,228)</f>
        <v>0</v>
      </c>
      <c r="F592" s="88">
        <f ca="1">OFFSET(dispos!$F$16,,228)</f>
        <v>0</v>
      </c>
      <c r="G592" s="88">
        <f ca="1">OFFSET(dispos!$G$16,,228)</f>
        <v>0</v>
      </c>
      <c r="H592" s="88">
        <f ca="1">OFFSET(dispos!$H$16,,228)</f>
        <v>0</v>
      </c>
      <c r="I592" s="88">
        <f ca="1">OFFSET(dispos!$I$16,,228)</f>
        <v>0</v>
      </c>
      <c r="J592" s="90" t="str">
        <f t="shared" ref="J592:O592" ca="1" si="1186">IF(D592=0,"",SUMPRODUCT((D554:D603&lt;=D592)-(ISBLANK(D554:D603))))</f>
        <v/>
      </c>
      <c r="K592" s="90" t="str">
        <f t="shared" ca="1" si="1186"/>
        <v/>
      </c>
      <c r="L592" s="90" t="str">
        <f t="shared" ca="1" si="1186"/>
        <v/>
      </c>
      <c r="M592" s="90" t="str">
        <f t="shared" ca="1" si="1186"/>
        <v/>
      </c>
      <c r="N592" s="90" t="str">
        <f t="shared" ca="1" si="1186"/>
        <v/>
      </c>
      <c r="O592" s="90" t="str">
        <f t="shared" ca="1" si="1186"/>
        <v/>
      </c>
      <c r="P592" s="89" t="str">
        <f t="shared" ref="P592:U592" ca="1" si="1187">IF(ISNA(MATCH(MIN(J554:J603)+ROW()-ROW(P554),J554:J603,0)),"",INDEX(D554:D603,MATCH(MIN(J554:J603)+ROW()-ROW(P554),J554:J603,0)))</f>
        <v/>
      </c>
      <c r="Q592" s="89" t="str">
        <f t="shared" ca="1" si="1187"/>
        <v/>
      </c>
      <c r="R592" s="89" t="str">
        <f t="shared" ca="1" si="1187"/>
        <v/>
      </c>
      <c r="S592" s="89" t="str">
        <f t="shared" ca="1" si="1187"/>
        <v/>
      </c>
      <c r="T592" s="89" t="str">
        <f t="shared" ca="1" si="1187"/>
        <v/>
      </c>
      <c r="U592" s="89" t="str">
        <f t="shared" ca="1" si="1187"/>
        <v/>
      </c>
      <c r="V592" s="98"/>
    </row>
    <row r="593" spans="2:22" x14ac:dyDescent="0.25">
      <c r="B593">
        <v>40</v>
      </c>
      <c r="C593" s="29">
        <f t="shared" si="1165"/>
        <v>43847</v>
      </c>
      <c r="D593" s="88">
        <f ca="1">OFFSET(dispos!$D$16,,234)</f>
        <v>0</v>
      </c>
      <c r="E593" s="88">
        <f ca="1">OFFSET(dispos!$E$16,,234)</f>
        <v>0</v>
      </c>
      <c r="F593" s="88">
        <f ca="1">OFFSET(dispos!$F$16,,234)</f>
        <v>0</v>
      </c>
      <c r="G593" s="88">
        <f ca="1">OFFSET(dispos!$G$16,,234)</f>
        <v>0</v>
      </c>
      <c r="H593" s="88">
        <f ca="1">OFFSET(dispos!$H$16,,234)</f>
        <v>0</v>
      </c>
      <c r="I593" s="88">
        <f ca="1">OFFSET(dispos!$I$16,,234)</f>
        <v>0</v>
      </c>
      <c r="J593" s="90" t="str">
        <f t="shared" ref="J593:O593" ca="1" si="1188">IF(D593=0,"",SUMPRODUCT((D554:D603&lt;=D593)-(ISBLANK(D554:D603))))</f>
        <v/>
      </c>
      <c r="K593" s="90" t="str">
        <f t="shared" ca="1" si="1188"/>
        <v/>
      </c>
      <c r="L593" s="90" t="str">
        <f t="shared" ca="1" si="1188"/>
        <v/>
      </c>
      <c r="M593" s="90" t="str">
        <f t="shared" ca="1" si="1188"/>
        <v/>
      </c>
      <c r="N593" s="90" t="str">
        <f t="shared" ca="1" si="1188"/>
        <v/>
      </c>
      <c r="O593" s="90" t="str">
        <f t="shared" ca="1" si="1188"/>
        <v/>
      </c>
      <c r="P593" s="89" t="str">
        <f t="shared" ref="P593:U593" ca="1" si="1189">IF(ISNA(MATCH(MIN(J554:J603)+ROW()-ROW(P554),J554:J603,0)),"",INDEX(D554:D603,MATCH(MIN(J554:J603)+ROW()-ROW(P554),J554:J603,0)))</f>
        <v/>
      </c>
      <c r="Q593" s="89" t="str">
        <f t="shared" ca="1" si="1189"/>
        <v/>
      </c>
      <c r="R593" s="89" t="str">
        <f t="shared" ca="1" si="1189"/>
        <v/>
      </c>
      <c r="S593" s="89" t="str">
        <f t="shared" ca="1" si="1189"/>
        <v/>
      </c>
      <c r="T593" s="89" t="str">
        <f t="shared" ca="1" si="1189"/>
        <v/>
      </c>
      <c r="U593" s="89" t="str">
        <f t="shared" ca="1" si="1189"/>
        <v/>
      </c>
      <c r="V593" s="98"/>
    </row>
    <row r="594" spans="2:22" x14ac:dyDescent="0.25">
      <c r="B594">
        <v>41</v>
      </c>
      <c r="C594" s="29">
        <f t="shared" si="1165"/>
        <v>43847</v>
      </c>
      <c r="D594" s="88">
        <f ca="1">OFFSET(dispos!$D$16,,240)</f>
        <v>0</v>
      </c>
      <c r="E594" s="88">
        <f ca="1">OFFSET(dispos!$E$16,,240)</f>
        <v>0</v>
      </c>
      <c r="F594" s="88">
        <f ca="1">OFFSET(dispos!$F$16,,240)</f>
        <v>0</v>
      </c>
      <c r="G594" s="88">
        <f ca="1">OFFSET(dispos!$G$16,,240)</f>
        <v>0</v>
      </c>
      <c r="H594" s="88">
        <f ca="1">OFFSET(dispos!$H$16,,240)</f>
        <v>0</v>
      </c>
      <c r="I594" s="88">
        <f ca="1">OFFSET(dispos!$I$16,,240)</f>
        <v>0</v>
      </c>
      <c r="J594" s="90" t="str">
        <f t="shared" ref="J594:O594" ca="1" si="1190">IF(D594=0,"",SUMPRODUCT((D554:D603&lt;=D594)-(ISBLANK(D554:D603))))</f>
        <v/>
      </c>
      <c r="K594" s="90" t="str">
        <f t="shared" ca="1" si="1190"/>
        <v/>
      </c>
      <c r="L594" s="90" t="str">
        <f t="shared" ca="1" si="1190"/>
        <v/>
      </c>
      <c r="M594" s="90" t="str">
        <f t="shared" ca="1" si="1190"/>
        <v/>
      </c>
      <c r="N594" s="90" t="str">
        <f t="shared" ca="1" si="1190"/>
        <v/>
      </c>
      <c r="O594" s="90" t="str">
        <f t="shared" ca="1" si="1190"/>
        <v/>
      </c>
      <c r="P594" s="89" t="str">
        <f t="shared" ref="P594:U594" ca="1" si="1191">IF(ISNA(MATCH(MIN(J554:J603)+ROW()-ROW(P554),J554:J603,0)),"",INDEX(D554:D603,MATCH(MIN(J554:J603)+ROW()-ROW(P554),J554:J603,0)))</f>
        <v/>
      </c>
      <c r="Q594" s="89" t="str">
        <f t="shared" ca="1" si="1191"/>
        <v/>
      </c>
      <c r="R594" s="89" t="str">
        <f t="shared" ca="1" si="1191"/>
        <v/>
      </c>
      <c r="S594" s="89" t="str">
        <f t="shared" ca="1" si="1191"/>
        <v/>
      </c>
      <c r="T594" s="89" t="str">
        <f t="shared" ca="1" si="1191"/>
        <v/>
      </c>
      <c r="U594" s="89" t="str">
        <f t="shared" ca="1" si="1191"/>
        <v/>
      </c>
      <c r="V594" s="98"/>
    </row>
    <row r="595" spans="2:22" x14ac:dyDescent="0.25">
      <c r="B595">
        <v>42</v>
      </c>
      <c r="C595" s="29">
        <f t="shared" si="1165"/>
        <v>43847</v>
      </c>
      <c r="D595" s="88">
        <f ca="1">OFFSET(dispos!$D$16,,246)</f>
        <v>0</v>
      </c>
      <c r="E595" s="88">
        <f ca="1">OFFSET(dispos!$E$16,,246)</f>
        <v>0</v>
      </c>
      <c r="F595" s="88">
        <f ca="1">OFFSET(dispos!$F$16,,246)</f>
        <v>0</v>
      </c>
      <c r="G595" s="88">
        <f ca="1">OFFSET(dispos!$G$16,,246)</f>
        <v>0</v>
      </c>
      <c r="H595" s="88">
        <f ca="1">OFFSET(dispos!$H$16,,246)</f>
        <v>0</v>
      </c>
      <c r="I595" s="88">
        <f ca="1">OFFSET(dispos!$I$16,,246)</f>
        <v>0</v>
      </c>
      <c r="J595" s="90" t="str">
        <f t="shared" ref="J595:O595" ca="1" si="1192">IF(D595=0,"",SUMPRODUCT((D554:D603&lt;=D595)-(ISBLANK(D554:D603))))</f>
        <v/>
      </c>
      <c r="K595" s="90" t="str">
        <f t="shared" ca="1" si="1192"/>
        <v/>
      </c>
      <c r="L595" s="90" t="str">
        <f t="shared" ca="1" si="1192"/>
        <v/>
      </c>
      <c r="M595" s="90" t="str">
        <f t="shared" ca="1" si="1192"/>
        <v/>
      </c>
      <c r="N595" s="90" t="str">
        <f t="shared" ca="1" si="1192"/>
        <v/>
      </c>
      <c r="O595" s="90" t="str">
        <f t="shared" ca="1" si="1192"/>
        <v/>
      </c>
      <c r="P595" s="89" t="str">
        <f t="shared" ref="P595:U595" ca="1" si="1193">IF(ISNA(MATCH(MIN(J554:J603)+ROW()-ROW(P554),J554:J603,0)),"",INDEX(D554:D603,MATCH(MIN(J554:J603)+ROW()-ROW(P554),J554:J603,0)))</f>
        <v/>
      </c>
      <c r="Q595" s="89" t="str">
        <f t="shared" ca="1" si="1193"/>
        <v/>
      </c>
      <c r="R595" s="89" t="str">
        <f t="shared" ca="1" si="1193"/>
        <v/>
      </c>
      <c r="S595" s="89" t="str">
        <f t="shared" ca="1" si="1193"/>
        <v/>
      </c>
      <c r="T595" s="89" t="str">
        <f t="shared" ca="1" si="1193"/>
        <v/>
      </c>
      <c r="U595" s="89" t="str">
        <f t="shared" ca="1" si="1193"/>
        <v/>
      </c>
      <c r="V595" s="98"/>
    </row>
    <row r="596" spans="2:22" x14ac:dyDescent="0.25">
      <c r="B596">
        <v>43</v>
      </c>
      <c r="C596" s="29">
        <f t="shared" si="1165"/>
        <v>43847</v>
      </c>
      <c r="D596" s="88">
        <f ca="1">OFFSET(dispos!$D$16,,252)</f>
        <v>0</v>
      </c>
      <c r="E596" s="88">
        <f ca="1">OFFSET(dispos!$E$16,,252)</f>
        <v>0</v>
      </c>
      <c r="F596" s="88">
        <f ca="1">OFFSET(dispos!$F$16,,252)</f>
        <v>0</v>
      </c>
      <c r="G596" s="88">
        <f ca="1">OFFSET(dispos!$G$16,,252)</f>
        <v>0</v>
      </c>
      <c r="H596" s="88">
        <f ca="1">OFFSET(dispos!$H$16,,252)</f>
        <v>0</v>
      </c>
      <c r="I596" s="88">
        <f ca="1">OFFSET(dispos!$I$16,,252)</f>
        <v>0</v>
      </c>
      <c r="J596" s="90" t="str">
        <f t="shared" ref="J596:O596" ca="1" si="1194">IF(D596=0,"",SUMPRODUCT((D554:D603&lt;=D596)-(ISBLANK(D554:D603))))</f>
        <v/>
      </c>
      <c r="K596" s="90" t="str">
        <f t="shared" ca="1" si="1194"/>
        <v/>
      </c>
      <c r="L596" s="90" t="str">
        <f t="shared" ca="1" si="1194"/>
        <v/>
      </c>
      <c r="M596" s="90" t="str">
        <f t="shared" ca="1" si="1194"/>
        <v/>
      </c>
      <c r="N596" s="90" t="str">
        <f t="shared" ca="1" si="1194"/>
        <v/>
      </c>
      <c r="O596" s="90" t="str">
        <f t="shared" ca="1" si="1194"/>
        <v/>
      </c>
      <c r="P596" s="89" t="str">
        <f t="shared" ref="P596:U596" ca="1" si="1195">IF(ISNA(MATCH(MIN(J554:J603)+ROW()-ROW(P554),J554:J603,0)),"",INDEX(D554:D603,MATCH(MIN(J554:J603)+ROW()-ROW(P554),J554:J603,0)))</f>
        <v/>
      </c>
      <c r="Q596" s="89" t="str">
        <f t="shared" ca="1" si="1195"/>
        <v/>
      </c>
      <c r="R596" s="89" t="str">
        <f t="shared" ca="1" si="1195"/>
        <v/>
      </c>
      <c r="S596" s="89" t="str">
        <f t="shared" ca="1" si="1195"/>
        <v/>
      </c>
      <c r="T596" s="89" t="str">
        <f t="shared" ca="1" si="1195"/>
        <v/>
      </c>
      <c r="U596" s="89" t="str">
        <f t="shared" ca="1" si="1195"/>
        <v/>
      </c>
      <c r="V596" s="98"/>
    </row>
    <row r="597" spans="2:22" x14ac:dyDescent="0.25">
      <c r="B597">
        <v>44</v>
      </c>
      <c r="C597" s="29">
        <f t="shared" si="1165"/>
        <v>43847</v>
      </c>
      <c r="D597" s="88">
        <f ca="1">OFFSET(dispos!$D$16,,258)</f>
        <v>0</v>
      </c>
      <c r="E597" s="88">
        <f ca="1">OFFSET(dispos!$E$16,,258)</f>
        <v>0</v>
      </c>
      <c r="F597" s="88">
        <f ca="1">OFFSET(dispos!$F$16,,258)</f>
        <v>0</v>
      </c>
      <c r="G597" s="88">
        <f ca="1">OFFSET(dispos!$G$16,,258)</f>
        <v>0</v>
      </c>
      <c r="H597" s="88">
        <f ca="1">OFFSET(dispos!$H$16,,258)</f>
        <v>0</v>
      </c>
      <c r="I597" s="88">
        <f ca="1">OFFSET(dispos!$I$16,,258)</f>
        <v>0</v>
      </c>
      <c r="J597" s="90" t="str">
        <f t="shared" ref="J597:O597" ca="1" si="1196">IF(D597=0,"",SUMPRODUCT((D554:D603&lt;=D597)-(ISBLANK(D554:D603))))</f>
        <v/>
      </c>
      <c r="K597" s="90" t="str">
        <f t="shared" ca="1" si="1196"/>
        <v/>
      </c>
      <c r="L597" s="90" t="str">
        <f t="shared" ca="1" si="1196"/>
        <v/>
      </c>
      <c r="M597" s="90" t="str">
        <f t="shared" ca="1" si="1196"/>
        <v/>
      </c>
      <c r="N597" s="90" t="str">
        <f t="shared" ca="1" si="1196"/>
        <v/>
      </c>
      <c r="O597" s="90" t="str">
        <f t="shared" ca="1" si="1196"/>
        <v/>
      </c>
      <c r="P597" s="89" t="str">
        <f t="shared" ref="P597:U597" ca="1" si="1197">IF(ISNA(MATCH(MIN(J554:J603)+ROW()-ROW(P554),J554:J603,0)),"",INDEX(D554:D603,MATCH(MIN(J554:J603)+ROW()-ROW(P554),J554:J603,0)))</f>
        <v/>
      </c>
      <c r="Q597" s="89" t="str">
        <f t="shared" ca="1" si="1197"/>
        <v/>
      </c>
      <c r="R597" s="89" t="str">
        <f t="shared" ca="1" si="1197"/>
        <v/>
      </c>
      <c r="S597" s="89" t="str">
        <f t="shared" ca="1" si="1197"/>
        <v/>
      </c>
      <c r="T597" s="89" t="str">
        <f t="shared" ca="1" si="1197"/>
        <v/>
      </c>
      <c r="U597" s="89" t="str">
        <f t="shared" ca="1" si="1197"/>
        <v/>
      </c>
      <c r="V597" s="98"/>
    </row>
    <row r="598" spans="2:22" x14ac:dyDescent="0.25">
      <c r="B598">
        <v>45</v>
      </c>
      <c r="C598" s="29">
        <f t="shared" si="1165"/>
        <v>43847</v>
      </c>
      <c r="D598" s="88">
        <f ca="1">OFFSET(dispos!$D$16,,264)</f>
        <v>0</v>
      </c>
      <c r="E598" s="88">
        <f ca="1">OFFSET(dispos!$E$16,,264)</f>
        <v>0</v>
      </c>
      <c r="F598" s="88">
        <f ca="1">OFFSET(dispos!$F$16,,264)</f>
        <v>0</v>
      </c>
      <c r="G598" s="88">
        <f ca="1">OFFSET(dispos!$G$16,,264)</f>
        <v>0</v>
      </c>
      <c r="H598" s="88">
        <f ca="1">OFFSET(dispos!$H$16,,264)</f>
        <v>0</v>
      </c>
      <c r="I598" s="88">
        <f ca="1">OFFSET(dispos!$I$16,,264)</f>
        <v>0</v>
      </c>
      <c r="J598" s="90" t="str">
        <f t="shared" ref="J598:O598" ca="1" si="1198">IF(D598=0,"",SUMPRODUCT((D554:D603&lt;=D598)-(ISBLANK(D554:D603))))</f>
        <v/>
      </c>
      <c r="K598" s="90" t="str">
        <f t="shared" ca="1" si="1198"/>
        <v/>
      </c>
      <c r="L598" s="90" t="str">
        <f t="shared" ca="1" si="1198"/>
        <v/>
      </c>
      <c r="M598" s="90" t="str">
        <f t="shared" ca="1" si="1198"/>
        <v/>
      </c>
      <c r="N598" s="90" t="str">
        <f t="shared" ca="1" si="1198"/>
        <v/>
      </c>
      <c r="O598" s="90" t="str">
        <f t="shared" ca="1" si="1198"/>
        <v/>
      </c>
      <c r="P598" s="89" t="str">
        <f t="shared" ref="P598:U598" ca="1" si="1199">IF(ISNA(MATCH(MIN(J554:J603)+ROW()-ROW(P554),J554:J603,0)),"",INDEX(D554:D603,MATCH(MIN(J554:J603)+ROW()-ROW(P554),J554:J603,0)))</f>
        <v/>
      </c>
      <c r="Q598" s="89" t="str">
        <f t="shared" ca="1" si="1199"/>
        <v/>
      </c>
      <c r="R598" s="89" t="str">
        <f t="shared" ca="1" si="1199"/>
        <v/>
      </c>
      <c r="S598" s="89" t="str">
        <f t="shared" ca="1" si="1199"/>
        <v/>
      </c>
      <c r="T598" s="89" t="str">
        <f t="shared" ca="1" si="1199"/>
        <v/>
      </c>
      <c r="U598" s="89" t="str">
        <f t="shared" ca="1" si="1199"/>
        <v/>
      </c>
      <c r="V598" s="98"/>
    </row>
    <row r="599" spans="2:22" x14ac:dyDescent="0.25">
      <c r="B599">
        <v>46</v>
      </c>
      <c r="C599" s="29">
        <f t="shared" si="1165"/>
        <v>43847</v>
      </c>
      <c r="D599" s="88">
        <f ca="1">OFFSET(dispos!$D$16,,270)</f>
        <v>0</v>
      </c>
      <c r="E599" s="88">
        <f ca="1">OFFSET(dispos!$E$16,,270)</f>
        <v>0</v>
      </c>
      <c r="F599" s="88">
        <f ca="1">OFFSET(dispos!$F$16,,270)</f>
        <v>0</v>
      </c>
      <c r="G599" s="88">
        <f ca="1">OFFSET(dispos!$G$16,,270)</f>
        <v>0</v>
      </c>
      <c r="H599" s="88">
        <f ca="1">OFFSET(dispos!$H$16,,270)</f>
        <v>0</v>
      </c>
      <c r="I599" s="88">
        <f ca="1">OFFSET(dispos!$I$16,,270)</f>
        <v>0</v>
      </c>
      <c r="J599" s="90" t="str">
        <f t="shared" ref="J599:O599" ca="1" si="1200">IF(D599=0,"",SUMPRODUCT((D554:D603&lt;=D599)-(ISBLANK(D554:D603))))</f>
        <v/>
      </c>
      <c r="K599" s="90" t="str">
        <f t="shared" ca="1" si="1200"/>
        <v/>
      </c>
      <c r="L599" s="90" t="str">
        <f t="shared" ca="1" si="1200"/>
        <v/>
      </c>
      <c r="M599" s="90" t="str">
        <f t="shared" ca="1" si="1200"/>
        <v/>
      </c>
      <c r="N599" s="90" t="str">
        <f t="shared" ca="1" si="1200"/>
        <v/>
      </c>
      <c r="O599" s="90" t="str">
        <f t="shared" ca="1" si="1200"/>
        <v/>
      </c>
      <c r="P599" s="89" t="str">
        <f t="shared" ref="P599:U599" ca="1" si="1201">IF(ISNA(MATCH(MIN(J554:J603)+ROW()-ROW(P554),J554:J603,0)),"",INDEX(D554:D603,MATCH(MIN(J554:J603)+ROW()-ROW(P554),J554:J603,0)))</f>
        <v/>
      </c>
      <c r="Q599" s="89" t="str">
        <f t="shared" ca="1" si="1201"/>
        <v/>
      </c>
      <c r="R599" s="89" t="str">
        <f t="shared" ca="1" si="1201"/>
        <v/>
      </c>
      <c r="S599" s="89" t="str">
        <f t="shared" ca="1" si="1201"/>
        <v/>
      </c>
      <c r="T599" s="89" t="str">
        <f t="shared" ca="1" si="1201"/>
        <v/>
      </c>
      <c r="U599" s="89" t="str">
        <f t="shared" ca="1" si="1201"/>
        <v/>
      </c>
      <c r="V599" s="98"/>
    </row>
    <row r="600" spans="2:22" x14ac:dyDescent="0.25">
      <c r="B600">
        <v>47</v>
      </c>
      <c r="C600" s="29">
        <f t="shared" si="1165"/>
        <v>43847</v>
      </c>
      <c r="D600" s="88">
        <f ca="1">OFFSET(dispos!$D$16,,276)</f>
        <v>0</v>
      </c>
      <c r="E600" s="88">
        <f ca="1">OFFSET(dispos!$E$16,,276)</f>
        <v>0</v>
      </c>
      <c r="F600" s="88">
        <f ca="1">OFFSET(dispos!$F$16,,276)</f>
        <v>0</v>
      </c>
      <c r="G600" s="88">
        <f ca="1">OFFSET(dispos!$G$16,,276)</f>
        <v>0</v>
      </c>
      <c r="H600" s="88">
        <f ca="1">OFFSET(dispos!$H$16,,276)</f>
        <v>0</v>
      </c>
      <c r="I600" s="88">
        <f ca="1">OFFSET(dispos!$I$16,,276)</f>
        <v>0</v>
      </c>
      <c r="J600" s="90" t="str">
        <f t="shared" ref="J600:O600" ca="1" si="1202">IF(D600=0,"",SUMPRODUCT((D554:D603&lt;=D600)-(ISBLANK(D554:D603))))</f>
        <v/>
      </c>
      <c r="K600" s="90" t="str">
        <f t="shared" ca="1" si="1202"/>
        <v/>
      </c>
      <c r="L600" s="90" t="str">
        <f t="shared" ca="1" si="1202"/>
        <v/>
      </c>
      <c r="M600" s="90" t="str">
        <f t="shared" ca="1" si="1202"/>
        <v/>
      </c>
      <c r="N600" s="90" t="str">
        <f t="shared" ca="1" si="1202"/>
        <v/>
      </c>
      <c r="O600" s="90" t="str">
        <f t="shared" ca="1" si="1202"/>
        <v/>
      </c>
      <c r="P600" s="89" t="str">
        <f t="shared" ref="P600:U600" ca="1" si="1203">IF(ISNA(MATCH(MIN(J554:J603)+ROW()-ROW(P554),J554:J603,0)),"",INDEX(D554:D603,MATCH(MIN(J554:J603)+ROW()-ROW(P554),J554:J603,0)))</f>
        <v/>
      </c>
      <c r="Q600" s="89" t="str">
        <f t="shared" ca="1" si="1203"/>
        <v/>
      </c>
      <c r="R600" s="89" t="str">
        <f t="shared" ca="1" si="1203"/>
        <v/>
      </c>
      <c r="S600" s="89" t="str">
        <f t="shared" ca="1" si="1203"/>
        <v/>
      </c>
      <c r="T600" s="89" t="str">
        <f t="shared" ca="1" si="1203"/>
        <v/>
      </c>
      <c r="U600" s="89" t="str">
        <f t="shared" ca="1" si="1203"/>
        <v/>
      </c>
      <c r="V600" s="98"/>
    </row>
    <row r="601" spans="2:22" x14ac:dyDescent="0.25">
      <c r="B601">
        <v>48</v>
      </c>
      <c r="C601" s="29">
        <f t="shared" si="1165"/>
        <v>43847</v>
      </c>
      <c r="D601" s="88">
        <f ca="1">OFFSET(dispos!$D$16,,282)</f>
        <v>0</v>
      </c>
      <c r="E601" s="88">
        <f ca="1">OFFSET(dispos!$E$16,,282)</f>
        <v>0</v>
      </c>
      <c r="F601" s="88">
        <f ca="1">OFFSET(dispos!$F$16,,282)</f>
        <v>0</v>
      </c>
      <c r="G601" s="88">
        <f ca="1">OFFSET(dispos!$G$16,,282)</f>
        <v>0</v>
      </c>
      <c r="H601" s="88">
        <f ca="1">OFFSET(dispos!$H$16,,282)</f>
        <v>0</v>
      </c>
      <c r="I601" s="88">
        <f ca="1">OFFSET(dispos!$I$16,,282)</f>
        <v>0</v>
      </c>
      <c r="J601" s="90" t="str">
        <f t="shared" ref="J601:O601" ca="1" si="1204">IF(D601=0,"",SUMPRODUCT((D554:D603&lt;=D601)-(ISBLANK(D554:D603))))</f>
        <v/>
      </c>
      <c r="K601" s="90" t="str">
        <f t="shared" ca="1" si="1204"/>
        <v/>
      </c>
      <c r="L601" s="90" t="str">
        <f t="shared" ca="1" si="1204"/>
        <v/>
      </c>
      <c r="M601" s="90" t="str">
        <f t="shared" ca="1" si="1204"/>
        <v/>
      </c>
      <c r="N601" s="90" t="str">
        <f t="shared" ca="1" si="1204"/>
        <v/>
      </c>
      <c r="O601" s="90" t="str">
        <f t="shared" ca="1" si="1204"/>
        <v/>
      </c>
      <c r="P601" s="89" t="str">
        <f t="shared" ref="P601:U601" ca="1" si="1205">IF(ISNA(MATCH(MIN(J554:J603)+ROW()-ROW(P554),J554:J603,0)),"",INDEX(D554:D603,MATCH(MIN(J554:J603)+ROW()-ROW(P554),J554:J603,0)))</f>
        <v/>
      </c>
      <c r="Q601" s="89" t="str">
        <f t="shared" ca="1" si="1205"/>
        <v/>
      </c>
      <c r="R601" s="89" t="str">
        <f t="shared" ca="1" si="1205"/>
        <v/>
      </c>
      <c r="S601" s="89" t="str">
        <f t="shared" ca="1" si="1205"/>
        <v/>
      </c>
      <c r="T601" s="89" t="str">
        <f t="shared" ca="1" si="1205"/>
        <v/>
      </c>
      <c r="U601" s="89" t="str">
        <f t="shared" ca="1" si="1205"/>
        <v/>
      </c>
      <c r="V601" s="98"/>
    </row>
    <row r="602" spans="2:22" x14ac:dyDescent="0.25">
      <c r="B602">
        <v>49</v>
      </c>
      <c r="C602" s="29">
        <f t="shared" si="1165"/>
        <v>43847</v>
      </c>
      <c r="D602" s="88">
        <f ca="1">OFFSET(dispos!$D$16,,288)</f>
        <v>0</v>
      </c>
      <c r="E602" s="88">
        <f ca="1">OFFSET(dispos!$E$16,,288)</f>
        <v>0</v>
      </c>
      <c r="F602" s="88">
        <f ca="1">OFFSET(dispos!$F$16,,288)</f>
        <v>0</v>
      </c>
      <c r="G602" s="88">
        <f ca="1">OFFSET(dispos!$G$16,,288)</f>
        <v>0</v>
      </c>
      <c r="H602" s="88">
        <f ca="1">OFFSET(dispos!$H$16,,288)</f>
        <v>0</v>
      </c>
      <c r="I602" s="88">
        <f ca="1">OFFSET(dispos!$I$16,,288)</f>
        <v>0</v>
      </c>
      <c r="J602" s="90" t="str">
        <f t="shared" ref="J602:O602" ca="1" si="1206">IF(D602=0,"",SUMPRODUCT((D554:D603&lt;=D602)-(ISBLANK(D554:D603))))</f>
        <v/>
      </c>
      <c r="K602" s="90" t="str">
        <f t="shared" ca="1" si="1206"/>
        <v/>
      </c>
      <c r="L602" s="90" t="str">
        <f t="shared" ca="1" si="1206"/>
        <v/>
      </c>
      <c r="M602" s="90" t="str">
        <f t="shared" ca="1" si="1206"/>
        <v/>
      </c>
      <c r="N602" s="90" t="str">
        <f t="shared" ca="1" si="1206"/>
        <v/>
      </c>
      <c r="O602" s="90" t="str">
        <f t="shared" ca="1" si="1206"/>
        <v/>
      </c>
      <c r="P602" s="89" t="str">
        <f t="shared" ref="P602:U602" ca="1" si="1207">IF(ISNA(MATCH(MIN(J554:J603)+ROW()-ROW(P554),J554:J603,0)),"",INDEX(D554:D603,MATCH(MIN(J554:J603)+ROW()-ROW(P554),J554:J603,0)))</f>
        <v/>
      </c>
      <c r="Q602" s="89" t="str">
        <f t="shared" ca="1" si="1207"/>
        <v/>
      </c>
      <c r="R602" s="89" t="str">
        <f t="shared" ca="1" si="1207"/>
        <v/>
      </c>
      <c r="S602" s="89" t="str">
        <f t="shared" ca="1" si="1207"/>
        <v/>
      </c>
      <c r="T602" s="89" t="str">
        <f t="shared" ca="1" si="1207"/>
        <v/>
      </c>
      <c r="U602" s="89" t="str">
        <f t="shared" ca="1" si="1207"/>
        <v/>
      </c>
      <c r="V602" s="98"/>
    </row>
    <row r="603" spans="2:22" x14ac:dyDescent="0.25">
      <c r="B603">
        <v>50</v>
      </c>
      <c r="C603" s="29">
        <f t="shared" si="1165"/>
        <v>43847</v>
      </c>
      <c r="D603" s="88">
        <f ca="1">OFFSET(dispos!$D$16,,294)</f>
        <v>0</v>
      </c>
      <c r="E603" s="88">
        <f ca="1">OFFSET(dispos!$E$16,,294)</f>
        <v>0</v>
      </c>
      <c r="F603" s="88">
        <f ca="1">OFFSET(dispos!$F$16,,294)</f>
        <v>0</v>
      </c>
      <c r="G603" s="88">
        <f ca="1">OFFSET(dispos!$G$16,,294)</f>
        <v>0</v>
      </c>
      <c r="H603" s="88">
        <f ca="1">OFFSET(dispos!$H$16,,294)</f>
        <v>0</v>
      </c>
      <c r="I603" s="88">
        <f ca="1">OFFSET(dispos!$I$16,,294)</f>
        <v>0</v>
      </c>
      <c r="J603" s="90" t="str">
        <f t="shared" ref="J603:O603" ca="1" si="1208">IF(D603=0,"",SUMPRODUCT((D554:D603&lt;=D603)-(ISBLANK(D554:D603))))</f>
        <v/>
      </c>
      <c r="K603" s="90" t="str">
        <f t="shared" ca="1" si="1208"/>
        <v/>
      </c>
      <c r="L603" s="90" t="str">
        <f t="shared" ca="1" si="1208"/>
        <v/>
      </c>
      <c r="M603" s="90" t="str">
        <f t="shared" ca="1" si="1208"/>
        <v/>
      </c>
      <c r="N603" s="90" t="str">
        <f t="shared" ca="1" si="1208"/>
        <v/>
      </c>
      <c r="O603" s="90" t="str">
        <f t="shared" ca="1" si="1208"/>
        <v/>
      </c>
      <c r="P603" s="89" t="str">
        <f t="shared" ref="P603:U603" ca="1" si="1209">IF(ISNA(MATCH(MIN(J554:J603)+ROW()-ROW(P554),J554:J603,0)),"",INDEX(D554:D603,MATCH(MIN(J554:J603)+ROW()-ROW(P554),J554:J603,0)))</f>
        <v/>
      </c>
      <c r="Q603" s="89" t="str">
        <f t="shared" ca="1" si="1209"/>
        <v/>
      </c>
      <c r="R603" s="89" t="str">
        <f t="shared" ca="1" si="1209"/>
        <v/>
      </c>
      <c r="S603" s="89" t="str">
        <f t="shared" ca="1" si="1209"/>
        <v/>
      </c>
      <c r="T603" s="89" t="str">
        <f t="shared" ca="1" si="1209"/>
        <v/>
      </c>
      <c r="U603" s="89" t="str">
        <f t="shared" ca="1" si="1209"/>
        <v/>
      </c>
      <c r="V603" s="98"/>
    </row>
    <row r="604" spans="2:22" x14ac:dyDescent="0.25">
      <c r="B604" s="91">
        <v>1</v>
      </c>
      <c r="C604" s="92">
        <f>dispos!$C$17</f>
        <v>43848</v>
      </c>
      <c r="D604" s="93">
        <f ca="1">OFFSET(dispos!$D$17,,)</f>
        <v>0</v>
      </c>
      <c r="E604" s="93">
        <f ca="1">OFFSET(dispos!$E$17,,)</f>
        <v>0</v>
      </c>
      <c r="F604" s="93">
        <f ca="1">OFFSET(dispos!$F$17,,)</f>
        <v>0</v>
      </c>
      <c r="G604" s="93">
        <f ca="1">OFFSET(dispos!$G$17,,)</f>
        <v>0</v>
      </c>
      <c r="H604" s="93">
        <f ca="1">OFFSET(dispos!$H$17,,)</f>
        <v>0</v>
      </c>
      <c r="I604" s="93">
        <f ca="1">OFFSET(dispos!$I$17,,)</f>
        <v>0</v>
      </c>
      <c r="J604" s="94" t="str">
        <f t="shared" ref="J604:O604" ca="1" si="1210">IF(D604=0,"",SUMPRODUCT((D604:D653&lt;=D604)-(ISBLANK(D604:D653))))</f>
        <v/>
      </c>
      <c r="K604" s="95" t="str">
        <f t="shared" ca="1" si="1210"/>
        <v/>
      </c>
      <c r="L604" s="95" t="str">
        <f t="shared" ca="1" si="1210"/>
        <v/>
      </c>
      <c r="M604" s="95" t="str">
        <f t="shared" ca="1" si="1210"/>
        <v/>
      </c>
      <c r="N604" s="95" t="str">
        <f t="shared" ca="1" si="1210"/>
        <v/>
      </c>
      <c r="O604" s="95" t="str">
        <f t="shared" ca="1" si="1210"/>
        <v/>
      </c>
      <c r="P604" s="96" t="str">
        <f t="shared" ref="P604:U604" ca="1" si="1211">IF(ISNA(MATCH(MIN(J604:J653)+ROW()-ROW(P604),J604:J653,0)),"",INDEX(D604:D653,MATCH(MIN(J604:J653)+ROW()-ROW(P604),J604:J653,0)))</f>
        <v/>
      </c>
      <c r="Q604" s="96" t="str">
        <f t="shared" ca="1" si="1211"/>
        <v/>
      </c>
      <c r="R604" s="96" t="str">
        <f t="shared" ca="1" si="1211"/>
        <v/>
      </c>
      <c r="S604" s="96" t="str">
        <f t="shared" ca="1" si="1211"/>
        <v/>
      </c>
      <c r="T604" s="96" t="str">
        <f t="shared" ca="1" si="1211"/>
        <v/>
      </c>
      <c r="U604" s="96" t="str">
        <f t="shared" ca="1" si="1211"/>
        <v/>
      </c>
      <c r="V604" s="98">
        <v>13</v>
      </c>
    </row>
    <row r="605" spans="2:22" x14ac:dyDescent="0.25">
      <c r="B605" s="91">
        <v>2</v>
      </c>
      <c r="C605" s="92">
        <f t="shared" si="1165"/>
        <v>43848</v>
      </c>
      <c r="D605" s="93">
        <f ca="1">OFFSET(dispos!$D$17,,6)</f>
        <v>0</v>
      </c>
      <c r="E605" s="93">
        <f ca="1">OFFSET(dispos!$E$17,,6)</f>
        <v>0</v>
      </c>
      <c r="F605" s="93">
        <f ca="1">OFFSET(dispos!$F$17,,6)</f>
        <v>0</v>
      </c>
      <c r="G605" s="93">
        <f ca="1">OFFSET(dispos!$G$17,,6)</f>
        <v>0</v>
      </c>
      <c r="H605" s="93">
        <f ca="1">OFFSET(dispos!$H$17,,6)</f>
        <v>0</v>
      </c>
      <c r="I605" s="93">
        <f ca="1">OFFSET(dispos!$I$17,,6)</f>
        <v>0</v>
      </c>
      <c r="J605" s="90" t="str">
        <f t="shared" ref="J605:O605" ca="1" si="1212">IF(D605=0,"",SUMPRODUCT((D604:D653&lt;=D605)-(ISBLANK(D604:D653))))</f>
        <v/>
      </c>
      <c r="K605" s="90" t="str">
        <f t="shared" ca="1" si="1212"/>
        <v/>
      </c>
      <c r="L605" s="90" t="str">
        <f t="shared" ca="1" si="1212"/>
        <v/>
      </c>
      <c r="M605" s="90" t="str">
        <f t="shared" ca="1" si="1212"/>
        <v/>
      </c>
      <c r="N605" s="90" t="str">
        <f t="shared" ca="1" si="1212"/>
        <v/>
      </c>
      <c r="O605" s="90" t="str">
        <f t="shared" ca="1" si="1212"/>
        <v/>
      </c>
      <c r="P605" s="89" t="str">
        <f t="shared" ref="P605:U605" ca="1" si="1213">IF(ISNA(MATCH(MIN(J604:J653)+ROW()-ROW(P604),J604:J653,0)),"",INDEX(D604:D653,MATCH(MIN(J604:J653)+ROW()-ROW(P604),J604:J653,0)))</f>
        <v/>
      </c>
      <c r="Q605" s="89" t="str">
        <f t="shared" ca="1" si="1213"/>
        <v/>
      </c>
      <c r="R605" s="89" t="str">
        <f t="shared" ca="1" si="1213"/>
        <v/>
      </c>
      <c r="S605" s="89" t="str">
        <f t="shared" ca="1" si="1213"/>
        <v/>
      </c>
      <c r="T605" s="89" t="str">
        <f t="shared" ca="1" si="1213"/>
        <v/>
      </c>
      <c r="U605" s="89" t="str">
        <f t="shared" ca="1" si="1213"/>
        <v/>
      </c>
      <c r="V605" s="98"/>
    </row>
    <row r="606" spans="2:22" x14ac:dyDescent="0.25">
      <c r="B606" s="91">
        <v>3</v>
      </c>
      <c r="C606" s="92">
        <f t="shared" si="1165"/>
        <v>43848</v>
      </c>
      <c r="D606" s="93">
        <f ca="1">OFFSET(dispos!$D$17,,12)</f>
        <v>0</v>
      </c>
      <c r="E606" s="93">
        <f ca="1">OFFSET(dispos!$E$17,,12)</f>
        <v>0</v>
      </c>
      <c r="F606" s="93">
        <f ca="1">OFFSET(dispos!$F$17,,12)</f>
        <v>0</v>
      </c>
      <c r="G606" s="93">
        <f ca="1">OFFSET(dispos!$G$17,,12)</f>
        <v>0</v>
      </c>
      <c r="H606" s="93">
        <f ca="1">OFFSET(dispos!$H$17,,12)</f>
        <v>0</v>
      </c>
      <c r="I606" s="93">
        <f ca="1">OFFSET(dispos!$I$17,,12)</f>
        <v>0</v>
      </c>
      <c r="J606" s="90" t="str">
        <f t="shared" ref="J606:O606" ca="1" si="1214">IF(D606=0,"",SUMPRODUCT((D604:D653&lt;=D606)-(ISBLANK(D604:D653))))</f>
        <v/>
      </c>
      <c r="K606" s="90" t="str">
        <f t="shared" ca="1" si="1214"/>
        <v/>
      </c>
      <c r="L606" s="90" t="str">
        <f t="shared" ca="1" si="1214"/>
        <v/>
      </c>
      <c r="M606" s="90" t="str">
        <f t="shared" ca="1" si="1214"/>
        <v/>
      </c>
      <c r="N606" s="90" t="str">
        <f t="shared" ca="1" si="1214"/>
        <v/>
      </c>
      <c r="O606" s="90" t="str">
        <f t="shared" ca="1" si="1214"/>
        <v/>
      </c>
      <c r="P606" s="89" t="str">
        <f t="shared" ref="P606:U606" ca="1" si="1215">IF(ISNA(MATCH(MIN(J604:J653)+ROW()-ROW(P604),J604:J653,0)),"",INDEX(D604:D653,MATCH(MIN(J604:J653)+ROW()-ROW(P604),J604:J653,0)))</f>
        <v/>
      </c>
      <c r="Q606" s="89" t="str">
        <f t="shared" ca="1" si="1215"/>
        <v/>
      </c>
      <c r="R606" s="89" t="str">
        <f t="shared" ca="1" si="1215"/>
        <v/>
      </c>
      <c r="S606" s="89" t="str">
        <f t="shared" ca="1" si="1215"/>
        <v/>
      </c>
      <c r="T606" s="89" t="str">
        <f t="shared" ca="1" si="1215"/>
        <v/>
      </c>
      <c r="U606" s="89" t="str">
        <f t="shared" ca="1" si="1215"/>
        <v/>
      </c>
      <c r="V606" s="98"/>
    </row>
    <row r="607" spans="2:22" x14ac:dyDescent="0.25">
      <c r="B607" s="91">
        <v>4</v>
      </c>
      <c r="C607" s="92">
        <f t="shared" si="1165"/>
        <v>43848</v>
      </c>
      <c r="D607" s="93">
        <f ca="1">OFFSET(dispos!$D$17,,18)</f>
        <v>0</v>
      </c>
      <c r="E607" s="93">
        <f ca="1">OFFSET(dispos!$E$17,,18)</f>
        <v>0</v>
      </c>
      <c r="F607" s="93">
        <f ca="1">OFFSET(dispos!$F$17,,18)</f>
        <v>0</v>
      </c>
      <c r="G607" s="93">
        <f ca="1">OFFSET(dispos!$G$17,,18)</f>
        <v>0</v>
      </c>
      <c r="H607" s="93">
        <f ca="1">OFFSET(dispos!$H$17,,18)</f>
        <v>0</v>
      </c>
      <c r="I607" s="93">
        <f ca="1">OFFSET(dispos!$I$17,,18)</f>
        <v>0</v>
      </c>
      <c r="J607" s="90" t="str">
        <f t="shared" ref="J607:O607" ca="1" si="1216">IF(D607=0,"",SUMPRODUCT((D604:D653&lt;=D607)-(ISBLANK(D604:D653))))</f>
        <v/>
      </c>
      <c r="K607" s="90" t="str">
        <f t="shared" ca="1" si="1216"/>
        <v/>
      </c>
      <c r="L607" s="90" t="str">
        <f t="shared" ca="1" si="1216"/>
        <v/>
      </c>
      <c r="M607" s="90" t="str">
        <f t="shared" ca="1" si="1216"/>
        <v/>
      </c>
      <c r="N607" s="90" t="str">
        <f t="shared" ca="1" si="1216"/>
        <v/>
      </c>
      <c r="O607" s="90" t="str">
        <f t="shared" ca="1" si="1216"/>
        <v/>
      </c>
      <c r="P607" s="89" t="str">
        <f t="shared" ref="P607:U607" ca="1" si="1217">IF(ISNA(MATCH(MIN(J604:J653)+ROW()-ROW(P604),J604:J653,0)),"",INDEX(D604:D653,MATCH(MIN(J604:J653)+ROW()-ROW(P604),J604:J653,0)))</f>
        <v/>
      </c>
      <c r="Q607" s="89" t="str">
        <f t="shared" ca="1" si="1217"/>
        <v/>
      </c>
      <c r="R607" s="89" t="str">
        <f t="shared" ca="1" si="1217"/>
        <v/>
      </c>
      <c r="S607" s="89" t="str">
        <f t="shared" ca="1" si="1217"/>
        <v/>
      </c>
      <c r="T607" s="89" t="str">
        <f t="shared" ca="1" si="1217"/>
        <v/>
      </c>
      <c r="U607" s="89" t="str">
        <f t="shared" ca="1" si="1217"/>
        <v/>
      </c>
      <c r="V607" s="98"/>
    </row>
    <row r="608" spans="2:22" x14ac:dyDescent="0.25">
      <c r="B608" s="91">
        <v>5</v>
      </c>
      <c r="C608" s="92">
        <f t="shared" si="1165"/>
        <v>43848</v>
      </c>
      <c r="D608" s="93">
        <f ca="1">OFFSET(dispos!$D$17,,24)</f>
        <v>0</v>
      </c>
      <c r="E608" s="93">
        <f ca="1">OFFSET(dispos!$E$17,,24)</f>
        <v>0</v>
      </c>
      <c r="F608" s="93">
        <f ca="1">OFFSET(dispos!$F$17,,24)</f>
        <v>0</v>
      </c>
      <c r="G608" s="93">
        <f ca="1">OFFSET(dispos!$G$17,,24)</f>
        <v>0</v>
      </c>
      <c r="H608" s="93">
        <f ca="1">OFFSET(dispos!$H$17,,24)</f>
        <v>0</v>
      </c>
      <c r="I608" s="93">
        <f ca="1">OFFSET(dispos!$I$17,,24)</f>
        <v>0</v>
      </c>
      <c r="J608" s="90" t="str">
        <f t="shared" ref="J608:O608" ca="1" si="1218">IF(D608=0,"",SUMPRODUCT((D604:D653&lt;=D608)-(ISBLANK(D604:D653))))</f>
        <v/>
      </c>
      <c r="K608" s="90" t="str">
        <f t="shared" ca="1" si="1218"/>
        <v/>
      </c>
      <c r="L608" s="90" t="str">
        <f t="shared" ca="1" si="1218"/>
        <v/>
      </c>
      <c r="M608" s="90" t="str">
        <f t="shared" ca="1" si="1218"/>
        <v/>
      </c>
      <c r="N608" s="90" t="str">
        <f t="shared" ca="1" si="1218"/>
        <v/>
      </c>
      <c r="O608" s="90" t="str">
        <f t="shared" ca="1" si="1218"/>
        <v/>
      </c>
      <c r="P608" s="89" t="str">
        <f t="shared" ref="P608:U608" ca="1" si="1219">IF(ISNA(MATCH(MIN(J604:J653)+ROW()-ROW(P604),J604:J653,0)),"",INDEX(D604:D653,MATCH(MIN(J604:J653)+ROW()-ROW(P604),J604:J653,0)))</f>
        <v/>
      </c>
      <c r="Q608" s="89" t="str">
        <f t="shared" ca="1" si="1219"/>
        <v/>
      </c>
      <c r="R608" s="89" t="str">
        <f t="shared" ca="1" si="1219"/>
        <v/>
      </c>
      <c r="S608" s="89" t="str">
        <f t="shared" ca="1" si="1219"/>
        <v/>
      </c>
      <c r="T608" s="89" t="str">
        <f t="shared" ca="1" si="1219"/>
        <v/>
      </c>
      <c r="U608" s="89" t="str">
        <f t="shared" ca="1" si="1219"/>
        <v/>
      </c>
      <c r="V608" s="98"/>
    </row>
    <row r="609" spans="2:22" x14ac:dyDescent="0.25">
      <c r="B609" s="91">
        <v>6</v>
      </c>
      <c r="C609" s="92">
        <f t="shared" si="1165"/>
        <v>43848</v>
      </c>
      <c r="D609" s="93">
        <f ca="1">OFFSET(dispos!$D$17,,30)</f>
        <v>0</v>
      </c>
      <c r="E609" s="93">
        <f ca="1">OFFSET(dispos!$E$17,,30)</f>
        <v>0</v>
      </c>
      <c r="F609" s="93">
        <f ca="1">OFFSET(dispos!$F$17,,30)</f>
        <v>0</v>
      </c>
      <c r="G609" s="93">
        <f ca="1">OFFSET(dispos!$G$17,,30)</f>
        <v>0</v>
      </c>
      <c r="H609" s="93">
        <f ca="1">OFFSET(dispos!$H$17,,30)</f>
        <v>0</v>
      </c>
      <c r="I609" s="93">
        <f ca="1">OFFSET(dispos!$I$17,,30)</f>
        <v>0</v>
      </c>
      <c r="J609" s="90" t="str">
        <f t="shared" ref="J609:O609" ca="1" si="1220">IF(D609=0,"",SUMPRODUCT((D604:D653&lt;=D609)-(ISBLANK(D604:D653))))</f>
        <v/>
      </c>
      <c r="K609" s="90" t="str">
        <f t="shared" ca="1" si="1220"/>
        <v/>
      </c>
      <c r="L609" s="90" t="str">
        <f t="shared" ca="1" si="1220"/>
        <v/>
      </c>
      <c r="M609" s="90" t="str">
        <f t="shared" ca="1" si="1220"/>
        <v/>
      </c>
      <c r="N609" s="90" t="str">
        <f t="shared" ca="1" si="1220"/>
        <v/>
      </c>
      <c r="O609" s="90" t="str">
        <f t="shared" ca="1" si="1220"/>
        <v/>
      </c>
      <c r="P609" s="89" t="str">
        <f t="shared" ref="P609:U609" ca="1" si="1221">IF(ISNA(MATCH(MIN(J604:J653)+ROW()-ROW(P604),J604:J653,0)),"",INDEX(D604:D653,MATCH(MIN(J604:J653)+ROW()-ROW(P604),J604:J653,0)))</f>
        <v/>
      </c>
      <c r="Q609" s="89" t="str">
        <f t="shared" ca="1" si="1221"/>
        <v/>
      </c>
      <c r="R609" s="89" t="str">
        <f t="shared" ca="1" si="1221"/>
        <v/>
      </c>
      <c r="S609" s="89" t="str">
        <f t="shared" ca="1" si="1221"/>
        <v/>
      </c>
      <c r="T609" s="89" t="str">
        <f t="shared" ca="1" si="1221"/>
        <v/>
      </c>
      <c r="U609" s="89" t="str">
        <f t="shared" ca="1" si="1221"/>
        <v/>
      </c>
      <c r="V609" s="98"/>
    </row>
    <row r="610" spans="2:22" x14ac:dyDescent="0.25">
      <c r="B610" s="91">
        <v>7</v>
      </c>
      <c r="C610" s="92">
        <f t="shared" si="1165"/>
        <v>43848</v>
      </c>
      <c r="D610" s="93">
        <f ca="1">OFFSET(dispos!$D$17,,36)</f>
        <v>0</v>
      </c>
      <c r="E610" s="93">
        <f ca="1">OFFSET(dispos!$E$17,,36)</f>
        <v>0</v>
      </c>
      <c r="F610" s="93">
        <f ca="1">OFFSET(dispos!$F$17,,36)</f>
        <v>0</v>
      </c>
      <c r="G610" s="93">
        <f ca="1">OFFSET(dispos!$G$17,,36)</f>
        <v>0</v>
      </c>
      <c r="H610" s="93">
        <f ca="1">OFFSET(dispos!$H$17,,36)</f>
        <v>0</v>
      </c>
      <c r="I610" s="93">
        <f ca="1">OFFSET(dispos!$I$17,,36)</f>
        <v>0</v>
      </c>
      <c r="J610" s="90" t="str">
        <f t="shared" ref="J610:O610" ca="1" si="1222">IF(D610=0,"",SUMPRODUCT((D604:D653&lt;=D610)-(ISBLANK(D604:D653))))</f>
        <v/>
      </c>
      <c r="K610" s="90" t="str">
        <f t="shared" ca="1" si="1222"/>
        <v/>
      </c>
      <c r="L610" s="90" t="str">
        <f t="shared" ca="1" si="1222"/>
        <v/>
      </c>
      <c r="M610" s="90" t="str">
        <f t="shared" ca="1" si="1222"/>
        <v/>
      </c>
      <c r="N610" s="90" t="str">
        <f t="shared" ca="1" si="1222"/>
        <v/>
      </c>
      <c r="O610" s="90" t="str">
        <f t="shared" ca="1" si="1222"/>
        <v/>
      </c>
      <c r="P610" s="89" t="str">
        <f t="shared" ref="P610:U610" ca="1" si="1223">IF(ISNA(MATCH(MIN(J604:J653)+ROW()-ROW(P604),J604:J653,0)),"",INDEX(D604:D653,MATCH(MIN(J604:J653)+ROW()-ROW(P604),J604:J653,0)))</f>
        <v/>
      </c>
      <c r="Q610" s="89" t="str">
        <f t="shared" ca="1" si="1223"/>
        <v/>
      </c>
      <c r="R610" s="89" t="str">
        <f t="shared" ca="1" si="1223"/>
        <v/>
      </c>
      <c r="S610" s="89" t="str">
        <f t="shared" ca="1" si="1223"/>
        <v/>
      </c>
      <c r="T610" s="89" t="str">
        <f t="shared" ca="1" si="1223"/>
        <v/>
      </c>
      <c r="U610" s="89" t="str">
        <f t="shared" ca="1" si="1223"/>
        <v/>
      </c>
      <c r="V610" s="98"/>
    </row>
    <row r="611" spans="2:22" x14ac:dyDescent="0.25">
      <c r="B611" s="91">
        <v>8</v>
      </c>
      <c r="C611" s="92">
        <f t="shared" si="1165"/>
        <v>43848</v>
      </c>
      <c r="D611" s="93">
        <f ca="1">OFFSET(dispos!$D$17,,42)</f>
        <v>0</v>
      </c>
      <c r="E611" s="93">
        <f ca="1">OFFSET(dispos!$E$17,,42)</f>
        <v>0</v>
      </c>
      <c r="F611" s="93">
        <f ca="1">OFFSET(dispos!$F$17,,42)</f>
        <v>0</v>
      </c>
      <c r="G611" s="93">
        <f ca="1">OFFSET(dispos!$G$17,,42)</f>
        <v>0</v>
      </c>
      <c r="H611" s="93">
        <f ca="1">OFFSET(dispos!$H$17,,42)</f>
        <v>0</v>
      </c>
      <c r="I611" s="93">
        <f ca="1">OFFSET(dispos!$I$17,,42)</f>
        <v>0</v>
      </c>
      <c r="J611" s="90" t="str">
        <f t="shared" ref="J611:O611" ca="1" si="1224">IF(D611=0,"",SUMPRODUCT((D604:D653&lt;=D611)-(ISBLANK(D604:D653))))</f>
        <v/>
      </c>
      <c r="K611" s="90" t="str">
        <f t="shared" ca="1" si="1224"/>
        <v/>
      </c>
      <c r="L611" s="90" t="str">
        <f t="shared" ca="1" si="1224"/>
        <v/>
      </c>
      <c r="M611" s="90" t="str">
        <f t="shared" ca="1" si="1224"/>
        <v/>
      </c>
      <c r="N611" s="90" t="str">
        <f t="shared" ca="1" si="1224"/>
        <v/>
      </c>
      <c r="O611" s="90" t="str">
        <f t="shared" ca="1" si="1224"/>
        <v/>
      </c>
      <c r="P611" s="89" t="str">
        <f t="shared" ref="P611:U611" ca="1" si="1225">IF(ISNA(MATCH(MIN(J604:J653)+ROW()-ROW(P604),J604:J653,0)),"",INDEX(D604:D653,MATCH(MIN(J604:J653)+ROW()-ROW(P604),J604:J653,0)))</f>
        <v/>
      </c>
      <c r="Q611" s="89" t="str">
        <f t="shared" ca="1" si="1225"/>
        <v/>
      </c>
      <c r="R611" s="89" t="str">
        <f t="shared" ca="1" si="1225"/>
        <v/>
      </c>
      <c r="S611" s="89" t="str">
        <f t="shared" ca="1" si="1225"/>
        <v/>
      </c>
      <c r="T611" s="89" t="str">
        <f t="shared" ca="1" si="1225"/>
        <v/>
      </c>
      <c r="U611" s="89" t="str">
        <f t="shared" ca="1" si="1225"/>
        <v/>
      </c>
      <c r="V611" s="98"/>
    </row>
    <row r="612" spans="2:22" x14ac:dyDescent="0.25">
      <c r="B612" s="91">
        <v>9</v>
      </c>
      <c r="C612" s="92">
        <f t="shared" si="1165"/>
        <v>43848</v>
      </c>
      <c r="D612" s="93">
        <f ca="1">OFFSET(dispos!$D$17,,48)</f>
        <v>0</v>
      </c>
      <c r="E612" s="93">
        <f ca="1">OFFSET(dispos!$E$17,,48)</f>
        <v>0</v>
      </c>
      <c r="F612" s="93">
        <f ca="1">OFFSET(dispos!$F$17,,48)</f>
        <v>0</v>
      </c>
      <c r="G612" s="93">
        <f ca="1">OFFSET(dispos!$G$17,,48)</f>
        <v>0</v>
      </c>
      <c r="H612" s="93">
        <f ca="1">OFFSET(dispos!$H$17,,48)</f>
        <v>0</v>
      </c>
      <c r="I612" s="93">
        <f ca="1">OFFSET(dispos!$I$17,,48)</f>
        <v>0</v>
      </c>
      <c r="J612" s="90" t="str">
        <f t="shared" ref="J612:O612" ca="1" si="1226">IF(D612=0,"",SUMPRODUCT((D604:D653&lt;=D612)-(ISBLANK(D604:D653))))</f>
        <v/>
      </c>
      <c r="K612" s="90" t="str">
        <f t="shared" ca="1" si="1226"/>
        <v/>
      </c>
      <c r="L612" s="90" t="str">
        <f t="shared" ca="1" si="1226"/>
        <v/>
      </c>
      <c r="M612" s="90" t="str">
        <f t="shared" ca="1" si="1226"/>
        <v/>
      </c>
      <c r="N612" s="90" t="str">
        <f t="shared" ca="1" si="1226"/>
        <v/>
      </c>
      <c r="O612" s="90" t="str">
        <f t="shared" ca="1" si="1226"/>
        <v/>
      </c>
      <c r="P612" s="89" t="str">
        <f t="shared" ref="P612:U612" ca="1" si="1227">IF(ISNA(MATCH(MIN(J604:J653)+ROW()-ROW(P604),J604:J653,0)),"",INDEX(D604:D653,MATCH(MIN(J604:J653)+ROW()-ROW(P604),J604:J653,0)))</f>
        <v/>
      </c>
      <c r="Q612" s="89" t="str">
        <f t="shared" ca="1" si="1227"/>
        <v/>
      </c>
      <c r="R612" s="89" t="str">
        <f t="shared" ca="1" si="1227"/>
        <v/>
      </c>
      <c r="S612" s="89" t="str">
        <f t="shared" ca="1" si="1227"/>
        <v/>
      </c>
      <c r="T612" s="89" t="str">
        <f t="shared" ca="1" si="1227"/>
        <v/>
      </c>
      <c r="U612" s="89" t="str">
        <f t="shared" ca="1" si="1227"/>
        <v/>
      </c>
      <c r="V612" s="98"/>
    </row>
    <row r="613" spans="2:22" x14ac:dyDescent="0.25">
      <c r="B613" s="91">
        <v>10</v>
      </c>
      <c r="C613" s="92">
        <f t="shared" si="1165"/>
        <v>43848</v>
      </c>
      <c r="D613" s="93">
        <f ca="1">OFFSET(dispos!$D$17,,54)</f>
        <v>0</v>
      </c>
      <c r="E613" s="93">
        <f ca="1">OFFSET(dispos!$E$17,,54)</f>
        <v>0</v>
      </c>
      <c r="F613" s="93">
        <f ca="1">OFFSET(dispos!$F$17,,54)</f>
        <v>0</v>
      </c>
      <c r="G613" s="93">
        <f ca="1">OFFSET(dispos!$G$17,,54)</f>
        <v>0</v>
      </c>
      <c r="H613" s="93">
        <f ca="1">OFFSET(dispos!$H$17,,54)</f>
        <v>0</v>
      </c>
      <c r="I613" s="93">
        <f ca="1">OFFSET(dispos!$I$17,,54)</f>
        <v>0</v>
      </c>
      <c r="J613" s="90" t="str">
        <f t="shared" ref="J613:O613" ca="1" si="1228">IF(D613=0,"",SUMPRODUCT((D604:D653&lt;=D613)-(ISBLANK(D604:D653))))</f>
        <v/>
      </c>
      <c r="K613" s="90" t="str">
        <f t="shared" ca="1" si="1228"/>
        <v/>
      </c>
      <c r="L613" s="90" t="str">
        <f t="shared" ca="1" si="1228"/>
        <v/>
      </c>
      <c r="M613" s="90" t="str">
        <f t="shared" ca="1" si="1228"/>
        <v/>
      </c>
      <c r="N613" s="90" t="str">
        <f t="shared" ca="1" si="1228"/>
        <v/>
      </c>
      <c r="O613" s="90" t="str">
        <f t="shared" ca="1" si="1228"/>
        <v/>
      </c>
      <c r="P613" s="89" t="str">
        <f t="shared" ref="P613:U613" ca="1" si="1229">IF(ISNA(MATCH(MIN(J604:J653)+ROW()-ROW(P604),J604:J653,0)),"",INDEX(D604:D653,MATCH(MIN(J604:J653)+ROW()-ROW(P604),J604:J653,0)))</f>
        <v/>
      </c>
      <c r="Q613" s="89" t="str">
        <f t="shared" ca="1" si="1229"/>
        <v/>
      </c>
      <c r="R613" s="89" t="str">
        <f t="shared" ca="1" si="1229"/>
        <v/>
      </c>
      <c r="S613" s="89" t="str">
        <f t="shared" ca="1" si="1229"/>
        <v/>
      </c>
      <c r="T613" s="89" t="str">
        <f t="shared" ca="1" si="1229"/>
        <v/>
      </c>
      <c r="U613" s="89" t="str">
        <f t="shared" ca="1" si="1229"/>
        <v/>
      </c>
      <c r="V613" s="98"/>
    </row>
    <row r="614" spans="2:22" x14ac:dyDescent="0.25">
      <c r="B614" s="91">
        <v>11</v>
      </c>
      <c r="C614" s="92">
        <f t="shared" si="1165"/>
        <v>43848</v>
      </c>
      <c r="D614" s="93">
        <f ca="1">OFFSET(dispos!$D$17,,60)</f>
        <v>0</v>
      </c>
      <c r="E614" s="93">
        <f ca="1">OFFSET(dispos!$E$17,,60)</f>
        <v>0</v>
      </c>
      <c r="F614" s="93">
        <f ca="1">OFFSET(dispos!$F$17,,60)</f>
        <v>0</v>
      </c>
      <c r="G614" s="93">
        <f ca="1">OFFSET(dispos!$G$17,,60)</f>
        <v>0</v>
      </c>
      <c r="H614" s="93">
        <f ca="1">OFFSET(dispos!$H$17,,60)</f>
        <v>0</v>
      </c>
      <c r="I614" s="93">
        <f ca="1">OFFSET(dispos!$I$17,,60)</f>
        <v>0</v>
      </c>
      <c r="J614" s="90" t="str">
        <f t="shared" ref="J614:O614" ca="1" si="1230">IF(D614=0,"",SUMPRODUCT((D604:D653&lt;=D614)-(ISBLANK(D604:D653))))</f>
        <v/>
      </c>
      <c r="K614" s="90" t="str">
        <f t="shared" ca="1" si="1230"/>
        <v/>
      </c>
      <c r="L614" s="90" t="str">
        <f t="shared" ca="1" si="1230"/>
        <v/>
      </c>
      <c r="M614" s="90" t="str">
        <f t="shared" ca="1" si="1230"/>
        <v/>
      </c>
      <c r="N614" s="90" t="str">
        <f t="shared" ca="1" si="1230"/>
        <v/>
      </c>
      <c r="O614" s="90" t="str">
        <f t="shared" ca="1" si="1230"/>
        <v/>
      </c>
      <c r="P614" s="89" t="str">
        <f t="shared" ref="P614:U614" ca="1" si="1231">IF(ISNA(MATCH(MIN(J604:J653)+ROW()-ROW(P604),J604:J653,0)),"",INDEX(D604:D653,MATCH(MIN(J604:J653)+ROW()-ROW(P604),J604:J653,0)))</f>
        <v/>
      </c>
      <c r="Q614" s="89" t="str">
        <f t="shared" ca="1" si="1231"/>
        <v/>
      </c>
      <c r="R614" s="89" t="str">
        <f t="shared" ca="1" si="1231"/>
        <v/>
      </c>
      <c r="S614" s="89" t="str">
        <f t="shared" ca="1" si="1231"/>
        <v/>
      </c>
      <c r="T614" s="89" t="str">
        <f t="shared" ca="1" si="1231"/>
        <v/>
      </c>
      <c r="U614" s="89" t="str">
        <f t="shared" ca="1" si="1231"/>
        <v/>
      </c>
      <c r="V614" s="98"/>
    </row>
    <row r="615" spans="2:22" x14ac:dyDescent="0.25">
      <c r="B615" s="91">
        <v>12</v>
      </c>
      <c r="C615" s="92">
        <f t="shared" si="1165"/>
        <v>43848</v>
      </c>
      <c r="D615" s="93">
        <f ca="1">OFFSET(dispos!$D$17,,66)</f>
        <v>0</v>
      </c>
      <c r="E615" s="93">
        <f ca="1">OFFSET(dispos!$E$17,,66)</f>
        <v>0</v>
      </c>
      <c r="F615" s="93">
        <f ca="1">OFFSET(dispos!$F$17,,66)</f>
        <v>0</v>
      </c>
      <c r="G615" s="93">
        <f ca="1">OFFSET(dispos!$G$17,,66)</f>
        <v>0</v>
      </c>
      <c r="H615" s="93">
        <f ca="1">OFFSET(dispos!$H$17,,66)</f>
        <v>0</v>
      </c>
      <c r="I615" s="93">
        <f ca="1">OFFSET(dispos!$I$17,,66)</f>
        <v>0</v>
      </c>
      <c r="J615" s="90" t="str">
        <f t="shared" ref="J615:O615" ca="1" si="1232">IF(D615=0,"",SUMPRODUCT((D604:D653&lt;=D615)-(ISBLANK(D604:D653))))</f>
        <v/>
      </c>
      <c r="K615" s="90" t="str">
        <f t="shared" ca="1" si="1232"/>
        <v/>
      </c>
      <c r="L615" s="90" t="str">
        <f t="shared" ca="1" si="1232"/>
        <v/>
      </c>
      <c r="M615" s="90" t="str">
        <f t="shared" ca="1" si="1232"/>
        <v/>
      </c>
      <c r="N615" s="90" t="str">
        <f t="shared" ca="1" si="1232"/>
        <v/>
      </c>
      <c r="O615" s="90" t="str">
        <f t="shared" ca="1" si="1232"/>
        <v/>
      </c>
      <c r="P615" s="89" t="str">
        <f t="shared" ref="P615:U615" ca="1" si="1233">IF(ISNA(MATCH(MIN(J604:J653)+ROW()-ROW(P604),J604:J653,0)),"",INDEX(D604:D653,MATCH(MIN(J604:J653)+ROW()-ROW(P604),J604:J653,0)))</f>
        <v/>
      </c>
      <c r="Q615" s="89" t="str">
        <f t="shared" ca="1" si="1233"/>
        <v/>
      </c>
      <c r="R615" s="89" t="str">
        <f t="shared" ca="1" si="1233"/>
        <v/>
      </c>
      <c r="S615" s="89" t="str">
        <f t="shared" ca="1" si="1233"/>
        <v/>
      </c>
      <c r="T615" s="89" t="str">
        <f t="shared" ca="1" si="1233"/>
        <v/>
      </c>
      <c r="U615" s="89" t="str">
        <f t="shared" ca="1" si="1233"/>
        <v/>
      </c>
      <c r="V615" s="98"/>
    </row>
    <row r="616" spans="2:22" x14ac:dyDescent="0.25">
      <c r="B616" s="91">
        <v>13</v>
      </c>
      <c r="C616" s="92">
        <f t="shared" si="1165"/>
        <v>43848</v>
      </c>
      <c r="D616" s="93">
        <f ca="1">OFFSET(dispos!$D$17,,72)</f>
        <v>0</v>
      </c>
      <c r="E616" s="93">
        <f ca="1">OFFSET(dispos!$E$17,,72)</f>
        <v>0</v>
      </c>
      <c r="F616" s="93">
        <f ca="1">OFFSET(dispos!$F$17,,72)</f>
        <v>0</v>
      </c>
      <c r="G616" s="93">
        <f ca="1">OFFSET(dispos!$G$17,,72)</f>
        <v>0</v>
      </c>
      <c r="H616" s="93">
        <f ca="1">OFFSET(dispos!$H$17,,72)</f>
        <v>0</v>
      </c>
      <c r="I616" s="93">
        <f ca="1">OFFSET(dispos!$I$17,,72)</f>
        <v>0</v>
      </c>
      <c r="J616" s="90" t="str">
        <f t="shared" ref="J616:O616" ca="1" si="1234">IF(D616=0,"",SUMPRODUCT((D604:D653&lt;=D616)-(ISBLANK(D604:D653))))</f>
        <v/>
      </c>
      <c r="K616" s="90" t="str">
        <f t="shared" ca="1" si="1234"/>
        <v/>
      </c>
      <c r="L616" s="90" t="str">
        <f t="shared" ca="1" si="1234"/>
        <v/>
      </c>
      <c r="M616" s="90" t="str">
        <f t="shared" ca="1" si="1234"/>
        <v/>
      </c>
      <c r="N616" s="90" t="str">
        <f t="shared" ca="1" si="1234"/>
        <v/>
      </c>
      <c r="O616" s="90" t="str">
        <f t="shared" ca="1" si="1234"/>
        <v/>
      </c>
      <c r="P616" s="89" t="str">
        <f t="shared" ref="P616:U616" ca="1" si="1235">IF(ISNA(MATCH(MIN(J604:J653)+ROW()-ROW(P604),J604:J653,0)),"",INDEX(D604:D653,MATCH(MIN(J604:J653)+ROW()-ROW(P604),J604:J653,0)))</f>
        <v/>
      </c>
      <c r="Q616" s="89" t="str">
        <f t="shared" ca="1" si="1235"/>
        <v/>
      </c>
      <c r="R616" s="89" t="str">
        <f t="shared" ca="1" si="1235"/>
        <v/>
      </c>
      <c r="S616" s="89" t="str">
        <f t="shared" ca="1" si="1235"/>
        <v/>
      </c>
      <c r="T616" s="89" t="str">
        <f t="shared" ca="1" si="1235"/>
        <v/>
      </c>
      <c r="U616" s="89" t="str">
        <f t="shared" ca="1" si="1235"/>
        <v/>
      </c>
      <c r="V616" s="98"/>
    </row>
    <row r="617" spans="2:22" x14ac:dyDescent="0.25">
      <c r="B617" s="91">
        <v>14</v>
      </c>
      <c r="C617" s="92">
        <f t="shared" si="1165"/>
        <v>43848</v>
      </c>
      <c r="D617" s="93">
        <f ca="1">OFFSET(dispos!$D$17,,78)</f>
        <v>0</v>
      </c>
      <c r="E617" s="93">
        <f ca="1">OFFSET(dispos!$E$17,,78)</f>
        <v>0</v>
      </c>
      <c r="F617" s="93">
        <f ca="1">OFFSET(dispos!$F$17,,78)</f>
        <v>0</v>
      </c>
      <c r="G617" s="93">
        <f ca="1">OFFSET(dispos!$G$17,,78)</f>
        <v>0</v>
      </c>
      <c r="H617" s="93">
        <f ca="1">OFFSET(dispos!$H$17,,78)</f>
        <v>0</v>
      </c>
      <c r="I617" s="93">
        <f ca="1">OFFSET(dispos!$I$17,,78)</f>
        <v>0</v>
      </c>
      <c r="J617" s="90" t="str">
        <f t="shared" ref="J617:O617" ca="1" si="1236">IF(D617=0,"",SUMPRODUCT((D604:D653&lt;=D617)-(ISBLANK(D604:D653))))</f>
        <v/>
      </c>
      <c r="K617" s="90" t="str">
        <f t="shared" ca="1" si="1236"/>
        <v/>
      </c>
      <c r="L617" s="90" t="str">
        <f t="shared" ca="1" si="1236"/>
        <v/>
      </c>
      <c r="M617" s="90" t="str">
        <f t="shared" ca="1" si="1236"/>
        <v/>
      </c>
      <c r="N617" s="90" t="str">
        <f t="shared" ca="1" si="1236"/>
        <v/>
      </c>
      <c r="O617" s="90" t="str">
        <f t="shared" ca="1" si="1236"/>
        <v/>
      </c>
      <c r="P617" s="89" t="str">
        <f t="shared" ref="P617:U617" ca="1" si="1237">IF(ISNA(MATCH(MIN(J604:J653)+ROW()-ROW(P604),J604:J653,0)),"",INDEX(D604:D653,MATCH(MIN(J604:J653)+ROW()-ROW(P604),J604:J653,0)))</f>
        <v/>
      </c>
      <c r="Q617" s="89" t="str">
        <f t="shared" ca="1" si="1237"/>
        <v/>
      </c>
      <c r="R617" s="89" t="str">
        <f t="shared" ca="1" si="1237"/>
        <v/>
      </c>
      <c r="S617" s="89" t="str">
        <f t="shared" ca="1" si="1237"/>
        <v/>
      </c>
      <c r="T617" s="89" t="str">
        <f t="shared" ca="1" si="1237"/>
        <v/>
      </c>
      <c r="U617" s="89" t="str">
        <f t="shared" ca="1" si="1237"/>
        <v/>
      </c>
      <c r="V617" s="98"/>
    </row>
    <row r="618" spans="2:22" x14ac:dyDescent="0.25">
      <c r="B618" s="91">
        <v>15</v>
      </c>
      <c r="C618" s="92">
        <f t="shared" si="1165"/>
        <v>43848</v>
      </c>
      <c r="D618" s="93">
        <f ca="1">OFFSET(dispos!$D$17,,84)</f>
        <v>0</v>
      </c>
      <c r="E618" s="93">
        <f ca="1">OFFSET(dispos!$E$17,,84)</f>
        <v>0</v>
      </c>
      <c r="F618" s="93">
        <f ca="1">OFFSET(dispos!$F$17,,84)</f>
        <v>0</v>
      </c>
      <c r="G618" s="93">
        <f ca="1">OFFSET(dispos!$G$17,,84)</f>
        <v>0</v>
      </c>
      <c r="H618" s="93">
        <f ca="1">OFFSET(dispos!$H$17,,84)</f>
        <v>0</v>
      </c>
      <c r="I618" s="93">
        <f ca="1">OFFSET(dispos!$I$17,,84)</f>
        <v>0</v>
      </c>
      <c r="J618" s="90" t="str">
        <f t="shared" ref="J618:O618" ca="1" si="1238">IF(D618=0,"",SUMPRODUCT((D604:D653&lt;=D618)-(ISBLANK(D604:D653))))</f>
        <v/>
      </c>
      <c r="K618" s="90" t="str">
        <f t="shared" ca="1" si="1238"/>
        <v/>
      </c>
      <c r="L618" s="90" t="str">
        <f t="shared" ca="1" si="1238"/>
        <v/>
      </c>
      <c r="M618" s="90" t="str">
        <f t="shared" ca="1" si="1238"/>
        <v/>
      </c>
      <c r="N618" s="90" t="str">
        <f t="shared" ca="1" si="1238"/>
        <v/>
      </c>
      <c r="O618" s="90" t="str">
        <f t="shared" ca="1" si="1238"/>
        <v/>
      </c>
      <c r="P618" s="89" t="str">
        <f t="shared" ref="P618:U618" ca="1" si="1239">IF(ISNA(MATCH(MIN(J604:J653)+ROW()-ROW(P604),J604:J653,0)),"",INDEX(D604:D653,MATCH(MIN(J604:J653)+ROW()-ROW(P604),J604:J653,0)))</f>
        <v/>
      </c>
      <c r="Q618" s="89" t="str">
        <f t="shared" ca="1" si="1239"/>
        <v/>
      </c>
      <c r="R618" s="89" t="str">
        <f t="shared" ca="1" si="1239"/>
        <v/>
      </c>
      <c r="S618" s="89" t="str">
        <f t="shared" ca="1" si="1239"/>
        <v/>
      </c>
      <c r="T618" s="89" t="str">
        <f t="shared" ca="1" si="1239"/>
        <v/>
      </c>
      <c r="U618" s="89" t="str">
        <f t="shared" ca="1" si="1239"/>
        <v/>
      </c>
      <c r="V618" s="98"/>
    </row>
    <row r="619" spans="2:22" x14ac:dyDescent="0.25">
      <c r="B619" s="91">
        <v>16</v>
      </c>
      <c r="C619" s="92">
        <f t="shared" si="1165"/>
        <v>43848</v>
      </c>
      <c r="D619" s="93">
        <f ca="1">OFFSET(dispos!$D$17,,90)</f>
        <v>0</v>
      </c>
      <c r="E619" s="93">
        <f ca="1">OFFSET(dispos!$E$17,,90)</f>
        <v>0</v>
      </c>
      <c r="F619" s="93">
        <f ca="1">OFFSET(dispos!$F$17,,90)</f>
        <v>0</v>
      </c>
      <c r="G619" s="93">
        <f ca="1">OFFSET(dispos!$G$17,,90)</f>
        <v>0</v>
      </c>
      <c r="H619" s="93">
        <f ca="1">OFFSET(dispos!$H$17,,90)</f>
        <v>0</v>
      </c>
      <c r="I619" s="93">
        <f ca="1">OFFSET(dispos!$I$17,,90)</f>
        <v>0</v>
      </c>
      <c r="J619" s="90" t="str">
        <f t="shared" ref="J619:O619" ca="1" si="1240">IF(D619=0,"",SUMPRODUCT((D604:D653&lt;=D619)-(ISBLANK(D604:D653))))</f>
        <v/>
      </c>
      <c r="K619" s="90" t="str">
        <f t="shared" ca="1" si="1240"/>
        <v/>
      </c>
      <c r="L619" s="90" t="str">
        <f t="shared" ca="1" si="1240"/>
        <v/>
      </c>
      <c r="M619" s="90" t="str">
        <f t="shared" ca="1" si="1240"/>
        <v/>
      </c>
      <c r="N619" s="90" t="str">
        <f t="shared" ca="1" si="1240"/>
        <v/>
      </c>
      <c r="O619" s="90" t="str">
        <f t="shared" ca="1" si="1240"/>
        <v/>
      </c>
      <c r="P619" s="89" t="str">
        <f t="shared" ref="P619:U619" ca="1" si="1241">IF(ISNA(MATCH(MIN(J604:J653)+ROW()-ROW(P604),J604:J653,0)),"",INDEX(D604:D653,MATCH(MIN(J604:J653)+ROW()-ROW(P604),J604:J653,0)))</f>
        <v/>
      </c>
      <c r="Q619" s="89" t="str">
        <f t="shared" ca="1" si="1241"/>
        <v/>
      </c>
      <c r="R619" s="89" t="str">
        <f t="shared" ca="1" si="1241"/>
        <v/>
      </c>
      <c r="S619" s="89" t="str">
        <f t="shared" ca="1" si="1241"/>
        <v/>
      </c>
      <c r="T619" s="89" t="str">
        <f t="shared" ca="1" si="1241"/>
        <v/>
      </c>
      <c r="U619" s="89" t="str">
        <f t="shared" ca="1" si="1241"/>
        <v/>
      </c>
      <c r="V619" s="98"/>
    </row>
    <row r="620" spans="2:22" x14ac:dyDescent="0.25">
      <c r="B620" s="91">
        <v>17</v>
      </c>
      <c r="C620" s="92">
        <f t="shared" si="1165"/>
        <v>43848</v>
      </c>
      <c r="D620" s="93">
        <f ca="1">OFFSET(dispos!$D$17,,96)</f>
        <v>0</v>
      </c>
      <c r="E620" s="93">
        <f ca="1">OFFSET(dispos!$E$17,,96)</f>
        <v>0</v>
      </c>
      <c r="F620" s="93">
        <f ca="1">OFFSET(dispos!$F$17,,96)</f>
        <v>0</v>
      </c>
      <c r="G620" s="93">
        <f ca="1">OFFSET(dispos!$G$17,,96)</f>
        <v>0</v>
      </c>
      <c r="H620" s="93">
        <f ca="1">OFFSET(dispos!$H$17,,96)</f>
        <v>0</v>
      </c>
      <c r="I620" s="93">
        <f ca="1">OFFSET(dispos!$I$17,,96)</f>
        <v>0</v>
      </c>
      <c r="J620" s="90" t="str">
        <f t="shared" ref="J620:O620" ca="1" si="1242">IF(D620=0,"",SUMPRODUCT((D604:D653&lt;=D620)-(ISBLANK(D604:D653))))</f>
        <v/>
      </c>
      <c r="K620" s="90" t="str">
        <f t="shared" ca="1" si="1242"/>
        <v/>
      </c>
      <c r="L620" s="90" t="str">
        <f t="shared" ca="1" si="1242"/>
        <v/>
      </c>
      <c r="M620" s="90" t="str">
        <f t="shared" ca="1" si="1242"/>
        <v/>
      </c>
      <c r="N620" s="90" t="str">
        <f t="shared" ca="1" si="1242"/>
        <v/>
      </c>
      <c r="O620" s="90" t="str">
        <f t="shared" ca="1" si="1242"/>
        <v/>
      </c>
      <c r="P620" s="89" t="str">
        <f t="shared" ref="P620:U620" ca="1" si="1243">IF(ISNA(MATCH(MIN(J604:J653)+ROW()-ROW(P604),J604:J653,0)),"",INDEX(D604:D653,MATCH(MIN(J604:J653)+ROW()-ROW(P604),J604:J653,0)))</f>
        <v/>
      </c>
      <c r="Q620" s="89" t="str">
        <f t="shared" ca="1" si="1243"/>
        <v/>
      </c>
      <c r="R620" s="89" t="str">
        <f t="shared" ca="1" si="1243"/>
        <v/>
      </c>
      <c r="S620" s="89" t="str">
        <f t="shared" ca="1" si="1243"/>
        <v/>
      </c>
      <c r="T620" s="89" t="str">
        <f t="shared" ca="1" si="1243"/>
        <v/>
      </c>
      <c r="U620" s="89" t="str">
        <f t="shared" ca="1" si="1243"/>
        <v/>
      </c>
      <c r="V620" s="98"/>
    </row>
    <row r="621" spans="2:22" x14ac:dyDescent="0.25">
      <c r="B621" s="91">
        <v>18</v>
      </c>
      <c r="C621" s="92">
        <f t="shared" si="1165"/>
        <v>43848</v>
      </c>
      <c r="D621" s="93">
        <f ca="1">OFFSET(dispos!$D$17,,102)</f>
        <v>0</v>
      </c>
      <c r="E621" s="93">
        <f ca="1">OFFSET(dispos!$E$17,,102)</f>
        <v>0</v>
      </c>
      <c r="F621" s="93">
        <f ca="1">OFFSET(dispos!$F$17,,102)</f>
        <v>0</v>
      </c>
      <c r="G621" s="93">
        <f ca="1">OFFSET(dispos!$G$17,,102)</f>
        <v>0</v>
      </c>
      <c r="H621" s="93">
        <f ca="1">OFFSET(dispos!$H$17,,102)</f>
        <v>0</v>
      </c>
      <c r="I621" s="93">
        <f ca="1">OFFSET(dispos!$I$17,,102)</f>
        <v>0</v>
      </c>
      <c r="J621" s="90" t="str">
        <f t="shared" ref="J621:O621" ca="1" si="1244">IF(D621=0,"",SUMPRODUCT((D604:D653&lt;=D621)-(ISBLANK(D604:D653))))</f>
        <v/>
      </c>
      <c r="K621" s="90" t="str">
        <f t="shared" ca="1" si="1244"/>
        <v/>
      </c>
      <c r="L621" s="90" t="str">
        <f t="shared" ca="1" si="1244"/>
        <v/>
      </c>
      <c r="M621" s="90" t="str">
        <f t="shared" ca="1" si="1244"/>
        <v/>
      </c>
      <c r="N621" s="90" t="str">
        <f t="shared" ca="1" si="1244"/>
        <v/>
      </c>
      <c r="O621" s="90" t="str">
        <f t="shared" ca="1" si="1244"/>
        <v/>
      </c>
      <c r="P621" s="89" t="str">
        <f t="shared" ref="P621:U621" ca="1" si="1245">IF(ISNA(MATCH(MIN(J604:J653)+ROW()-ROW(P604),J604:J653,0)),"",INDEX(D604:D653,MATCH(MIN(J604:J653)+ROW()-ROW(P604),J604:J653,0)))</f>
        <v/>
      </c>
      <c r="Q621" s="89" t="str">
        <f t="shared" ca="1" si="1245"/>
        <v/>
      </c>
      <c r="R621" s="89" t="str">
        <f t="shared" ca="1" si="1245"/>
        <v/>
      </c>
      <c r="S621" s="89" t="str">
        <f t="shared" ca="1" si="1245"/>
        <v/>
      </c>
      <c r="T621" s="89" t="str">
        <f t="shared" ca="1" si="1245"/>
        <v/>
      </c>
      <c r="U621" s="89" t="str">
        <f t="shared" ca="1" si="1245"/>
        <v/>
      </c>
      <c r="V621" s="98"/>
    </row>
    <row r="622" spans="2:22" x14ac:dyDescent="0.25">
      <c r="B622" s="91">
        <v>19</v>
      </c>
      <c r="C622" s="92">
        <f t="shared" si="1165"/>
        <v>43848</v>
      </c>
      <c r="D622" s="93">
        <f ca="1">OFFSET(dispos!$D$17,,108)</f>
        <v>0</v>
      </c>
      <c r="E622" s="93">
        <f ca="1">OFFSET(dispos!$E$17,,108)</f>
        <v>0</v>
      </c>
      <c r="F622" s="93">
        <f ca="1">OFFSET(dispos!$F$17,,108)</f>
        <v>0</v>
      </c>
      <c r="G622" s="93">
        <f ca="1">OFFSET(dispos!$G$17,,108)</f>
        <v>0</v>
      </c>
      <c r="H622" s="93">
        <f ca="1">OFFSET(dispos!$H$17,,108)</f>
        <v>0</v>
      </c>
      <c r="I622" s="93">
        <f ca="1">OFFSET(dispos!$I$17,,108)</f>
        <v>0</v>
      </c>
      <c r="J622" s="90" t="str">
        <f t="shared" ref="J622:O622" ca="1" si="1246">IF(D622=0,"",SUMPRODUCT((D604:D653&lt;=D622)-(ISBLANK(D604:D653))))</f>
        <v/>
      </c>
      <c r="K622" s="90" t="str">
        <f t="shared" ca="1" si="1246"/>
        <v/>
      </c>
      <c r="L622" s="90" t="str">
        <f t="shared" ca="1" si="1246"/>
        <v/>
      </c>
      <c r="M622" s="90" t="str">
        <f t="shared" ca="1" si="1246"/>
        <v/>
      </c>
      <c r="N622" s="90" t="str">
        <f t="shared" ca="1" si="1246"/>
        <v/>
      </c>
      <c r="O622" s="90" t="str">
        <f t="shared" ca="1" si="1246"/>
        <v/>
      </c>
      <c r="P622" s="89" t="str">
        <f t="shared" ref="P622:U622" ca="1" si="1247">IF(ISNA(MATCH(MIN(J604:J653)+ROW()-ROW(P604),J604:J653,0)),"",INDEX(D604:D653,MATCH(MIN(J604:J653)+ROW()-ROW(P604),J604:J653,0)))</f>
        <v/>
      </c>
      <c r="Q622" s="89" t="str">
        <f t="shared" ca="1" si="1247"/>
        <v/>
      </c>
      <c r="R622" s="89" t="str">
        <f t="shared" ca="1" si="1247"/>
        <v/>
      </c>
      <c r="S622" s="89" t="str">
        <f t="shared" ca="1" si="1247"/>
        <v/>
      </c>
      <c r="T622" s="89" t="str">
        <f t="shared" ca="1" si="1247"/>
        <v/>
      </c>
      <c r="U622" s="89" t="str">
        <f t="shared" ca="1" si="1247"/>
        <v/>
      </c>
      <c r="V622" s="98"/>
    </row>
    <row r="623" spans="2:22" x14ac:dyDescent="0.25">
      <c r="B623" s="91">
        <v>20</v>
      </c>
      <c r="C623" s="92">
        <f t="shared" si="1165"/>
        <v>43848</v>
      </c>
      <c r="D623" s="93">
        <f ca="1">OFFSET(dispos!$D$17,,114)</f>
        <v>0</v>
      </c>
      <c r="E623" s="93">
        <f ca="1">OFFSET(dispos!$E$17,,114)</f>
        <v>0</v>
      </c>
      <c r="F623" s="93">
        <f ca="1">OFFSET(dispos!$F$17,,114)</f>
        <v>0</v>
      </c>
      <c r="G623" s="93">
        <f ca="1">OFFSET(dispos!$G$17,,114)</f>
        <v>0</v>
      </c>
      <c r="H623" s="93">
        <f ca="1">OFFSET(dispos!$H$17,,114)</f>
        <v>0</v>
      </c>
      <c r="I623" s="93">
        <f ca="1">OFFSET(dispos!$I$17,,114)</f>
        <v>0</v>
      </c>
      <c r="J623" s="90" t="str">
        <f t="shared" ref="J623:O623" ca="1" si="1248">IF(D623=0,"",SUMPRODUCT((D604:D653&lt;=D623)-(ISBLANK(D604:D653))))</f>
        <v/>
      </c>
      <c r="K623" s="90" t="str">
        <f t="shared" ca="1" si="1248"/>
        <v/>
      </c>
      <c r="L623" s="90" t="str">
        <f t="shared" ca="1" si="1248"/>
        <v/>
      </c>
      <c r="M623" s="90" t="str">
        <f t="shared" ca="1" si="1248"/>
        <v/>
      </c>
      <c r="N623" s="90" t="str">
        <f t="shared" ca="1" si="1248"/>
        <v/>
      </c>
      <c r="O623" s="90" t="str">
        <f t="shared" ca="1" si="1248"/>
        <v/>
      </c>
      <c r="P623" s="89" t="str">
        <f t="shared" ref="P623:U623" ca="1" si="1249">IF(ISNA(MATCH(MIN(J604:J653)+ROW()-ROW(P604),J604:J653,0)),"",INDEX(D604:D653,MATCH(MIN(J604:J653)+ROW()-ROW(P604),J604:J653,0)))</f>
        <v/>
      </c>
      <c r="Q623" s="89" t="str">
        <f t="shared" ca="1" si="1249"/>
        <v/>
      </c>
      <c r="R623" s="89" t="str">
        <f t="shared" ca="1" si="1249"/>
        <v/>
      </c>
      <c r="S623" s="89" t="str">
        <f t="shared" ca="1" si="1249"/>
        <v/>
      </c>
      <c r="T623" s="89" t="str">
        <f t="shared" ca="1" si="1249"/>
        <v/>
      </c>
      <c r="U623" s="89" t="str">
        <f t="shared" ca="1" si="1249"/>
        <v/>
      </c>
      <c r="V623" s="98"/>
    </row>
    <row r="624" spans="2:22" x14ac:dyDescent="0.25">
      <c r="B624" s="91">
        <v>21</v>
      </c>
      <c r="C624" s="92">
        <f t="shared" si="1165"/>
        <v>43848</v>
      </c>
      <c r="D624" s="93">
        <f ca="1">OFFSET(dispos!$D$17,,120)</f>
        <v>0</v>
      </c>
      <c r="E624" s="93">
        <f ca="1">OFFSET(dispos!$E$17,,120)</f>
        <v>0</v>
      </c>
      <c r="F624" s="93">
        <f ca="1">OFFSET(dispos!$F$17,,120)</f>
        <v>0</v>
      </c>
      <c r="G624" s="93">
        <f ca="1">OFFSET(dispos!$G$17,,120)</f>
        <v>0</v>
      </c>
      <c r="H624" s="93">
        <f ca="1">OFFSET(dispos!$H$17,,120)</f>
        <v>0</v>
      </c>
      <c r="I624" s="93">
        <f ca="1">OFFSET(dispos!$I$17,,120)</f>
        <v>0</v>
      </c>
      <c r="J624" s="90" t="str">
        <f t="shared" ref="J624:O624" ca="1" si="1250">IF(D624=0,"",SUMPRODUCT((D604:D653&lt;=D624)-(ISBLANK(D604:D653))))</f>
        <v/>
      </c>
      <c r="K624" s="90" t="str">
        <f t="shared" ca="1" si="1250"/>
        <v/>
      </c>
      <c r="L624" s="90" t="str">
        <f t="shared" ca="1" si="1250"/>
        <v/>
      </c>
      <c r="M624" s="90" t="str">
        <f t="shared" ca="1" si="1250"/>
        <v/>
      </c>
      <c r="N624" s="90" t="str">
        <f t="shared" ca="1" si="1250"/>
        <v/>
      </c>
      <c r="O624" s="90" t="str">
        <f t="shared" ca="1" si="1250"/>
        <v/>
      </c>
      <c r="P624" s="89" t="str">
        <f t="shared" ref="P624:U624" ca="1" si="1251">IF(ISNA(MATCH(MIN(J604:J653)+ROW()-ROW(P604),J604:J653,0)),"",INDEX(D604:D653,MATCH(MIN(J604:J653)+ROW()-ROW(P604),J604:J653,0)))</f>
        <v/>
      </c>
      <c r="Q624" s="89" t="str">
        <f t="shared" ca="1" si="1251"/>
        <v/>
      </c>
      <c r="R624" s="89" t="str">
        <f t="shared" ca="1" si="1251"/>
        <v/>
      </c>
      <c r="S624" s="89" t="str">
        <f t="shared" ca="1" si="1251"/>
        <v/>
      </c>
      <c r="T624" s="89" t="str">
        <f t="shared" ca="1" si="1251"/>
        <v/>
      </c>
      <c r="U624" s="89" t="str">
        <f t="shared" ca="1" si="1251"/>
        <v/>
      </c>
      <c r="V624" s="98"/>
    </row>
    <row r="625" spans="2:22" x14ac:dyDescent="0.25">
      <c r="B625" s="91">
        <v>22</v>
      </c>
      <c r="C625" s="92">
        <f t="shared" si="1165"/>
        <v>43848</v>
      </c>
      <c r="D625" s="93">
        <f ca="1">OFFSET(dispos!$D$17,,126)</f>
        <v>0</v>
      </c>
      <c r="E625" s="93">
        <f ca="1">OFFSET(dispos!$E$17,,126)</f>
        <v>0</v>
      </c>
      <c r="F625" s="93">
        <f ca="1">OFFSET(dispos!$F$17,,126)</f>
        <v>0</v>
      </c>
      <c r="G625" s="93">
        <f ca="1">OFFSET(dispos!$G$17,,126)</f>
        <v>0</v>
      </c>
      <c r="H625" s="93">
        <f ca="1">OFFSET(dispos!$H$17,,126)</f>
        <v>0</v>
      </c>
      <c r="I625" s="93">
        <f ca="1">OFFSET(dispos!$I$17,,126)</f>
        <v>0</v>
      </c>
      <c r="J625" s="90" t="str">
        <f t="shared" ref="J625:O625" ca="1" si="1252">IF(D625=0,"",SUMPRODUCT((D604:D653&lt;=D625)-(ISBLANK(D604:D653))))</f>
        <v/>
      </c>
      <c r="K625" s="90" t="str">
        <f t="shared" ca="1" si="1252"/>
        <v/>
      </c>
      <c r="L625" s="90" t="str">
        <f t="shared" ca="1" si="1252"/>
        <v/>
      </c>
      <c r="M625" s="90" t="str">
        <f t="shared" ca="1" si="1252"/>
        <v/>
      </c>
      <c r="N625" s="90" t="str">
        <f t="shared" ca="1" si="1252"/>
        <v/>
      </c>
      <c r="O625" s="90" t="str">
        <f t="shared" ca="1" si="1252"/>
        <v/>
      </c>
      <c r="P625" s="89" t="str">
        <f t="shared" ref="P625:U625" ca="1" si="1253">IF(ISNA(MATCH(MIN(J604:J653)+ROW()-ROW(P604),J604:J653,0)),"",INDEX(D604:D653,MATCH(MIN(J604:J653)+ROW()-ROW(P604),J604:J653,0)))</f>
        <v/>
      </c>
      <c r="Q625" s="89" t="str">
        <f t="shared" ca="1" si="1253"/>
        <v/>
      </c>
      <c r="R625" s="89" t="str">
        <f t="shared" ca="1" si="1253"/>
        <v/>
      </c>
      <c r="S625" s="89" t="str">
        <f t="shared" ca="1" si="1253"/>
        <v/>
      </c>
      <c r="T625" s="89" t="str">
        <f t="shared" ca="1" si="1253"/>
        <v/>
      </c>
      <c r="U625" s="89" t="str">
        <f t="shared" ca="1" si="1253"/>
        <v/>
      </c>
      <c r="V625" s="98"/>
    </row>
    <row r="626" spans="2:22" x14ac:dyDescent="0.25">
      <c r="B626" s="91">
        <v>23</v>
      </c>
      <c r="C626" s="92">
        <f t="shared" si="1165"/>
        <v>43848</v>
      </c>
      <c r="D626" s="93">
        <f ca="1">OFFSET(dispos!$D$17,,132)</f>
        <v>0</v>
      </c>
      <c r="E626" s="93">
        <f ca="1">OFFSET(dispos!$E$17,,132)</f>
        <v>0</v>
      </c>
      <c r="F626" s="93">
        <f ca="1">OFFSET(dispos!$F$17,,132)</f>
        <v>0</v>
      </c>
      <c r="G626" s="93">
        <f ca="1">OFFSET(dispos!$G$17,,132)</f>
        <v>0</v>
      </c>
      <c r="H626" s="93">
        <f ca="1">OFFSET(dispos!$H$17,,132)</f>
        <v>0</v>
      </c>
      <c r="I626" s="93">
        <f ca="1">OFFSET(dispos!$I$17,,132)</f>
        <v>0</v>
      </c>
      <c r="J626" s="90" t="str">
        <f t="shared" ref="J626:O626" ca="1" si="1254">IF(D626=0,"",SUMPRODUCT((D604:D653&lt;=D626)-(ISBLANK(D604:D653))))</f>
        <v/>
      </c>
      <c r="K626" s="90" t="str">
        <f t="shared" ca="1" si="1254"/>
        <v/>
      </c>
      <c r="L626" s="90" t="str">
        <f t="shared" ca="1" si="1254"/>
        <v/>
      </c>
      <c r="M626" s="90" t="str">
        <f t="shared" ca="1" si="1254"/>
        <v/>
      </c>
      <c r="N626" s="90" t="str">
        <f t="shared" ca="1" si="1254"/>
        <v/>
      </c>
      <c r="O626" s="90" t="str">
        <f t="shared" ca="1" si="1254"/>
        <v/>
      </c>
      <c r="P626" s="89" t="str">
        <f t="shared" ref="P626:U626" ca="1" si="1255">IF(ISNA(MATCH(MIN(J604:J653)+ROW()-ROW(P604),J604:J653,0)),"",INDEX(D604:D653,MATCH(MIN(J604:J653)+ROW()-ROW(P604),J604:J653,0)))</f>
        <v/>
      </c>
      <c r="Q626" s="89" t="str">
        <f t="shared" ca="1" si="1255"/>
        <v/>
      </c>
      <c r="R626" s="89" t="str">
        <f t="shared" ca="1" si="1255"/>
        <v/>
      </c>
      <c r="S626" s="89" t="str">
        <f t="shared" ca="1" si="1255"/>
        <v/>
      </c>
      <c r="T626" s="89" t="str">
        <f t="shared" ca="1" si="1255"/>
        <v/>
      </c>
      <c r="U626" s="89" t="str">
        <f t="shared" ca="1" si="1255"/>
        <v/>
      </c>
      <c r="V626" s="98"/>
    </row>
    <row r="627" spans="2:22" x14ac:dyDescent="0.25">
      <c r="B627" s="91">
        <v>24</v>
      </c>
      <c r="C627" s="92">
        <f t="shared" si="1165"/>
        <v>43848</v>
      </c>
      <c r="D627" s="93">
        <f ca="1">OFFSET(dispos!$D$17,,138)</f>
        <v>0</v>
      </c>
      <c r="E627" s="93">
        <f ca="1">OFFSET(dispos!$E$17,,138)</f>
        <v>0</v>
      </c>
      <c r="F627" s="93">
        <f ca="1">OFFSET(dispos!$F$17,,138)</f>
        <v>0</v>
      </c>
      <c r="G627" s="93">
        <f ca="1">OFFSET(dispos!$G$17,,138)</f>
        <v>0</v>
      </c>
      <c r="H627" s="93">
        <f ca="1">OFFSET(dispos!$H$17,,138)</f>
        <v>0</v>
      </c>
      <c r="I627" s="93">
        <f ca="1">OFFSET(dispos!$I$17,,138)</f>
        <v>0</v>
      </c>
      <c r="J627" s="90" t="str">
        <f t="shared" ref="J627:O627" ca="1" si="1256">IF(D627=0,"",SUMPRODUCT((D604:D653&lt;=D627)-(ISBLANK(D604:D653))))</f>
        <v/>
      </c>
      <c r="K627" s="90" t="str">
        <f t="shared" ca="1" si="1256"/>
        <v/>
      </c>
      <c r="L627" s="90" t="str">
        <f t="shared" ca="1" si="1256"/>
        <v/>
      </c>
      <c r="M627" s="90" t="str">
        <f t="shared" ca="1" si="1256"/>
        <v/>
      </c>
      <c r="N627" s="90" t="str">
        <f t="shared" ca="1" si="1256"/>
        <v/>
      </c>
      <c r="O627" s="90" t="str">
        <f t="shared" ca="1" si="1256"/>
        <v/>
      </c>
      <c r="P627" s="89" t="str">
        <f t="shared" ref="P627:U627" ca="1" si="1257">IF(ISNA(MATCH(MIN(J604:J653)+ROW()-ROW(P604),J604:J653,0)),"",INDEX(D604:D653,MATCH(MIN(J604:J653)+ROW()-ROW(P604),J604:J653,0)))</f>
        <v/>
      </c>
      <c r="Q627" s="89" t="str">
        <f t="shared" ca="1" si="1257"/>
        <v/>
      </c>
      <c r="R627" s="89" t="str">
        <f t="shared" ca="1" si="1257"/>
        <v/>
      </c>
      <c r="S627" s="89" t="str">
        <f t="shared" ca="1" si="1257"/>
        <v/>
      </c>
      <c r="T627" s="89" t="str">
        <f t="shared" ca="1" si="1257"/>
        <v/>
      </c>
      <c r="U627" s="89" t="str">
        <f t="shared" ca="1" si="1257"/>
        <v/>
      </c>
      <c r="V627" s="98"/>
    </row>
    <row r="628" spans="2:22" x14ac:dyDescent="0.25">
      <c r="B628" s="91">
        <v>25</v>
      </c>
      <c r="C628" s="92">
        <f t="shared" si="1165"/>
        <v>43848</v>
      </c>
      <c r="D628" s="93">
        <f ca="1">OFFSET(dispos!$D$17,,144)</f>
        <v>0</v>
      </c>
      <c r="E628" s="93">
        <f ca="1">OFFSET(dispos!$E$17,,144)</f>
        <v>0</v>
      </c>
      <c r="F628" s="93">
        <f ca="1">OFFSET(dispos!$F$17,,144)</f>
        <v>0</v>
      </c>
      <c r="G628" s="93">
        <f ca="1">OFFSET(dispos!$G$17,,144)</f>
        <v>0</v>
      </c>
      <c r="H628" s="93">
        <f ca="1">OFFSET(dispos!$H$17,,144)</f>
        <v>0</v>
      </c>
      <c r="I628" s="93">
        <f ca="1">OFFSET(dispos!$I$17,,144)</f>
        <v>0</v>
      </c>
      <c r="J628" s="90" t="str">
        <f t="shared" ref="J628:O628" ca="1" si="1258">IF(D628=0,"",SUMPRODUCT((D604:D653&lt;=D628)-(ISBLANK(D604:D653))))</f>
        <v/>
      </c>
      <c r="K628" s="90" t="str">
        <f t="shared" ca="1" si="1258"/>
        <v/>
      </c>
      <c r="L628" s="90" t="str">
        <f t="shared" ca="1" si="1258"/>
        <v/>
      </c>
      <c r="M628" s="90" t="str">
        <f t="shared" ca="1" si="1258"/>
        <v/>
      </c>
      <c r="N628" s="90" t="str">
        <f t="shared" ca="1" si="1258"/>
        <v/>
      </c>
      <c r="O628" s="90" t="str">
        <f t="shared" ca="1" si="1258"/>
        <v/>
      </c>
      <c r="P628" s="89" t="str">
        <f t="shared" ref="P628:U628" ca="1" si="1259">IF(ISNA(MATCH(MIN(J604:J653)+ROW()-ROW(P604),J604:J653,0)),"",INDEX(D604:D653,MATCH(MIN(J604:J653)+ROW()-ROW(P604),J604:J653,0)))</f>
        <v/>
      </c>
      <c r="Q628" s="89" t="str">
        <f t="shared" ca="1" si="1259"/>
        <v/>
      </c>
      <c r="R628" s="89" t="str">
        <f t="shared" ca="1" si="1259"/>
        <v/>
      </c>
      <c r="S628" s="89" t="str">
        <f t="shared" ca="1" si="1259"/>
        <v/>
      </c>
      <c r="T628" s="89" t="str">
        <f t="shared" ca="1" si="1259"/>
        <v/>
      </c>
      <c r="U628" s="89" t="str">
        <f t="shared" ca="1" si="1259"/>
        <v/>
      </c>
      <c r="V628" s="98"/>
    </row>
    <row r="629" spans="2:22" x14ac:dyDescent="0.25">
      <c r="B629" s="91">
        <v>26</v>
      </c>
      <c r="C629" s="92">
        <f t="shared" si="1165"/>
        <v>43848</v>
      </c>
      <c r="D629" s="93">
        <f ca="1">OFFSET(dispos!$D$17,,150)</f>
        <v>0</v>
      </c>
      <c r="E629" s="93">
        <f ca="1">OFFSET(dispos!$E$17,,150)</f>
        <v>0</v>
      </c>
      <c r="F629" s="93">
        <f ca="1">OFFSET(dispos!$F$17,,150)</f>
        <v>0</v>
      </c>
      <c r="G629" s="93">
        <f ca="1">OFFSET(dispos!$G$17,,150)</f>
        <v>0</v>
      </c>
      <c r="H629" s="93">
        <f ca="1">OFFSET(dispos!$H$17,,150)</f>
        <v>0</v>
      </c>
      <c r="I629" s="93">
        <f ca="1">OFFSET(dispos!$I$17,,150)</f>
        <v>0</v>
      </c>
      <c r="J629" s="90" t="str">
        <f t="shared" ref="J629:O629" ca="1" si="1260">IF(D629=0,"",SUMPRODUCT((D604:D653&lt;=D629)-(ISBLANK(D604:D653))))</f>
        <v/>
      </c>
      <c r="K629" s="90" t="str">
        <f t="shared" ca="1" si="1260"/>
        <v/>
      </c>
      <c r="L629" s="90" t="str">
        <f t="shared" ca="1" si="1260"/>
        <v/>
      </c>
      <c r="M629" s="90" t="str">
        <f t="shared" ca="1" si="1260"/>
        <v/>
      </c>
      <c r="N629" s="90" t="str">
        <f t="shared" ca="1" si="1260"/>
        <v/>
      </c>
      <c r="O629" s="90" t="str">
        <f t="shared" ca="1" si="1260"/>
        <v/>
      </c>
      <c r="P629" s="89" t="str">
        <f t="shared" ref="P629:U629" ca="1" si="1261">IF(ISNA(MATCH(MIN(J604:J653)+ROW()-ROW(P604),J604:J653,0)),"",INDEX(D604:D653,MATCH(MIN(J604:J653)+ROW()-ROW(P604),J604:J653,0)))</f>
        <v/>
      </c>
      <c r="Q629" s="89" t="str">
        <f t="shared" ca="1" si="1261"/>
        <v/>
      </c>
      <c r="R629" s="89" t="str">
        <f t="shared" ca="1" si="1261"/>
        <v/>
      </c>
      <c r="S629" s="89" t="str">
        <f t="shared" ca="1" si="1261"/>
        <v/>
      </c>
      <c r="T629" s="89" t="str">
        <f t="shared" ca="1" si="1261"/>
        <v/>
      </c>
      <c r="U629" s="89" t="str">
        <f t="shared" ca="1" si="1261"/>
        <v/>
      </c>
      <c r="V629" s="98"/>
    </row>
    <row r="630" spans="2:22" x14ac:dyDescent="0.25">
      <c r="B630" s="91">
        <v>27</v>
      </c>
      <c r="C630" s="92">
        <f t="shared" si="1165"/>
        <v>43848</v>
      </c>
      <c r="D630" s="93">
        <f ca="1">OFFSET(dispos!$D$17,,156)</f>
        <v>0</v>
      </c>
      <c r="E630" s="93">
        <f ca="1">OFFSET(dispos!$E$17,,156)</f>
        <v>0</v>
      </c>
      <c r="F630" s="93">
        <f ca="1">OFFSET(dispos!$F$17,,156)</f>
        <v>0</v>
      </c>
      <c r="G630" s="93">
        <f ca="1">OFFSET(dispos!$G$17,,156)</f>
        <v>0</v>
      </c>
      <c r="H630" s="93">
        <f ca="1">OFFSET(dispos!$H$17,,156)</f>
        <v>0</v>
      </c>
      <c r="I630" s="93">
        <f ca="1">OFFSET(dispos!$I$17,,156)</f>
        <v>0</v>
      </c>
      <c r="J630" s="90" t="str">
        <f t="shared" ref="J630:O630" ca="1" si="1262">IF(D630=0,"",SUMPRODUCT((D604:D653&lt;=D630)-(ISBLANK(D604:D653))))</f>
        <v/>
      </c>
      <c r="K630" s="90" t="str">
        <f t="shared" ca="1" si="1262"/>
        <v/>
      </c>
      <c r="L630" s="90" t="str">
        <f t="shared" ca="1" si="1262"/>
        <v/>
      </c>
      <c r="M630" s="90" t="str">
        <f t="shared" ca="1" si="1262"/>
        <v/>
      </c>
      <c r="N630" s="90" t="str">
        <f t="shared" ca="1" si="1262"/>
        <v/>
      </c>
      <c r="O630" s="90" t="str">
        <f t="shared" ca="1" si="1262"/>
        <v/>
      </c>
      <c r="P630" s="89" t="str">
        <f t="shared" ref="P630:U630" ca="1" si="1263">IF(ISNA(MATCH(MIN(J604:J653)+ROW()-ROW(P604),J604:J653,0)),"",INDEX(D604:D653,MATCH(MIN(J604:J653)+ROW()-ROW(P604),J604:J653,0)))</f>
        <v/>
      </c>
      <c r="Q630" s="89" t="str">
        <f t="shared" ca="1" si="1263"/>
        <v/>
      </c>
      <c r="R630" s="89" t="str">
        <f t="shared" ca="1" si="1263"/>
        <v/>
      </c>
      <c r="S630" s="89" t="str">
        <f t="shared" ca="1" si="1263"/>
        <v/>
      </c>
      <c r="T630" s="89" t="str">
        <f t="shared" ca="1" si="1263"/>
        <v/>
      </c>
      <c r="U630" s="89" t="str">
        <f t="shared" ca="1" si="1263"/>
        <v/>
      </c>
      <c r="V630" s="98"/>
    </row>
    <row r="631" spans="2:22" x14ac:dyDescent="0.25">
      <c r="B631" s="91">
        <v>28</v>
      </c>
      <c r="C631" s="92">
        <f t="shared" si="1165"/>
        <v>43848</v>
      </c>
      <c r="D631" s="93">
        <f ca="1">OFFSET(dispos!$D$17,,162)</f>
        <v>0</v>
      </c>
      <c r="E631" s="93">
        <f ca="1">OFFSET(dispos!$E$17,,162)</f>
        <v>0</v>
      </c>
      <c r="F631" s="93">
        <f ca="1">OFFSET(dispos!$F$17,,162)</f>
        <v>0</v>
      </c>
      <c r="G631" s="93">
        <f ca="1">OFFSET(dispos!$G$17,,162)</f>
        <v>0</v>
      </c>
      <c r="H631" s="93">
        <f ca="1">OFFSET(dispos!$H$17,,162)</f>
        <v>0</v>
      </c>
      <c r="I631" s="93">
        <f ca="1">OFFSET(dispos!$I$17,,162)</f>
        <v>0</v>
      </c>
      <c r="J631" s="90" t="str">
        <f t="shared" ref="J631:O631" ca="1" si="1264">IF(D631=0,"",SUMPRODUCT((D604:D653&lt;=D631)-(ISBLANK(D604:D653))))</f>
        <v/>
      </c>
      <c r="K631" s="90" t="str">
        <f t="shared" ca="1" si="1264"/>
        <v/>
      </c>
      <c r="L631" s="90" t="str">
        <f t="shared" ca="1" si="1264"/>
        <v/>
      </c>
      <c r="M631" s="90" t="str">
        <f t="shared" ca="1" si="1264"/>
        <v/>
      </c>
      <c r="N631" s="90" t="str">
        <f t="shared" ca="1" si="1264"/>
        <v/>
      </c>
      <c r="O631" s="90" t="str">
        <f t="shared" ca="1" si="1264"/>
        <v/>
      </c>
      <c r="P631" s="89" t="str">
        <f t="shared" ref="P631:U631" ca="1" si="1265">IF(ISNA(MATCH(MIN(J604:J653)+ROW()-ROW(P604),J604:J653,0)),"",INDEX(D604:D653,MATCH(MIN(J604:J653)+ROW()-ROW(P604),J604:J653,0)))</f>
        <v/>
      </c>
      <c r="Q631" s="89" t="str">
        <f t="shared" ca="1" si="1265"/>
        <v/>
      </c>
      <c r="R631" s="89" t="str">
        <f t="shared" ca="1" si="1265"/>
        <v/>
      </c>
      <c r="S631" s="89" t="str">
        <f t="shared" ca="1" si="1265"/>
        <v/>
      </c>
      <c r="T631" s="89" t="str">
        <f t="shared" ca="1" si="1265"/>
        <v/>
      </c>
      <c r="U631" s="89" t="str">
        <f t="shared" ca="1" si="1265"/>
        <v/>
      </c>
      <c r="V631" s="98"/>
    </row>
    <row r="632" spans="2:22" x14ac:dyDescent="0.25">
      <c r="B632" s="91">
        <v>29</v>
      </c>
      <c r="C632" s="92">
        <f t="shared" si="1165"/>
        <v>43848</v>
      </c>
      <c r="D632" s="93">
        <f ca="1">OFFSET(dispos!$D$17,,168)</f>
        <v>0</v>
      </c>
      <c r="E632" s="93">
        <f ca="1">OFFSET(dispos!$E$17,,168)</f>
        <v>0</v>
      </c>
      <c r="F632" s="93">
        <f ca="1">OFFSET(dispos!$F$17,,168)</f>
        <v>0</v>
      </c>
      <c r="G632" s="93">
        <f ca="1">OFFSET(dispos!$G$17,,168)</f>
        <v>0</v>
      </c>
      <c r="H632" s="93">
        <f ca="1">OFFSET(dispos!$H$17,,168)</f>
        <v>0</v>
      </c>
      <c r="I632" s="93">
        <f ca="1">OFFSET(dispos!$I$17,,168)</f>
        <v>0</v>
      </c>
      <c r="J632" s="90" t="str">
        <f t="shared" ref="J632:O632" ca="1" si="1266">IF(D632=0,"",SUMPRODUCT((D604:D653&lt;=D632)-(ISBLANK(D604:D653))))</f>
        <v/>
      </c>
      <c r="K632" s="90" t="str">
        <f t="shared" ca="1" si="1266"/>
        <v/>
      </c>
      <c r="L632" s="90" t="str">
        <f t="shared" ca="1" si="1266"/>
        <v/>
      </c>
      <c r="M632" s="90" t="str">
        <f t="shared" ca="1" si="1266"/>
        <v/>
      </c>
      <c r="N632" s="90" t="str">
        <f t="shared" ca="1" si="1266"/>
        <v/>
      </c>
      <c r="O632" s="90" t="str">
        <f t="shared" ca="1" si="1266"/>
        <v/>
      </c>
      <c r="P632" s="89" t="str">
        <f t="shared" ref="P632:U632" ca="1" si="1267">IF(ISNA(MATCH(MIN(J604:J653)+ROW()-ROW(P604),J604:J653,0)),"",INDEX(D604:D653,MATCH(MIN(J604:J653)+ROW()-ROW(P604),J604:J653,0)))</f>
        <v/>
      </c>
      <c r="Q632" s="89" t="str">
        <f t="shared" ca="1" si="1267"/>
        <v/>
      </c>
      <c r="R632" s="89" t="str">
        <f t="shared" ca="1" si="1267"/>
        <v/>
      </c>
      <c r="S632" s="89" t="str">
        <f t="shared" ca="1" si="1267"/>
        <v/>
      </c>
      <c r="T632" s="89" t="str">
        <f t="shared" ca="1" si="1267"/>
        <v/>
      </c>
      <c r="U632" s="89" t="str">
        <f t="shared" ca="1" si="1267"/>
        <v/>
      </c>
      <c r="V632" s="98"/>
    </row>
    <row r="633" spans="2:22" x14ac:dyDescent="0.25">
      <c r="B633" s="91">
        <v>30</v>
      </c>
      <c r="C633" s="92">
        <f t="shared" si="1165"/>
        <v>43848</v>
      </c>
      <c r="D633" s="93">
        <f ca="1">OFFSET(dispos!$D$17,,174)</f>
        <v>0</v>
      </c>
      <c r="E633" s="93">
        <f ca="1">OFFSET(dispos!$E$17,,174)</f>
        <v>0</v>
      </c>
      <c r="F633" s="93">
        <f ca="1">OFFSET(dispos!$F$17,,174)</f>
        <v>0</v>
      </c>
      <c r="G633" s="93">
        <f ca="1">OFFSET(dispos!$G$17,,174)</f>
        <v>0</v>
      </c>
      <c r="H633" s="93">
        <f ca="1">OFFSET(dispos!$H$17,,174)</f>
        <v>0</v>
      </c>
      <c r="I633" s="93">
        <f ca="1">OFFSET(dispos!$I$17,,174)</f>
        <v>0</v>
      </c>
      <c r="J633" s="90" t="str">
        <f t="shared" ref="J633:O633" ca="1" si="1268">IF(D633=0,"",SUMPRODUCT((D604:D653&lt;=D633)-(ISBLANK(D604:D653))))</f>
        <v/>
      </c>
      <c r="K633" s="90" t="str">
        <f t="shared" ca="1" si="1268"/>
        <v/>
      </c>
      <c r="L633" s="90" t="str">
        <f t="shared" ca="1" si="1268"/>
        <v/>
      </c>
      <c r="M633" s="90" t="str">
        <f t="shared" ca="1" si="1268"/>
        <v/>
      </c>
      <c r="N633" s="90" t="str">
        <f t="shared" ca="1" si="1268"/>
        <v/>
      </c>
      <c r="O633" s="90" t="str">
        <f t="shared" ca="1" si="1268"/>
        <v/>
      </c>
      <c r="P633" s="89" t="str">
        <f t="shared" ref="P633:U633" ca="1" si="1269">IF(ISNA(MATCH(MIN(J604:J653)+ROW()-ROW(P604),J604:J653,0)),"",INDEX(D604:D653,MATCH(MIN(J604:J653)+ROW()-ROW(P604),J604:J653,0)))</f>
        <v/>
      </c>
      <c r="Q633" s="89" t="str">
        <f t="shared" ca="1" si="1269"/>
        <v/>
      </c>
      <c r="R633" s="89" t="str">
        <f t="shared" ca="1" si="1269"/>
        <v/>
      </c>
      <c r="S633" s="89" t="str">
        <f t="shared" ca="1" si="1269"/>
        <v/>
      </c>
      <c r="T633" s="89" t="str">
        <f t="shared" ca="1" si="1269"/>
        <v/>
      </c>
      <c r="U633" s="89" t="str">
        <f t="shared" ca="1" si="1269"/>
        <v/>
      </c>
      <c r="V633" s="98"/>
    </row>
    <row r="634" spans="2:22" x14ac:dyDescent="0.25">
      <c r="B634" s="91">
        <v>31</v>
      </c>
      <c r="C634" s="92">
        <f t="shared" si="1165"/>
        <v>43848</v>
      </c>
      <c r="D634" s="93">
        <f ca="1">OFFSET(dispos!$D$17,,180)</f>
        <v>0</v>
      </c>
      <c r="E634" s="93">
        <f ca="1">OFFSET(dispos!$E$17,,180)</f>
        <v>0</v>
      </c>
      <c r="F634" s="93">
        <f ca="1">OFFSET(dispos!$F$17,,180)</f>
        <v>0</v>
      </c>
      <c r="G634" s="93">
        <f ca="1">OFFSET(dispos!$G$17,,180)</f>
        <v>0</v>
      </c>
      <c r="H634" s="93">
        <f ca="1">OFFSET(dispos!$H$17,,180)</f>
        <v>0</v>
      </c>
      <c r="I634" s="93">
        <f ca="1">OFFSET(dispos!$I$17,,180)</f>
        <v>0</v>
      </c>
      <c r="J634" s="90" t="str">
        <f t="shared" ref="J634:O634" ca="1" si="1270">IF(D634=0,"",SUMPRODUCT((D604:D653&lt;=D634)-(ISBLANK(D604:D653))))</f>
        <v/>
      </c>
      <c r="K634" s="90" t="str">
        <f t="shared" ca="1" si="1270"/>
        <v/>
      </c>
      <c r="L634" s="90" t="str">
        <f t="shared" ca="1" si="1270"/>
        <v/>
      </c>
      <c r="M634" s="90" t="str">
        <f t="shared" ca="1" si="1270"/>
        <v/>
      </c>
      <c r="N634" s="90" t="str">
        <f t="shared" ca="1" si="1270"/>
        <v/>
      </c>
      <c r="O634" s="90" t="str">
        <f t="shared" ca="1" si="1270"/>
        <v/>
      </c>
      <c r="P634" s="89" t="str">
        <f t="shared" ref="P634:U634" ca="1" si="1271">IF(ISNA(MATCH(MIN(J604:J653)+ROW()-ROW(P604),J604:J653,0)),"",INDEX(D604:D653,MATCH(MIN(J604:J653)+ROW()-ROW(P604),J604:J653,0)))</f>
        <v/>
      </c>
      <c r="Q634" s="89" t="str">
        <f t="shared" ca="1" si="1271"/>
        <v/>
      </c>
      <c r="R634" s="89" t="str">
        <f t="shared" ca="1" si="1271"/>
        <v/>
      </c>
      <c r="S634" s="89" t="str">
        <f t="shared" ca="1" si="1271"/>
        <v/>
      </c>
      <c r="T634" s="89" t="str">
        <f t="shared" ca="1" si="1271"/>
        <v/>
      </c>
      <c r="U634" s="89" t="str">
        <f t="shared" ca="1" si="1271"/>
        <v/>
      </c>
      <c r="V634" s="98"/>
    </row>
    <row r="635" spans="2:22" x14ac:dyDescent="0.25">
      <c r="B635" s="91">
        <v>32</v>
      </c>
      <c r="C635" s="92">
        <f t="shared" si="1165"/>
        <v>43848</v>
      </c>
      <c r="D635" s="93">
        <f ca="1">OFFSET(dispos!$D$17,,186)</f>
        <v>0</v>
      </c>
      <c r="E635" s="93">
        <f ca="1">OFFSET(dispos!$E$17,,186)</f>
        <v>0</v>
      </c>
      <c r="F635" s="93">
        <f ca="1">OFFSET(dispos!$F$17,,186)</f>
        <v>0</v>
      </c>
      <c r="G635" s="93">
        <f ca="1">OFFSET(dispos!$G$17,,186)</f>
        <v>0</v>
      </c>
      <c r="H635" s="93">
        <f ca="1">OFFSET(dispos!$H$17,,186)</f>
        <v>0</v>
      </c>
      <c r="I635" s="93">
        <f ca="1">OFFSET(dispos!$I$17,,186)</f>
        <v>0</v>
      </c>
      <c r="J635" s="90" t="str">
        <f t="shared" ref="J635:O635" ca="1" si="1272">IF(D635=0,"",SUMPRODUCT((D604:D653&lt;=D635)-(ISBLANK(D604:D653))))</f>
        <v/>
      </c>
      <c r="K635" s="90" t="str">
        <f t="shared" ca="1" si="1272"/>
        <v/>
      </c>
      <c r="L635" s="90" t="str">
        <f t="shared" ca="1" si="1272"/>
        <v/>
      </c>
      <c r="M635" s="90" t="str">
        <f t="shared" ca="1" si="1272"/>
        <v/>
      </c>
      <c r="N635" s="90" t="str">
        <f t="shared" ca="1" si="1272"/>
        <v/>
      </c>
      <c r="O635" s="90" t="str">
        <f t="shared" ca="1" si="1272"/>
        <v/>
      </c>
      <c r="P635" s="89" t="str">
        <f t="shared" ref="P635:U635" ca="1" si="1273">IF(ISNA(MATCH(MIN(J604:J653)+ROW()-ROW(P604),J604:J653,0)),"",INDEX(D604:D653,MATCH(MIN(J604:J653)+ROW()-ROW(P604),J604:J653,0)))</f>
        <v/>
      </c>
      <c r="Q635" s="89" t="str">
        <f t="shared" ca="1" si="1273"/>
        <v/>
      </c>
      <c r="R635" s="89" t="str">
        <f t="shared" ca="1" si="1273"/>
        <v/>
      </c>
      <c r="S635" s="89" t="str">
        <f t="shared" ca="1" si="1273"/>
        <v/>
      </c>
      <c r="T635" s="89" t="str">
        <f t="shared" ca="1" si="1273"/>
        <v/>
      </c>
      <c r="U635" s="89" t="str">
        <f t="shared" ca="1" si="1273"/>
        <v/>
      </c>
      <c r="V635" s="98"/>
    </row>
    <row r="636" spans="2:22" x14ac:dyDescent="0.25">
      <c r="B636" s="91">
        <v>33</v>
      </c>
      <c r="C636" s="92">
        <f t="shared" si="1165"/>
        <v>43848</v>
      </c>
      <c r="D636" s="93">
        <f ca="1">OFFSET(dispos!$D$17,,192)</f>
        <v>0</v>
      </c>
      <c r="E636" s="93">
        <f ca="1">OFFSET(dispos!$E$17,,192)</f>
        <v>0</v>
      </c>
      <c r="F636" s="93">
        <f ca="1">OFFSET(dispos!$F$17,,192)</f>
        <v>0</v>
      </c>
      <c r="G636" s="93">
        <f ca="1">OFFSET(dispos!$G$17,,192)</f>
        <v>0</v>
      </c>
      <c r="H636" s="93">
        <f ca="1">OFFSET(dispos!$H$17,,192)</f>
        <v>0</v>
      </c>
      <c r="I636" s="93">
        <f ca="1">OFFSET(dispos!$I$17,,192)</f>
        <v>0</v>
      </c>
      <c r="J636" s="90" t="str">
        <f t="shared" ref="J636:O636" ca="1" si="1274">IF(D636=0,"",SUMPRODUCT((D604:D653&lt;=D636)-(ISBLANK(D604:D653))))</f>
        <v/>
      </c>
      <c r="K636" s="90" t="str">
        <f t="shared" ca="1" si="1274"/>
        <v/>
      </c>
      <c r="L636" s="90" t="str">
        <f t="shared" ca="1" si="1274"/>
        <v/>
      </c>
      <c r="M636" s="90" t="str">
        <f t="shared" ca="1" si="1274"/>
        <v/>
      </c>
      <c r="N636" s="90" t="str">
        <f t="shared" ca="1" si="1274"/>
        <v/>
      </c>
      <c r="O636" s="90" t="str">
        <f t="shared" ca="1" si="1274"/>
        <v/>
      </c>
      <c r="P636" s="89" t="str">
        <f t="shared" ref="P636:U636" ca="1" si="1275">IF(ISNA(MATCH(MIN(J604:J653)+ROW()-ROW(P604),J604:J653,0)),"",INDEX(D604:D653,MATCH(MIN(J604:J653)+ROW()-ROW(P604),J604:J653,0)))</f>
        <v/>
      </c>
      <c r="Q636" s="89" t="str">
        <f t="shared" ca="1" si="1275"/>
        <v/>
      </c>
      <c r="R636" s="89" t="str">
        <f t="shared" ca="1" si="1275"/>
        <v/>
      </c>
      <c r="S636" s="89" t="str">
        <f t="shared" ca="1" si="1275"/>
        <v/>
      </c>
      <c r="T636" s="89" t="str">
        <f t="shared" ca="1" si="1275"/>
        <v/>
      </c>
      <c r="U636" s="89" t="str">
        <f t="shared" ca="1" si="1275"/>
        <v/>
      </c>
      <c r="V636" s="98"/>
    </row>
    <row r="637" spans="2:22" x14ac:dyDescent="0.25">
      <c r="B637" s="91">
        <v>34</v>
      </c>
      <c r="C637" s="92">
        <f t="shared" si="1165"/>
        <v>43848</v>
      </c>
      <c r="D637" s="93">
        <f ca="1">OFFSET(dispos!$D$17,,198)</f>
        <v>0</v>
      </c>
      <c r="E637" s="93">
        <f ca="1">OFFSET(dispos!$E$17,,198)</f>
        <v>0</v>
      </c>
      <c r="F637" s="93">
        <f ca="1">OFFSET(dispos!$F$17,,198)</f>
        <v>0</v>
      </c>
      <c r="G637" s="93">
        <f ca="1">OFFSET(dispos!$G$17,,198)</f>
        <v>0</v>
      </c>
      <c r="H637" s="93">
        <f ca="1">OFFSET(dispos!$H$17,,198)</f>
        <v>0</v>
      </c>
      <c r="I637" s="93">
        <f ca="1">OFFSET(dispos!$I$17,,198)</f>
        <v>0</v>
      </c>
      <c r="J637" s="90" t="str">
        <f t="shared" ref="J637:O637" ca="1" si="1276">IF(D637=0,"",SUMPRODUCT((D604:D653&lt;=D637)-(ISBLANK(D604:D653))))</f>
        <v/>
      </c>
      <c r="K637" s="90" t="str">
        <f t="shared" ca="1" si="1276"/>
        <v/>
      </c>
      <c r="L637" s="90" t="str">
        <f t="shared" ca="1" si="1276"/>
        <v/>
      </c>
      <c r="M637" s="90" t="str">
        <f t="shared" ca="1" si="1276"/>
        <v/>
      </c>
      <c r="N637" s="90" t="str">
        <f t="shared" ca="1" si="1276"/>
        <v/>
      </c>
      <c r="O637" s="90" t="str">
        <f t="shared" ca="1" si="1276"/>
        <v/>
      </c>
      <c r="P637" s="89" t="str">
        <f t="shared" ref="P637:U637" ca="1" si="1277">IF(ISNA(MATCH(MIN(J604:J653)+ROW()-ROW(P604),J604:J653,0)),"",INDEX(D604:D653,MATCH(MIN(J604:J653)+ROW()-ROW(P604),J604:J653,0)))</f>
        <v/>
      </c>
      <c r="Q637" s="89" t="str">
        <f t="shared" ca="1" si="1277"/>
        <v/>
      </c>
      <c r="R637" s="89" t="str">
        <f t="shared" ca="1" si="1277"/>
        <v/>
      </c>
      <c r="S637" s="89" t="str">
        <f t="shared" ca="1" si="1277"/>
        <v/>
      </c>
      <c r="T637" s="89" t="str">
        <f t="shared" ca="1" si="1277"/>
        <v/>
      </c>
      <c r="U637" s="89" t="str">
        <f t="shared" ca="1" si="1277"/>
        <v/>
      </c>
      <c r="V637" s="98"/>
    </row>
    <row r="638" spans="2:22" x14ac:dyDescent="0.25">
      <c r="B638" s="91">
        <v>35</v>
      </c>
      <c r="C638" s="92">
        <f t="shared" si="1165"/>
        <v>43848</v>
      </c>
      <c r="D638" s="93">
        <f ca="1">OFFSET(dispos!$D$17,,204)</f>
        <v>0</v>
      </c>
      <c r="E638" s="93">
        <f ca="1">OFFSET(dispos!$E$17,,204)</f>
        <v>0</v>
      </c>
      <c r="F638" s="93">
        <f ca="1">OFFSET(dispos!$F$17,,204)</f>
        <v>0</v>
      </c>
      <c r="G638" s="93">
        <f ca="1">OFFSET(dispos!$G$17,,204)</f>
        <v>0</v>
      </c>
      <c r="H638" s="93">
        <f ca="1">OFFSET(dispos!$H$17,,204)</f>
        <v>0</v>
      </c>
      <c r="I638" s="93">
        <f ca="1">OFFSET(dispos!$I$17,,204)</f>
        <v>0</v>
      </c>
      <c r="J638" s="90" t="str">
        <f t="shared" ref="J638:O638" ca="1" si="1278">IF(D638=0,"",SUMPRODUCT((D604:D653&lt;=D638)-(ISBLANK(D604:D653))))</f>
        <v/>
      </c>
      <c r="K638" s="90" t="str">
        <f t="shared" ca="1" si="1278"/>
        <v/>
      </c>
      <c r="L638" s="90" t="str">
        <f t="shared" ca="1" si="1278"/>
        <v/>
      </c>
      <c r="M638" s="90" t="str">
        <f t="shared" ca="1" si="1278"/>
        <v/>
      </c>
      <c r="N638" s="90" t="str">
        <f t="shared" ca="1" si="1278"/>
        <v/>
      </c>
      <c r="O638" s="90" t="str">
        <f t="shared" ca="1" si="1278"/>
        <v/>
      </c>
      <c r="P638" s="89" t="str">
        <f t="shared" ref="P638:U638" ca="1" si="1279">IF(ISNA(MATCH(MIN(J604:J653)+ROW()-ROW(P604),J604:J653,0)),"",INDEX(D604:D653,MATCH(MIN(J604:J653)+ROW()-ROW(P604),J604:J653,0)))</f>
        <v/>
      </c>
      <c r="Q638" s="89" t="str">
        <f t="shared" ca="1" si="1279"/>
        <v/>
      </c>
      <c r="R638" s="89" t="str">
        <f t="shared" ca="1" si="1279"/>
        <v/>
      </c>
      <c r="S638" s="89" t="str">
        <f t="shared" ca="1" si="1279"/>
        <v/>
      </c>
      <c r="T638" s="89" t="str">
        <f t="shared" ca="1" si="1279"/>
        <v/>
      </c>
      <c r="U638" s="89" t="str">
        <f t="shared" ca="1" si="1279"/>
        <v/>
      </c>
      <c r="V638" s="98"/>
    </row>
    <row r="639" spans="2:22" x14ac:dyDescent="0.25">
      <c r="B639" s="91">
        <v>36</v>
      </c>
      <c r="C639" s="92">
        <f t="shared" si="1165"/>
        <v>43848</v>
      </c>
      <c r="D639" s="93">
        <f ca="1">OFFSET(dispos!$D$17,,210)</f>
        <v>0</v>
      </c>
      <c r="E639" s="93">
        <f ca="1">OFFSET(dispos!$E$17,,210)</f>
        <v>0</v>
      </c>
      <c r="F639" s="93">
        <f ca="1">OFFSET(dispos!$F$17,,210)</f>
        <v>0</v>
      </c>
      <c r="G639" s="93">
        <f ca="1">OFFSET(dispos!$G$17,,210)</f>
        <v>0</v>
      </c>
      <c r="H639" s="93">
        <f ca="1">OFFSET(dispos!$H$17,,210)</f>
        <v>0</v>
      </c>
      <c r="I639" s="93">
        <f ca="1">OFFSET(dispos!$I$17,,210)</f>
        <v>0</v>
      </c>
      <c r="J639" s="90" t="str">
        <f t="shared" ref="J639:O639" ca="1" si="1280">IF(D639=0,"",SUMPRODUCT((D604:D653&lt;=D639)-(ISBLANK(D604:D653))))</f>
        <v/>
      </c>
      <c r="K639" s="90" t="str">
        <f t="shared" ca="1" si="1280"/>
        <v/>
      </c>
      <c r="L639" s="90" t="str">
        <f t="shared" ca="1" si="1280"/>
        <v/>
      </c>
      <c r="M639" s="90" t="str">
        <f t="shared" ca="1" si="1280"/>
        <v/>
      </c>
      <c r="N639" s="90" t="str">
        <f t="shared" ca="1" si="1280"/>
        <v/>
      </c>
      <c r="O639" s="90" t="str">
        <f t="shared" ca="1" si="1280"/>
        <v/>
      </c>
      <c r="P639" s="89" t="str">
        <f t="shared" ref="P639:U639" ca="1" si="1281">IF(ISNA(MATCH(MIN(J604:J653)+ROW()-ROW(P604),J604:J653,0)),"",INDEX(D604:D653,MATCH(MIN(J604:J653)+ROW()-ROW(P604),J604:J653,0)))</f>
        <v/>
      </c>
      <c r="Q639" s="89" t="str">
        <f t="shared" ca="1" si="1281"/>
        <v/>
      </c>
      <c r="R639" s="89" t="str">
        <f t="shared" ca="1" si="1281"/>
        <v/>
      </c>
      <c r="S639" s="89" t="str">
        <f t="shared" ca="1" si="1281"/>
        <v/>
      </c>
      <c r="T639" s="89" t="str">
        <f t="shared" ca="1" si="1281"/>
        <v/>
      </c>
      <c r="U639" s="89" t="str">
        <f t="shared" ca="1" si="1281"/>
        <v/>
      </c>
      <c r="V639" s="98"/>
    </row>
    <row r="640" spans="2:22" x14ac:dyDescent="0.25">
      <c r="B640" s="91">
        <v>37</v>
      </c>
      <c r="C640" s="92">
        <f t="shared" si="1165"/>
        <v>43848</v>
      </c>
      <c r="D640" s="93">
        <f ca="1">OFFSET(dispos!$D$17,,216)</f>
        <v>0</v>
      </c>
      <c r="E640" s="93">
        <f ca="1">OFFSET(dispos!$E$17,,216)</f>
        <v>0</v>
      </c>
      <c r="F640" s="93">
        <f ca="1">OFFSET(dispos!$F$17,,216)</f>
        <v>0</v>
      </c>
      <c r="G640" s="93">
        <f ca="1">OFFSET(dispos!$G$17,,216)</f>
        <v>0</v>
      </c>
      <c r="H640" s="93">
        <f ca="1">OFFSET(dispos!$H$17,,216)</f>
        <v>0</v>
      </c>
      <c r="I640" s="93">
        <f ca="1">OFFSET(dispos!$I$17,,216)</f>
        <v>0</v>
      </c>
      <c r="J640" s="90" t="str">
        <f t="shared" ref="J640:O640" ca="1" si="1282">IF(D640=0,"",SUMPRODUCT((D604:D653&lt;=D640)-(ISBLANK(D604:D653))))</f>
        <v/>
      </c>
      <c r="K640" s="90" t="str">
        <f t="shared" ca="1" si="1282"/>
        <v/>
      </c>
      <c r="L640" s="90" t="str">
        <f t="shared" ca="1" si="1282"/>
        <v/>
      </c>
      <c r="M640" s="90" t="str">
        <f t="shared" ca="1" si="1282"/>
        <v/>
      </c>
      <c r="N640" s="90" t="str">
        <f t="shared" ca="1" si="1282"/>
        <v/>
      </c>
      <c r="O640" s="90" t="str">
        <f t="shared" ca="1" si="1282"/>
        <v/>
      </c>
      <c r="P640" s="89" t="str">
        <f t="shared" ref="P640:U640" ca="1" si="1283">IF(ISNA(MATCH(MIN(J604:J653)+ROW()-ROW(P604),J604:J653,0)),"",INDEX(D604:D653,MATCH(MIN(J604:J653)+ROW()-ROW(P604),J604:J653,0)))</f>
        <v/>
      </c>
      <c r="Q640" s="89" t="str">
        <f t="shared" ca="1" si="1283"/>
        <v/>
      </c>
      <c r="R640" s="89" t="str">
        <f t="shared" ca="1" si="1283"/>
        <v/>
      </c>
      <c r="S640" s="89" t="str">
        <f t="shared" ca="1" si="1283"/>
        <v/>
      </c>
      <c r="T640" s="89" t="str">
        <f t="shared" ca="1" si="1283"/>
        <v/>
      </c>
      <c r="U640" s="89" t="str">
        <f t="shared" ca="1" si="1283"/>
        <v/>
      </c>
      <c r="V640" s="98"/>
    </row>
    <row r="641" spans="2:22" x14ac:dyDescent="0.25">
      <c r="B641" s="91">
        <v>38</v>
      </c>
      <c r="C641" s="92">
        <f t="shared" si="1165"/>
        <v>43848</v>
      </c>
      <c r="D641" s="93">
        <f ca="1">OFFSET(dispos!$D$17,,222)</f>
        <v>0</v>
      </c>
      <c r="E641" s="93">
        <f ca="1">OFFSET(dispos!$E$17,,222)</f>
        <v>0</v>
      </c>
      <c r="F641" s="93">
        <f ca="1">OFFSET(dispos!$F$17,,222)</f>
        <v>0</v>
      </c>
      <c r="G641" s="93">
        <f ca="1">OFFSET(dispos!$G$17,,222)</f>
        <v>0</v>
      </c>
      <c r="H641" s="93">
        <f ca="1">OFFSET(dispos!$H$17,,222)</f>
        <v>0</v>
      </c>
      <c r="I641" s="93">
        <f ca="1">OFFSET(dispos!$I$17,,222)</f>
        <v>0</v>
      </c>
      <c r="J641" s="90" t="str">
        <f t="shared" ref="J641:O641" ca="1" si="1284">IF(D641=0,"",SUMPRODUCT((D604:D653&lt;=D641)-(ISBLANK(D604:D653))))</f>
        <v/>
      </c>
      <c r="K641" s="90" t="str">
        <f t="shared" ca="1" si="1284"/>
        <v/>
      </c>
      <c r="L641" s="90" t="str">
        <f t="shared" ca="1" si="1284"/>
        <v/>
      </c>
      <c r="M641" s="90" t="str">
        <f t="shared" ca="1" si="1284"/>
        <v/>
      </c>
      <c r="N641" s="90" t="str">
        <f t="shared" ca="1" si="1284"/>
        <v/>
      </c>
      <c r="O641" s="90" t="str">
        <f t="shared" ca="1" si="1284"/>
        <v/>
      </c>
      <c r="P641" s="89" t="str">
        <f t="shared" ref="P641:U641" ca="1" si="1285">IF(ISNA(MATCH(MIN(J604:J653)+ROW()-ROW(P604),J604:J653,0)),"",INDEX(D604:D653,MATCH(MIN(J604:J653)+ROW()-ROW(P604),J604:J653,0)))</f>
        <v/>
      </c>
      <c r="Q641" s="89" t="str">
        <f t="shared" ca="1" si="1285"/>
        <v/>
      </c>
      <c r="R641" s="89" t="str">
        <f t="shared" ca="1" si="1285"/>
        <v/>
      </c>
      <c r="S641" s="89" t="str">
        <f t="shared" ca="1" si="1285"/>
        <v/>
      </c>
      <c r="T641" s="89" t="str">
        <f t="shared" ca="1" si="1285"/>
        <v/>
      </c>
      <c r="U641" s="89" t="str">
        <f t="shared" ca="1" si="1285"/>
        <v/>
      </c>
      <c r="V641" s="98"/>
    </row>
    <row r="642" spans="2:22" x14ac:dyDescent="0.25">
      <c r="B642" s="91">
        <v>39</v>
      </c>
      <c r="C642" s="92">
        <f t="shared" si="1165"/>
        <v>43848</v>
      </c>
      <c r="D642" s="93">
        <f ca="1">OFFSET(dispos!$D$17,,228)</f>
        <v>0</v>
      </c>
      <c r="E642" s="93">
        <f ca="1">OFFSET(dispos!$E$17,,228)</f>
        <v>0</v>
      </c>
      <c r="F642" s="93">
        <f ca="1">OFFSET(dispos!$F$17,,228)</f>
        <v>0</v>
      </c>
      <c r="G642" s="93">
        <f ca="1">OFFSET(dispos!$G$17,,228)</f>
        <v>0</v>
      </c>
      <c r="H642" s="93">
        <f ca="1">OFFSET(dispos!$H$17,,228)</f>
        <v>0</v>
      </c>
      <c r="I642" s="93">
        <f ca="1">OFFSET(dispos!$I$17,,228)</f>
        <v>0</v>
      </c>
      <c r="J642" s="90" t="str">
        <f t="shared" ref="J642:O642" ca="1" si="1286">IF(D642=0,"",SUMPRODUCT((D604:D653&lt;=D642)-(ISBLANK(D604:D653))))</f>
        <v/>
      </c>
      <c r="K642" s="90" t="str">
        <f t="shared" ca="1" si="1286"/>
        <v/>
      </c>
      <c r="L642" s="90" t="str">
        <f t="shared" ca="1" si="1286"/>
        <v/>
      </c>
      <c r="M642" s="90" t="str">
        <f t="shared" ca="1" si="1286"/>
        <v/>
      </c>
      <c r="N642" s="90" t="str">
        <f t="shared" ca="1" si="1286"/>
        <v/>
      </c>
      <c r="O642" s="90" t="str">
        <f t="shared" ca="1" si="1286"/>
        <v/>
      </c>
      <c r="P642" s="89" t="str">
        <f t="shared" ref="P642:U642" ca="1" si="1287">IF(ISNA(MATCH(MIN(J604:J653)+ROW()-ROW(P604),J604:J653,0)),"",INDEX(D604:D653,MATCH(MIN(J604:J653)+ROW()-ROW(P604),J604:J653,0)))</f>
        <v/>
      </c>
      <c r="Q642" s="89" t="str">
        <f t="shared" ca="1" si="1287"/>
        <v/>
      </c>
      <c r="R642" s="89" t="str">
        <f t="shared" ca="1" si="1287"/>
        <v/>
      </c>
      <c r="S642" s="89" t="str">
        <f t="shared" ca="1" si="1287"/>
        <v/>
      </c>
      <c r="T642" s="89" t="str">
        <f t="shared" ca="1" si="1287"/>
        <v/>
      </c>
      <c r="U642" s="89" t="str">
        <f t="shared" ca="1" si="1287"/>
        <v/>
      </c>
      <c r="V642" s="98"/>
    </row>
    <row r="643" spans="2:22" x14ac:dyDescent="0.25">
      <c r="B643" s="91">
        <v>40</v>
      </c>
      <c r="C643" s="92">
        <f t="shared" si="1165"/>
        <v>43848</v>
      </c>
      <c r="D643" s="93">
        <f ca="1">OFFSET(dispos!$D$17,,234)</f>
        <v>0</v>
      </c>
      <c r="E643" s="93">
        <f ca="1">OFFSET(dispos!$E$17,,234)</f>
        <v>0</v>
      </c>
      <c r="F643" s="93">
        <f ca="1">OFFSET(dispos!$F$17,,234)</f>
        <v>0</v>
      </c>
      <c r="G643" s="93">
        <f ca="1">OFFSET(dispos!$G$17,,234)</f>
        <v>0</v>
      </c>
      <c r="H643" s="93">
        <f ca="1">OFFSET(dispos!$H$17,,234)</f>
        <v>0</v>
      </c>
      <c r="I643" s="93">
        <f ca="1">OFFSET(dispos!$I$17,,234)</f>
        <v>0</v>
      </c>
      <c r="J643" s="90" t="str">
        <f t="shared" ref="J643:O643" ca="1" si="1288">IF(D643=0,"",SUMPRODUCT((D604:D653&lt;=D643)-(ISBLANK(D604:D653))))</f>
        <v/>
      </c>
      <c r="K643" s="90" t="str">
        <f t="shared" ca="1" si="1288"/>
        <v/>
      </c>
      <c r="L643" s="90" t="str">
        <f t="shared" ca="1" si="1288"/>
        <v/>
      </c>
      <c r="M643" s="90" t="str">
        <f t="shared" ca="1" si="1288"/>
        <v/>
      </c>
      <c r="N643" s="90" t="str">
        <f t="shared" ca="1" si="1288"/>
        <v/>
      </c>
      <c r="O643" s="90" t="str">
        <f t="shared" ca="1" si="1288"/>
        <v/>
      </c>
      <c r="P643" s="89" t="str">
        <f t="shared" ref="P643:U643" ca="1" si="1289">IF(ISNA(MATCH(MIN(J604:J653)+ROW()-ROW(P604),J604:J653,0)),"",INDEX(D604:D653,MATCH(MIN(J604:J653)+ROW()-ROW(P604),J604:J653,0)))</f>
        <v/>
      </c>
      <c r="Q643" s="89" t="str">
        <f t="shared" ca="1" si="1289"/>
        <v/>
      </c>
      <c r="R643" s="89" t="str">
        <f t="shared" ca="1" si="1289"/>
        <v/>
      </c>
      <c r="S643" s="89" t="str">
        <f t="shared" ca="1" si="1289"/>
        <v/>
      </c>
      <c r="T643" s="89" t="str">
        <f t="shared" ca="1" si="1289"/>
        <v/>
      </c>
      <c r="U643" s="89" t="str">
        <f t="shared" ca="1" si="1289"/>
        <v/>
      </c>
      <c r="V643" s="98"/>
    </row>
    <row r="644" spans="2:22" x14ac:dyDescent="0.25">
      <c r="B644" s="91">
        <v>41</v>
      </c>
      <c r="C644" s="92">
        <f t="shared" si="1165"/>
        <v>43848</v>
      </c>
      <c r="D644" s="93">
        <f ca="1">OFFSET(dispos!$D$17,,240)</f>
        <v>0</v>
      </c>
      <c r="E644" s="93">
        <f ca="1">OFFSET(dispos!$E$17,,240)</f>
        <v>0</v>
      </c>
      <c r="F644" s="93">
        <f ca="1">OFFSET(dispos!$F$17,,240)</f>
        <v>0</v>
      </c>
      <c r="G644" s="93">
        <f ca="1">OFFSET(dispos!$G$17,,240)</f>
        <v>0</v>
      </c>
      <c r="H644" s="93">
        <f ca="1">OFFSET(dispos!$H$17,,240)</f>
        <v>0</v>
      </c>
      <c r="I644" s="93">
        <f ca="1">OFFSET(dispos!$I$17,,240)</f>
        <v>0</v>
      </c>
      <c r="J644" s="90" t="str">
        <f t="shared" ref="J644:O644" ca="1" si="1290">IF(D644=0,"",SUMPRODUCT((D604:D653&lt;=D644)-(ISBLANK(D604:D653))))</f>
        <v/>
      </c>
      <c r="K644" s="90" t="str">
        <f t="shared" ca="1" si="1290"/>
        <v/>
      </c>
      <c r="L644" s="90" t="str">
        <f t="shared" ca="1" si="1290"/>
        <v/>
      </c>
      <c r="M644" s="90" t="str">
        <f t="shared" ca="1" si="1290"/>
        <v/>
      </c>
      <c r="N644" s="90" t="str">
        <f t="shared" ca="1" si="1290"/>
        <v/>
      </c>
      <c r="O644" s="90" t="str">
        <f t="shared" ca="1" si="1290"/>
        <v/>
      </c>
      <c r="P644" s="89" t="str">
        <f t="shared" ref="P644:U644" ca="1" si="1291">IF(ISNA(MATCH(MIN(J604:J653)+ROW()-ROW(P604),J604:J653,0)),"",INDEX(D604:D653,MATCH(MIN(J604:J653)+ROW()-ROW(P604),J604:J653,0)))</f>
        <v/>
      </c>
      <c r="Q644" s="89" t="str">
        <f t="shared" ca="1" si="1291"/>
        <v/>
      </c>
      <c r="R644" s="89" t="str">
        <f t="shared" ca="1" si="1291"/>
        <v/>
      </c>
      <c r="S644" s="89" t="str">
        <f t="shared" ca="1" si="1291"/>
        <v/>
      </c>
      <c r="T644" s="89" t="str">
        <f t="shared" ca="1" si="1291"/>
        <v/>
      </c>
      <c r="U644" s="89" t="str">
        <f t="shared" ca="1" si="1291"/>
        <v/>
      </c>
      <c r="V644" s="98"/>
    </row>
    <row r="645" spans="2:22" x14ac:dyDescent="0.25">
      <c r="B645" s="91">
        <v>42</v>
      </c>
      <c r="C645" s="92">
        <f t="shared" si="1165"/>
        <v>43848</v>
      </c>
      <c r="D645" s="93">
        <f ca="1">OFFSET(dispos!$D$17,,246)</f>
        <v>0</v>
      </c>
      <c r="E645" s="93">
        <f ca="1">OFFSET(dispos!$E$17,,246)</f>
        <v>0</v>
      </c>
      <c r="F645" s="93">
        <f ca="1">OFFSET(dispos!$F$17,,246)</f>
        <v>0</v>
      </c>
      <c r="G645" s="93">
        <f ca="1">OFFSET(dispos!$G$17,,246)</f>
        <v>0</v>
      </c>
      <c r="H645" s="93">
        <f ca="1">OFFSET(dispos!$H$17,,246)</f>
        <v>0</v>
      </c>
      <c r="I645" s="93">
        <f ca="1">OFFSET(dispos!$I$17,,246)</f>
        <v>0</v>
      </c>
      <c r="J645" s="90" t="str">
        <f t="shared" ref="J645:O645" ca="1" si="1292">IF(D645=0,"",SUMPRODUCT((D604:D653&lt;=D645)-(ISBLANK(D604:D653))))</f>
        <v/>
      </c>
      <c r="K645" s="90" t="str">
        <f t="shared" ca="1" si="1292"/>
        <v/>
      </c>
      <c r="L645" s="90" t="str">
        <f t="shared" ca="1" si="1292"/>
        <v/>
      </c>
      <c r="M645" s="90" t="str">
        <f t="shared" ca="1" si="1292"/>
        <v/>
      </c>
      <c r="N645" s="90" t="str">
        <f t="shared" ca="1" si="1292"/>
        <v/>
      </c>
      <c r="O645" s="90" t="str">
        <f t="shared" ca="1" si="1292"/>
        <v/>
      </c>
      <c r="P645" s="89" t="str">
        <f t="shared" ref="P645:U645" ca="1" si="1293">IF(ISNA(MATCH(MIN(J604:J653)+ROW()-ROW(P604),J604:J653,0)),"",INDEX(D604:D653,MATCH(MIN(J604:J653)+ROW()-ROW(P604),J604:J653,0)))</f>
        <v/>
      </c>
      <c r="Q645" s="89" t="str">
        <f t="shared" ca="1" si="1293"/>
        <v/>
      </c>
      <c r="R645" s="89" t="str">
        <f t="shared" ca="1" si="1293"/>
        <v/>
      </c>
      <c r="S645" s="89" t="str">
        <f t="shared" ca="1" si="1293"/>
        <v/>
      </c>
      <c r="T645" s="89" t="str">
        <f t="shared" ca="1" si="1293"/>
        <v/>
      </c>
      <c r="U645" s="89" t="str">
        <f t="shared" ca="1" si="1293"/>
        <v/>
      </c>
      <c r="V645" s="98"/>
    </row>
    <row r="646" spans="2:22" x14ac:dyDescent="0.25">
      <c r="B646" s="91">
        <v>43</v>
      </c>
      <c r="C646" s="92">
        <f t="shared" ref="C646:C709" si="1294">C645</f>
        <v>43848</v>
      </c>
      <c r="D646" s="93">
        <f ca="1">OFFSET(dispos!$D$17,,252)</f>
        <v>0</v>
      </c>
      <c r="E646" s="93">
        <f ca="1">OFFSET(dispos!$E$17,,252)</f>
        <v>0</v>
      </c>
      <c r="F646" s="93">
        <f ca="1">OFFSET(dispos!$F$17,,252)</f>
        <v>0</v>
      </c>
      <c r="G646" s="93">
        <f ca="1">OFFSET(dispos!$G$17,,252)</f>
        <v>0</v>
      </c>
      <c r="H646" s="93">
        <f ca="1">OFFSET(dispos!$H$17,,252)</f>
        <v>0</v>
      </c>
      <c r="I646" s="93">
        <f ca="1">OFFSET(dispos!$I$17,,252)</f>
        <v>0</v>
      </c>
      <c r="J646" s="90" t="str">
        <f t="shared" ref="J646:O646" ca="1" si="1295">IF(D646=0,"",SUMPRODUCT((D604:D653&lt;=D646)-(ISBLANK(D604:D653))))</f>
        <v/>
      </c>
      <c r="K646" s="90" t="str">
        <f t="shared" ca="1" si="1295"/>
        <v/>
      </c>
      <c r="L646" s="90" t="str">
        <f t="shared" ca="1" si="1295"/>
        <v/>
      </c>
      <c r="M646" s="90" t="str">
        <f t="shared" ca="1" si="1295"/>
        <v/>
      </c>
      <c r="N646" s="90" t="str">
        <f t="shared" ca="1" si="1295"/>
        <v/>
      </c>
      <c r="O646" s="90" t="str">
        <f t="shared" ca="1" si="1295"/>
        <v/>
      </c>
      <c r="P646" s="89" t="str">
        <f t="shared" ref="P646:U646" ca="1" si="1296">IF(ISNA(MATCH(MIN(J604:J653)+ROW()-ROW(P604),J604:J653,0)),"",INDEX(D604:D653,MATCH(MIN(J604:J653)+ROW()-ROW(P604),J604:J653,0)))</f>
        <v/>
      </c>
      <c r="Q646" s="89" t="str">
        <f t="shared" ca="1" si="1296"/>
        <v/>
      </c>
      <c r="R646" s="89" t="str">
        <f t="shared" ca="1" si="1296"/>
        <v/>
      </c>
      <c r="S646" s="89" t="str">
        <f t="shared" ca="1" si="1296"/>
        <v/>
      </c>
      <c r="T646" s="89" t="str">
        <f t="shared" ca="1" si="1296"/>
        <v/>
      </c>
      <c r="U646" s="89" t="str">
        <f t="shared" ca="1" si="1296"/>
        <v/>
      </c>
      <c r="V646" s="98"/>
    </row>
    <row r="647" spans="2:22" x14ac:dyDescent="0.25">
      <c r="B647" s="91">
        <v>44</v>
      </c>
      <c r="C647" s="92">
        <f t="shared" si="1294"/>
        <v>43848</v>
      </c>
      <c r="D647" s="93">
        <f ca="1">OFFSET(dispos!$D$17,,258)</f>
        <v>0</v>
      </c>
      <c r="E647" s="93">
        <f ca="1">OFFSET(dispos!$E$17,,258)</f>
        <v>0</v>
      </c>
      <c r="F647" s="93">
        <f ca="1">OFFSET(dispos!$F$17,,258)</f>
        <v>0</v>
      </c>
      <c r="G647" s="93">
        <f ca="1">OFFSET(dispos!$G$17,,258)</f>
        <v>0</v>
      </c>
      <c r="H647" s="93">
        <f ca="1">OFFSET(dispos!$H$17,,258)</f>
        <v>0</v>
      </c>
      <c r="I647" s="93">
        <f ca="1">OFFSET(dispos!$I$17,,258)</f>
        <v>0</v>
      </c>
      <c r="J647" s="90" t="str">
        <f t="shared" ref="J647:O647" ca="1" si="1297">IF(D647=0,"",SUMPRODUCT((D604:D653&lt;=D647)-(ISBLANK(D604:D653))))</f>
        <v/>
      </c>
      <c r="K647" s="90" t="str">
        <f t="shared" ca="1" si="1297"/>
        <v/>
      </c>
      <c r="L647" s="90" t="str">
        <f t="shared" ca="1" si="1297"/>
        <v/>
      </c>
      <c r="M647" s="90" t="str">
        <f t="shared" ca="1" si="1297"/>
        <v/>
      </c>
      <c r="N647" s="90" t="str">
        <f t="shared" ca="1" si="1297"/>
        <v/>
      </c>
      <c r="O647" s="90" t="str">
        <f t="shared" ca="1" si="1297"/>
        <v/>
      </c>
      <c r="P647" s="89" t="str">
        <f t="shared" ref="P647:U647" ca="1" si="1298">IF(ISNA(MATCH(MIN(J604:J653)+ROW()-ROW(P604),J604:J653,0)),"",INDEX(D604:D653,MATCH(MIN(J604:J653)+ROW()-ROW(P604),J604:J653,0)))</f>
        <v/>
      </c>
      <c r="Q647" s="89" t="str">
        <f t="shared" ca="1" si="1298"/>
        <v/>
      </c>
      <c r="R647" s="89" t="str">
        <f t="shared" ca="1" si="1298"/>
        <v/>
      </c>
      <c r="S647" s="89" t="str">
        <f t="shared" ca="1" si="1298"/>
        <v/>
      </c>
      <c r="T647" s="89" t="str">
        <f t="shared" ca="1" si="1298"/>
        <v/>
      </c>
      <c r="U647" s="89" t="str">
        <f t="shared" ca="1" si="1298"/>
        <v/>
      </c>
      <c r="V647" s="98"/>
    </row>
    <row r="648" spans="2:22" x14ac:dyDescent="0.25">
      <c r="B648" s="91">
        <v>45</v>
      </c>
      <c r="C648" s="92">
        <f t="shared" si="1294"/>
        <v>43848</v>
      </c>
      <c r="D648" s="93">
        <f ca="1">OFFSET(dispos!$D$17,,264)</f>
        <v>0</v>
      </c>
      <c r="E648" s="93">
        <f ca="1">OFFSET(dispos!$E$17,,264)</f>
        <v>0</v>
      </c>
      <c r="F648" s="93">
        <f ca="1">OFFSET(dispos!$F$17,,264)</f>
        <v>0</v>
      </c>
      <c r="G648" s="93">
        <f ca="1">OFFSET(dispos!$G$17,,264)</f>
        <v>0</v>
      </c>
      <c r="H648" s="93">
        <f ca="1">OFFSET(dispos!$H$17,,264)</f>
        <v>0</v>
      </c>
      <c r="I648" s="93">
        <f ca="1">OFFSET(dispos!$I$17,,264)</f>
        <v>0</v>
      </c>
      <c r="J648" s="90" t="str">
        <f t="shared" ref="J648:O648" ca="1" si="1299">IF(D648=0,"",SUMPRODUCT((D604:D653&lt;=D648)-(ISBLANK(D604:D653))))</f>
        <v/>
      </c>
      <c r="K648" s="90" t="str">
        <f t="shared" ca="1" si="1299"/>
        <v/>
      </c>
      <c r="L648" s="90" t="str">
        <f t="shared" ca="1" si="1299"/>
        <v/>
      </c>
      <c r="M648" s="90" t="str">
        <f t="shared" ca="1" si="1299"/>
        <v/>
      </c>
      <c r="N648" s="90" t="str">
        <f t="shared" ca="1" si="1299"/>
        <v/>
      </c>
      <c r="O648" s="90" t="str">
        <f t="shared" ca="1" si="1299"/>
        <v/>
      </c>
      <c r="P648" s="89" t="str">
        <f t="shared" ref="P648:U648" ca="1" si="1300">IF(ISNA(MATCH(MIN(J604:J653)+ROW()-ROW(P604),J604:J653,0)),"",INDEX(D604:D653,MATCH(MIN(J604:J653)+ROW()-ROW(P604),J604:J653,0)))</f>
        <v/>
      </c>
      <c r="Q648" s="89" t="str">
        <f t="shared" ca="1" si="1300"/>
        <v/>
      </c>
      <c r="R648" s="89" t="str">
        <f t="shared" ca="1" si="1300"/>
        <v/>
      </c>
      <c r="S648" s="89" t="str">
        <f t="shared" ca="1" si="1300"/>
        <v/>
      </c>
      <c r="T648" s="89" t="str">
        <f t="shared" ca="1" si="1300"/>
        <v/>
      </c>
      <c r="U648" s="89" t="str">
        <f t="shared" ca="1" si="1300"/>
        <v/>
      </c>
      <c r="V648" s="98"/>
    </row>
    <row r="649" spans="2:22" x14ac:dyDescent="0.25">
      <c r="B649" s="91">
        <v>46</v>
      </c>
      <c r="C649" s="92">
        <f t="shared" si="1294"/>
        <v>43848</v>
      </c>
      <c r="D649" s="93">
        <f ca="1">OFFSET(dispos!$D$17,,270)</f>
        <v>0</v>
      </c>
      <c r="E649" s="93">
        <f ca="1">OFFSET(dispos!$E$17,,270)</f>
        <v>0</v>
      </c>
      <c r="F649" s="93">
        <f ca="1">OFFSET(dispos!$F$17,,270)</f>
        <v>0</v>
      </c>
      <c r="G649" s="93">
        <f ca="1">OFFSET(dispos!$G$17,,270)</f>
        <v>0</v>
      </c>
      <c r="H649" s="93">
        <f ca="1">OFFSET(dispos!$H$17,,270)</f>
        <v>0</v>
      </c>
      <c r="I649" s="93">
        <f ca="1">OFFSET(dispos!$I$17,,270)</f>
        <v>0</v>
      </c>
      <c r="J649" s="90" t="str">
        <f t="shared" ref="J649:O649" ca="1" si="1301">IF(D649=0,"",SUMPRODUCT((D604:D653&lt;=D649)-(ISBLANK(D604:D653))))</f>
        <v/>
      </c>
      <c r="K649" s="90" t="str">
        <f t="shared" ca="1" si="1301"/>
        <v/>
      </c>
      <c r="L649" s="90" t="str">
        <f t="shared" ca="1" si="1301"/>
        <v/>
      </c>
      <c r="M649" s="90" t="str">
        <f t="shared" ca="1" si="1301"/>
        <v/>
      </c>
      <c r="N649" s="90" t="str">
        <f t="shared" ca="1" si="1301"/>
        <v/>
      </c>
      <c r="O649" s="90" t="str">
        <f t="shared" ca="1" si="1301"/>
        <v/>
      </c>
      <c r="P649" s="89" t="str">
        <f t="shared" ref="P649:U649" ca="1" si="1302">IF(ISNA(MATCH(MIN(J604:J653)+ROW()-ROW(P604),J604:J653,0)),"",INDEX(D604:D653,MATCH(MIN(J604:J653)+ROW()-ROW(P604),J604:J653,0)))</f>
        <v/>
      </c>
      <c r="Q649" s="89" t="str">
        <f t="shared" ca="1" si="1302"/>
        <v/>
      </c>
      <c r="R649" s="89" t="str">
        <f t="shared" ca="1" si="1302"/>
        <v/>
      </c>
      <c r="S649" s="89" t="str">
        <f t="shared" ca="1" si="1302"/>
        <v/>
      </c>
      <c r="T649" s="89" t="str">
        <f t="shared" ca="1" si="1302"/>
        <v/>
      </c>
      <c r="U649" s="89" t="str">
        <f t="shared" ca="1" si="1302"/>
        <v/>
      </c>
      <c r="V649" s="98"/>
    </row>
    <row r="650" spans="2:22" x14ac:dyDescent="0.25">
      <c r="B650" s="91">
        <v>47</v>
      </c>
      <c r="C650" s="92">
        <f t="shared" si="1294"/>
        <v>43848</v>
      </c>
      <c r="D650" s="93">
        <f ca="1">OFFSET(dispos!$D$17,,276)</f>
        <v>0</v>
      </c>
      <c r="E650" s="93">
        <f ca="1">OFFSET(dispos!$E$17,,276)</f>
        <v>0</v>
      </c>
      <c r="F650" s="93">
        <f ca="1">OFFSET(dispos!$F$17,,276)</f>
        <v>0</v>
      </c>
      <c r="G650" s="93">
        <f ca="1">OFFSET(dispos!$G$17,,276)</f>
        <v>0</v>
      </c>
      <c r="H650" s="93">
        <f ca="1">OFFSET(dispos!$H$17,,276)</f>
        <v>0</v>
      </c>
      <c r="I650" s="93">
        <f ca="1">OFFSET(dispos!$I$17,,276)</f>
        <v>0</v>
      </c>
      <c r="J650" s="90" t="str">
        <f t="shared" ref="J650:O650" ca="1" si="1303">IF(D650=0,"",SUMPRODUCT((D604:D653&lt;=D650)-(ISBLANK(D604:D653))))</f>
        <v/>
      </c>
      <c r="K650" s="90" t="str">
        <f t="shared" ca="1" si="1303"/>
        <v/>
      </c>
      <c r="L650" s="90" t="str">
        <f t="shared" ca="1" si="1303"/>
        <v/>
      </c>
      <c r="M650" s="90" t="str">
        <f t="shared" ca="1" si="1303"/>
        <v/>
      </c>
      <c r="N650" s="90" t="str">
        <f t="shared" ca="1" si="1303"/>
        <v/>
      </c>
      <c r="O650" s="90" t="str">
        <f t="shared" ca="1" si="1303"/>
        <v/>
      </c>
      <c r="P650" s="89" t="str">
        <f t="shared" ref="P650:U650" ca="1" si="1304">IF(ISNA(MATCH(MIN(J604:J653)+ROW()-ROW(P604),J604:J653,0)),"",INDEX(D604:D653,MATCH(MIN(J604:J653)+ROW()-ROW(P604),J604:J653,0)))</f>
        <v/>
      </c>
      <c r="Q650" s="89" t="str">
        <f t="shared" ca="1" si="1304"/>
        <v/>
      </c>
      <c r="R650" s="89" t="str">
        <f t="shared" ca="1" si="1304"/>
        <v/>
      </c>
      <c r="S650" s="89" t="str">
        <f t="shared" ca="1" si="1304"/>
        <v/>
      </c>
      <c r="T650" s="89" t="str">
        <f t="shared" ca="1" si="1304"/>
        <v/>
      </c>
      <c r="U650" s="89" t="str">
        <f t="shared" ca="1" si="1304"/>
        <v/>
      </c>
      <c r="V650" s="98"/>
    </row>
    <row r="651" spans="2:22" x14ac:dyDescent="0.25">
      <c r="B651" s="91">
        <v>48</v>
      </c>
      <c r="C651" s="92">
        <f t="shared" si="1294"/>
        <v>43848</v>
      </c>
      <c r="D651" s="93">
        <f ca="1">OFFSET(dispos!$D$17,,282)</f>
        <v>0</v>
      </c>
      <c r="E651" s="93">
        <f ca="1">OFFSET(dispos!$E$17,,282)</f>
        <v>0</v>
      </c>
      <c r="F651" s="93">
        <f ca="1">OFFSET(dispos!$F$17,,282)</f>
        <v>0</v>
      </c>
      <c r="G651" s="93">
        <f ca="1">OFFSET(dispos!$G$17,,282)</f>
        <v>0</v>
      </c>
      <c r="H651" s="93">
        <f ca="1">OFFSET(dispos!$H$17,,282)</f>
        <v>0</v>
      </c>
      <c r="I651" s="93">
        <f ca="1">OFFSET(dispos!$I$17,,282)</f>
        <v>0</v>
      </c>
      <c r="J651" s="90" t="str">
        <f t="shared" ref="J651:O651" ca="1" si="1305">IF(D651=0,"",SUMPRODUCT((D604:D653&lt;=D651)-(ISBLANK(D604:D653))))</f>
        <v/>
      </c>
      <c r="K651" s="90" t="str">
        <f t="shared" ca="1" si="1305"/>
        <v/>
      </c>
      <c r="L651" s="90" t="str">
        <f t="shared" ca="1" si="1305"/>
        <v/>
      </c>
      <c r="M651" s="90" t="str">
        <f t="shared" ca="1" si="1305"/>
        <v/>
      </c>
      <c r="N651" s="90" t="str">
        <f t="shared" ca="1" si="1305"/>
        <v/>
      </c>
      <c r="O651" s="90" t="str">
        <f t="shared" ca="1" si="1305"/>
        <v/>
      </c>
      <c r="P651" s="89" t="str">
        <f t="shared" ref="P651:U651" ca="1" si="1306">IF(ISNA(MATCH(MIN(J604:J653)+ROW()-ROW(P604),J604:J653,0)),"",INDEX(D604:D653,MATCH(MIN(J604:J653)+ROW()-ROW(P604),J604:J653,0)))</f>
        <v/>
      </c>
      <c r="Q651" s="89" t="str">
        <f t="shared" ca="1" si="1306"/>
        <v/>
      </c>
      <c r="R651" s="89" t="str">
        <f t="shared" ca="1" si="1306"/>
        <v/>
      </c>
      <c r="S651" s="89" t="str">
        <f t="shared" ca="1" si="1306"/>
        <v/>
      </c>
      <c r="T651" s="89" t="str">
        <f t="shared" ca="1" si="1306"/>
        <v/>
      </c>
      <c r="U651" s="89" t="str">
        <f t="shared" ca="1" si="1306"/>
        <v/>
      </c>
      <c r="V651" s="98"/>
    </row>
    <row r="652" spans="2:22" x14ac:dyDescent="0.25">
      <c r="B652" s="91">
        <v>49</v>
      </c>
      <c r="C652" s="92">
        <f t="shared" si="1294"/>
        <v>43848</v>
      </c>
      <c r="D652" s="93">
        <f ca="1">OFFSET(dispos!$D$17,,288)</f>
        <v>0</v>
      </c>
      <c r="E652" s="93">
        <f ca="1">OFFSET(dispos!$E$17,,288)</f>
        <v>0</v>
      </c>
      <c r="F652" s="93">
        <f ca="1">OFFSET(dispos!$F$17,,288)</f>
        <v>0</v>
      </c>
      <c r="G652" s="93">
        <f ca="1">OFFSET(dispos!$G$17,,288)</f>
        <v>0</v>
      </c>
      <c r="H652" s="93">
        <f ca="1">OFFSET(dispos!$H$17,,288)</f>
        <v>0</v>
      </c>
      <c r="I652" s="93">
        <f ca="1">OFFSET(dispos!$I$17,,288)</f>
        <v>0</v>
      </c>
      <c r="J652" s="90" t="str">
        <f t="shared" ref="J652:O652" ca="1" si="1307">IF(D652=0,"",SUMPRODUCT((D604:D653&lt;=D652)-(ISBLANK(D604:D653))))</f>
        <v/>
      </c>
      <c r="K652" s="90" t="str">
        <f t="shared" ca="1" si="1307"/>
        <v/>
      </c>
      <c r="L652" s="90" t="str">
        <f t="shared" ca="1" si="1307"/>
        <v/>
      </c>
      <c r="M652" s="90" t="str">
        <f t="shared" ca="1" si="1307"/>
        <v/>
      </c>
      <c r="N652" s="90" t="str">
        <f t="shared" ca="1" si="1307"/>
        <v/>
      </c>
      <c r="O652" s="90" t="str">
        <f t="shared" ca="1" si="1307"/>
        <v/>
      </c>
      <c r="P652" s="89" t="str">
        <f t="shared" ref="P652:U652" ca="1" si="1308">IF(ISNA(MATCH(MIN(J604:J653)+ROW()-ROW(P604),J604:J653,0)),"",INDEX(D604:D653,MATCH(MIN(J604:J653)+ROW()-ROW(P604),J604:J653,0)))</f>
        <v/>
      </c>
      <c r="Q652" s="89" t="str">
        <f t="shared" ca="1" si="1308"/>
        <v/>
      </c>
      <c r="R652" s="89" t="str">
        <f t="shared" ca="1" si="1308"/>
        <v/>
      </c>
      <c r="S652" s="89" t="str">
        <f t="shared" ca="1" si="1308"/>
        <v/>
      </c>
      <c r="T652" s="89" t="str">
        <f t="shared" ca="1" si="1308"/>
        <v/>
      </c>
      <c r="U652" s="89" t="str">
        <f t="shared" ca="1" si="1308"/>
        <v/>
      </c>
      <c r="V652" s="98"/>
    </row>
    <row r="653" spans="2:22" x14ac:dyDescent="0.25">
      <c r="B653" s="91">
        <v>50</v>
      </c>
      <c r="C653" s="92">
        <f t="shared" si="1294"/>
        <v>43848</v>
      </c>
      <c r="D653" s="93">
        <f ca="1">OFFSET(dispos!$D$17,,294)</f>
        <v>0</v>
      </c>
      <c r="E653" s="93">
        <f ca="1">OFFSET(dispos!$E$17,,294)</f>
        <v>0</v>
      </c>
      <c r="F653" s="93">
        <f ca="1">OFFSET(dispos!$F$17,,294)</f>
        <v>0</v>
      </c>
      <c r="G653" s="93">
        <f ca="1">OFFSET(dispos!$G$17,,294)</f>
        <v>0</v>
      </c>
      <c r="H653" s="93">
        <f ca="1">OFFSET(dispos!$H$17,,294)</f>
        <v>0</v>
      </c>
      <c r="I653" s="93">
        <f ca="1">OFFSET(dispos!$I$17,,294)</f>
        <v>0</v>
      </c>
      <c r="J653" s="90" t="str">
        <f t="shared" ref="J653:O653" ca="1" si="1309">IF(D653=0,"",SUMPRODUCT((D604:D653&lt;=D653)-(ISBLANK(D604:D653))))</f>
        <v/>
      </c>
      <c r="K653" s="90" t="str">
        <f t="shared" ca="1" si="1309"/>
        <v/>
      </c>
      <c r="L653" s="90" t="str">
        <f t="shared" ca="1" si="1309"/>
        <v/>
      </c>
      <c r="M653" s="90" t="str">
        <f t="shared" ca="1" si="1309"/>
        <v/>
      </c>
      <c r="N653" s="90" t="str">
        <f t="shared" ca="1" si="1309"/>
        <v/>
      </c>
      <c r="O653" s="90" t="str">
        <f t="shared" ca="1" si="1309"/>
        <v/>
      </c>
      <c r="P653" s="89" t="str">
        <f t="shared" ref="P653:U653" ca="1" si="1310">IF(ISNA(MATCH(MIN(J604:J653)+ROW()-ROW(P604),J604:J653,0)),"",INDEX(D604:D653,MATCH(MIN(J604:J653)+ROW()-ROW(P604),J604:J653,0)))</f>
        <v/>
      </c>
      <c r="Q653" s="89" t="str">
        <f t="shared" ca="1" si="1310"/>
        <v/>
      </c>
      <c r="R653" s="89" t="str">
        <f t="shared" ca="1" si="1310"/>
        <v/>
      </c>
      <c r="S653" s="89" t="str">
        <f t="shared" ca="1" si="1310"/>
        <v/>
      </c>
      <c r="T653" s="89" t="str">
        <f t="shared" ca="1" si="1310"/>
        <v/>
      </c>
      <c r="U653" s="89" t="str">
        <f t="shared" ca="1" si="1310"/>
        <v/>
      </c>
      <c r="V653" s="98"/>
    </row>
    <row r="654" spans="2:22" x14ac:dyDescent="0.25">
      <c r="B654">
        <v>1</v>
      </c>
      <c r="C654" s="29">
        <f>dispos!$C$18</f>
        <v>43849</v>
      </c>
      <c r="D654" s="88">
        <f ca="1">OFFSET(dispos!$D$18,,)</f>
        <v>0</v>
      </c>
      <c r="E654" s="88">
        <f ca="1">OFFSET(dispos!$E$18,,)</f>
        <v>0</v>
      </c>
      <c r="F654" s="88">
        <f ca="1">OFFSET(dispos!$F$18,,)</f>
        <v>0</v>
      </c>
      <c r="G654" s="88">
        <f ca="1">OFFSET(dispos!$G$18,,)</f>
        <v>0</v>
      </c>
      <c r="H654" s="88">
        <f ca="1">OFFSET(dispos!$H$18,,)</f>
        <v>0</v>
      </c>
      <c r="I654" s="88">
        <f ca="1">OFFSET(dispos!$I$18,,)</f>
        <v>0</v>
      </c>
      <c r="J654" s="94" t="str">
        <f t="shared" ref="J654:O654" ca="1" si="1311">IF(D654=0,"",SUMPRODUCT((D654:D703&lt;=D654)-(ISBLANK(D654:D703))))</f>
        <v/>
      </c>
      <c r="K654" s="95" t="str">
        <f t="shared" ca="1" si="1311"/>
        <v/>
      </c>
      <c r="L654" s="95" t="str">
        <f t="shared" ca="1" si="1311"/>
        <v/>
      </c>
      <c r="M654" s="95" t="str">
        <f t="shared" ca="1" si="1311"/>
        <v/>
      </c>
      <c r="N654" s="95" t="str">
        <f t="shared" ca="1" si="1311"/>
        <v/>
      </c>
      <c r="O654" s="95" t="str">
        <f t="shared" ca="1" si="1311"/>
        <v/>
      </c>
      <c r="P654" s="96" t="str">
        <f t="shared" ref="P654:U654" ca="1" si="1312">IF(ISNA(MATCH(MIN(J654:J703)+ROW()-ROW(P654),J654:J703,0)),"",INDEX(D654:D703,MATCH(MIN(J654:J703)+ROW()-ROW(P654),J654:J703,0)))</f>
        <v/>
      </c>
      <c r="Q654" s="96" t="str">
        <f t="shared" ca="1" si="1312"/>
        <v/>
      </c>
      <c r="R654" s="96" t="str">
        <f t="shared" ca="1" si="1312"/>
        <v/>
      </c>
      <c r="S654" s="96" t="str">
        <f t="shared" ca="1" si="1312"/>
        <v/>
      </c>
      <c r="T654" s="96" t="str">
        <f t="shared" ca="1" si="1312"/>
        <v/>
      </c>
      <c r="U654" s="96" t="str">
        <f t="shared" ca="1" si="1312"/>
        <v/>
      </c>
      <c r="V654" s="98">
        <v>14</v>
      </c>
    </row>
    <row r="655" spans="2:22" x14ac:dyDescent="0.25">
      <c r="B655">
        <v>2</v>
      </c>
      <c r="C655" s="29">
        <f t="shared" si="1294"/>
        <v>43849</v>
      </c>
      <c r="D655" s="88">
        <f ca="1">OFFSET(dispos!$D$18,,6)</f>
        <v>0</v>
      </c>
      <c r="E655" s="88">
        <f ca="1">OFFSET(dispos!$E$18,,6)</f>
        <v>0</v>
      </c>
      <c r="F655" s="88">
        <f ca="1">OFFSET(dispos!$F$18,,6)</f>
        <v>0</v>
      </c>
      <c r="G655" s="88">
        <f ca="1">OFFSET(dispos!$G$18,,6)</f>
        <v>0</v>
      </c>
      <c r="H655" s="88">
        <f ca="1">OFFSET(dispos!$H$18,,6)</f>
        <v>0</v>
      </c>
      <c r="I655" s="88">
        <f ca="1">OFFSET(dispos!$I$18,,6)</f>
        <v>0</v>
      </c>
      <c r="J655" s="90" t="str">
        <f t="shared" ref="J655:O655" ca="1" si="1313">IF(D655=0,"",SUMPRODUCT((D654:D703&lt;=D655)-(ISBLANK(D654:D703))))</f>
        <v/>
      </c>
      <c r="K655" s="90" t="str">
        <f t="shared" ca="1" si="1313"/>
        <v/>
      </c>
      <c r="L655" s="90" t="str">
        <f t="shared" ca="1" si="1313"/>
        <v/>
      </c>
      <c r="M655" s="90" t="str">
        <f t="shared" ca="1" si="1313"/>
        <v/>
      </c>
      <c r="N655" s="90" t="str">
        <f t="shared" ca="1" si="1313"/>
        <v/>
      </c>
      <c r="O655" s="90" t="str">
        <f t="shared" ca="1" si="1313"/>
        <v/>
      </c>
      <c r="P655" s="89" t="str">
        <f t="shared" ref="P655:U655" ca="1" si="1314">IF(ISNA(MATCH(MIN(J654:J703)+ROW()-ROW(P654),J654:J703,0)),"",INDEX(D654:D703,MATCH(MIN(J654:J703)+ROW()-ROW(P654),J654:J703,0)))</f>
        <v/>
      </c>
      <c r="Q655" s="89" t="str">
        <f t="shared" ca="1" si="1314"/>
        <v/>
      </c>
      <c r="R655" s="89" t="str">
        <f t="shared" ca="1" si="1314"/>
        <v/>
      </c>
      <c r="S655" s="89" t="str">
        <f t="shared" ca="1" si="1314"/>
        <v/>
      </c>
      <c r="T655" s="89" t="str">
        <f t="shared" ca="1" si="1314"/>
        <v/>
      </c>
      <c r="U655" s="89" t="str">
        <f t="shared" ca="1" si="1314"/>
        <v/>
      </c>
      <c r="V655" s="98"/>
    </row>
    <row r="656" spans="2:22" x14ac:dyDescent="0.25">
      <c r="B656">
        <v>3</v>
      </c>
      <c r="C656" s="29">
        <f t="shared" si="1294"/>
        <v>43849</v>
      </c>
      <c r="D656" s="88">
        <f ca="1">OFFSET(dispos!$D$18,,12)</f>
        <v>0</v>
      </c>
      <c r="E656" s="88">
        <f ca="1">OFFSET(dispos!$E$18,,12)</f>
        <v>0</v>
      </c>
      <c r="F656" s="88">
        <f ca="1">OFFSET(dispos!$F$18,,12)</f>
        <v>0</v>
      </c>
      <c r="G656" s="88">
        <f ca="1">OFFSET(dispos!$G$18,,12)</f>
        <v>0</v>
      </c>
      <c r="H656" s="88">
        <f ca="1">OFFSET(dispos!$H$18,,12)</f>
        <v>0</v>
      </c>
      <c r="I656" s="88">
        <f ca="1">OFFSET(dispos!$I$18,,12)</f>
        <v>0</v>
      </c>
      <c r="J656" s="90" t="str">
        <f t="shared" ref="J656:O656" ca="1" si="1315">IF(D656=0,"",SUMPRODUCT((D654:D703&lt;=D656)-(ISBLANK(D654:D703))))</f>
        <v/>
      </c>
      <c r="K656" s="90" t="str">
        <f t="shared" ca="1" si="1315"/>
        <v/>
      </c>
      <c r="L656" s="90" t="str">
        <f t="shared" ca="1" si="1315"/>
        <v/>
      </c>
      <c r="M656" s="90" t="str">
        <f t="shared" ca="1" si="1315"/>
        <v/>
      </c>
      <c r="N656" s="90" t="str">
        <f t="shared" ca="1" si="1315"/>
        <v/>
      </c>
      <c r="O656" s="90" t="str">
        <f t="shared" ca="1" si="1315"/>
        <v/>
      </c>
      <c r="P656" s="89" t="str">
        <f t="shared" ref="P656:U656" ca="1" si="1316">IF(ISNA(MATCH(MIN(J654:J703)+ROW()-ROW(P654),J654:J703,0)),"",INDEX(D654:D703,MATCH(MIN(J654:J703)+ROW()-ROW(P654),J654:J703,0)))</f>
        <v/>
      </c>
      <c r="Q656" s="89" t="str">
        <f t="shared" ca="1" si="1316"/>
        <v/>
      </c>
      <c r="R656" s="89" t="str">
        <f t="shared" ca="1" si="1316"/>
        <v/>
      </c>
      <c r="S656" s="89" t="str">
        <f t="shared" ca="1" si="1316"/>
        <v/>
      </c>
      <c r="T656" s="89" t="str">
        <f t="shared" ca="1" si="1316"/>
        <v/>
      </c>
      <c r="U656" s="89" t="str">
        <f t="shared" ca="1" si="1316"/>
        <v/>
      </c>
      <c r="V656" s="98"/>
    </row>
    <row r="657" spans="2:22" x14ac:dyDescent="0.25">
      <c r="B657">
        <v>4</v>
      </c>
      <c r="C657" s="29">
        <f t="shared" si="1294"/>
        <v>43849</v>
      </c>
      <c r="D657" s="88">
        <f ca="1">OFFSET(dispos!$D$18,,18)</f>
        <v>0</v>
      </c>
      <c r="E657" s="88">
        <f ca="1">OFFSET(dispos!$E$18,,18)</f>
        <v>0</v>
      </c>
      <c r="F657" s="88">
        <f ca="1">OFFSET(dispos!$F$18,,18)</f>
        <v>0</v>
      </c>
      <c r="G657" s="88">
        <f ca="1">OFFSET(dispos!$G$18,,18)</f>
        <v>0</v>
      </c>
      <c r="H657" s="88">
        <f ca="1">OFFSET(dispos!$H$18,,18)</f>
        <v>0</v>
      </c>
      <c r="I657" s="88">
        <f ca="1">OFFSET(dispos!$I$18,,18)</f>
        <v>0</v>
      </c>
      <c r="J657" s="90" t="str">
        <f t="shared" ref="J657:O657" ca="1" si="1317">IF(D657=0,"",SUMPRODUCT((D654:D703&lt;=D657)-(ISBLANK(D654:D703))))</f>
        <v/>
      </c>
      <c r="K657" s="90" t="str">
        <f t="shared" ca="1" si="1317"/>
        <v/>
      </c>
      <c r="L657" s="90" t="str">
        <f t="shared" ca="1" si="1317"/>
        <v/>
      </c>
      <c r="M657" s="90" t="str">
        <f t="shared" ca="1" si="1317"/>
        <v/>
      </c>
      <c r="N657" s="90" t="str">
        <f t="shared" ca="1" si="1317"/>
        <v/>
      </c>
      <c r="O657" s="90" t="str">
        <f t="shared" ca="1" si="1317"/>
        <v/>
      </c>
      <c r="P657" s="89" t="str">
        <f t="shared" ref="P657:U657" ca="1" si="1318">IF(ISNA(MATCH(MIN(J654:J703)+ROW()-ROW(P654),J654:J703,0)),"",INDEX(D654:D703,MATCH(MIN(J654:J703)+ROW()-ROW(P654),J654:J703,0)))</f>
        <v/>
      </c>
      <c r="Q657" s="89" t="str">
        <f t="shared" ca="1" si="1318"/>
        <v/>
      </c>
      <c r="R657" s="89" t="str">
        <f t="shared" ca="1" si="1318"/>
        <v/>
      </c>
      <c r="S657" s="89" t="str">
        <f t="shared" ca="1" si="1318"/>
        <v/>
      </c>
      <c r="T657" s="89" t="str">
        <f t="shared" ca="1" si="1318"/>
        <v/>
      </c>
      <c r="U657" s="89" t="str">
        <f t="shared" ca="1" si="1318"/>
        <v/>
      </c>
      <c r="V657" s="98"/>
    </row>
    <row r="658" spans="2:22" x14ac:dyDescent="0.25">
      <c r="B658">
        <v>5</v>
      </c>
      <c r="C658" s="29">
        <f t="shared" si="1294"/>
        <v>43849</v>
      </c>
      <c r="D658" s="88">
        <f ca="1">OFFSET(dispos!$D$18,,24)</f>
        <v>0</v>
      </c>
      <c r="E658" s="88">
        <f ca="1">OFFSET(dispos!$E$18,,24)</f>
        <v>0</v>
      </c>
      <c r="F658" s="88">
        <f ca="1">OFFSET(dispos!$F$18,,24)</f>
        <v>0</v>
      </c>
      <c r="G658" s="88">
        <f ca="1">OFFSET(dispos!$G$18,,24)</f>
        <v>0</v>
      </c>
      <c r="H658" s="88">
        <f ca="1">OFFSET(dispos!$H$18,,24)</f>
        <v>0</v>
      </c>
      <c r="I658" s="88">
        <f ca="1">OFFSET(dispos!$I$18,,24)</f>
        <v>0</v>
      </c>
      <c r="J658" s="90" t="str">
        <f t="shared" ref="J658:O658" ca="1" si="1319">IF(D658=0,"",SUMPRODUCT((D654:D703&lt;=D658)-(ISBLANK(D654:D703))))</f>
        <v/>
      </c>
      <c r="K658" s="90" t="str">
        <f t="shared" ca="1" si="1319"/>
        <v/>
      </c>
      <c r="L658" s="90" t="str">
        <f t="shared" ca="1" si="1319"/>
        <v/>
      </c>
      <c r="M658" s="90" t="str">
        <f t="shared" ca="1" si="1319"/>
        <v/>
      </c>
      <c r="N658" s="90" t="str">
        <f t="shared" ca="1" si="1319"/>
        <v/>
      </c>
      <c r="O658" s="90" t="str">
        <f t="shared" ca="1" si="1319"/>
        <v/>
      </c>
      <c r="P658" s="89" t="str">
        <f t="shared" ref="P658:U658" ca="1" si="1320">IF(ISNA(MATCH(MIN(J654:J703)+ROW()-ROW(P654),J654:J703,0)),"",INDEX(D654:D703,MATCH(MIN(J654:J703)+ROW()-ROW(P654),J654:J703,0)))</f>
        <v/>
      </c>
      <c r="Q658" s="89" t="str">
        <f t="shared" ca="1" si="1320"/>
        <v/>
      </c>
      <c r="R658" s="89" t="str">
        <f t="shared" ca="1" si="1320"/>
        <v/>
      </c>
      <c r="S658" s="89" t="str">
        <f t="shared" ca="1" si="1320"/>
        <v/>
      </c>
      <c r="T658" s="89" t="str">
        <f t="shared" ca="1" si="1320"/>
        <v/>
      </c>
      <c r="U658" s="89" t="str">
        <f t="shared" ca="1" si="1320"/>
        <v/>
      </c>
      <c r="V658" s="98"/>
    </row>
    <row r="659" spans="2:22" x14ac:dyDescent="0.25">
      <c r="B659">
        <v>6</v>
      </c>
      <c r="C659" s="29">
        <f t="shared" si="1294"/>
        <v>43849</v>
      </c>
      <c r="D659" s="88">
        <f ca="1">OFFSET(dispos!$D$18,,30)</f>
        <v>0</v>
      </c>
      <c r="E659" s="88">
        <f ca="1">OFFSET(dispos!$E$18,,30)</f>
        <v>0</v>
      </c>
      <c r="F659" s="88">
        <f ca="1">OFFSET(dispos!$F$18,,30)</f>
        <v>0</v>
      </c>
      <c r="G659" s="88">
        <f ca="1">OFFSET(dispos!$G$18,,30)</f>
        <v>0</v>
      </c>
      <c r="H659" s="88">
        <f ca="1">OFFSET(dispos!$H$18,,30)</f>
        <v>0</v>
      </c>
      <c r="I659" s="88">
        <f ca="1">OFFSET(dispos!$I$18,,30)</f>
        <v>0</v>
      </c>
      <c r="J659" s="90" t="str">
        <f t="shared" ref="J659:O659" ca="1" si="1321">IF(D659=0,"",SUMPRODUCT((D654:D703&lt;=D659)-(ISBLANK(D654:D703))))</f>
        <v/>
      </c>
      <c r="K659" s="90" t="str">
        <f t="shared" ca="1" si="1321"/>
        <v/>
      </c>
      <c r="L659" s="90" t="str">
        <f t="shared" ca="1" si="1321"/>
        <v/>
      </c>
      <c r="M659" s="90" t="str">
        <f t="shared" ca="1" si="1321"/>
        <v/>
      </c>
      <c r="N659" s="90" t="str">
        <f t="shared" ca="1" si="1321"/>
        <v/>
      </c>
      <c r="O659" s="90" t="str">
        <f t="shared" ca="1" si="1321"/>
        <v/>
      </c>
      <c r="P659" s="89" t="str">
        <f t="shared" ref="P659:U659" ca="1" si="1322">IF(ISNA(MATCH(MIN(J654:J703)+ROW()-ROW(P654),J654:J703,0)),"",INDEX(D654:D703,MATCH(MIN(J654:J703)+ROW()-ROW(P654),J654:J703,0)))</f>
        <v/>
      </c>
      <c r="Q659" s="89" t="str">
        <f t="shared" ca="1" si="1322"/>
        <v/>
      </c>
      <c r="R659" s="89" t="str">
        <f t="shared" ca="1" si="1322"/>
        <v/>
      </c>
      <c r="S659" s="89" t="str">
        <f t="shared" ca="1" si="1322"/>
        <v/>
      </c>
      <c r="T659" s="89" t="str">
        <f t="shared" ca="1" si="1322"/>
        <v/>
      </c>
      <c r="U659" s="89" t="str">
        <f t="shared" ca="1" si="1322"/>
        <v/>
      </c>
      <c r="V659" s="98"/>
    </row>
    <row r="660" spans="2:22" x14ac:dyDescent="0.25">
      <c r="B660">
        <v>7</v>
      </c>
      <c r="C660" s="29">
        <f t="shared" si="1294"/>
        <v>43849</v>
      </c>
      <c r="D660" s="88">
        <f ca="1">OFFSET(dispos!$D$18,,36)</f>
        <v>0</v>
      </c>
      <c r="E660" s="88">
        <f ca="1">OFFSET(dispos!$E$18,,36)</f>
        <v>0</v>
      </c>
      <c r="F660" s="88">
        <f ca="1">OFFSET(dispos!$F$18,,36)</f>
        <v>0</v>
      </c>
      <c r="G660" s="88">
        <f ca="1">OFFSET(dispos!$G$18,,36)</f>
        <v>0</v>
      </c>
      <c r="H660" s="88">
        <f ca="1">OFFSET(dispos!$H$18,,36)</f>
        <v>0</v>
      </c>
      <c r="I660" s="88">
        <f ca="1">OFFSET(dispos!$I$18,,36)</f>
        <v>0</v>
      </c>
      <c r="J660" s="90" t="str">
        <f t="shared" ref="J660:O660" ca="1" si="1323">IF(D660=0,"",SUMPRODUCT((D654:D703&lt;=D660)-(ISBLANK(D654:D703))))</f>
        <v/>
      </c>
      <c r="K660" s="90" t="str">
        <f t="shared" ca="1" si="1323"/>
        <v/>
      </c>
      <c r="L660" s="90" t="str">
        <f t="shared" ca="1" si="1323"/>
        <v/>
      </c>
      <c r="M660" s="90" t="str">
        <f t="shared" ca="1" si="1323"/>
        <v/>
      </c>
      <c r="N660" s="90" t="str">
        <f t="shared" ca="1" si="1323"/>
        <v/>
      </c>
      <c r="O660" s="90" t="str">
        <f t="shared" ca="1" si="1323"/>
        <v/>
      </c>
      <c r="P660" s="89" t="str">
        <f t="shared" ref="P660:U660" ca="1" si="1324">IF(ISNA(MATCH(MIN(J654:J703)+ROW()-ROW(P654),J654:J703,0)),"",INDEX(D654:D703,MATCH(MIN(J654:J703)+ROW()-ROW(P654),J654:J703,0)))</f>
        <v/>
      </c>
      <c r="Q660" s="89" t="str">
        <f t="shared" ca="1" si="1324"/>
        <v/>
      </c>
      <c r="R660" s="89" t="str">
        <f t="shared" ca="1" si="1324"/>
        <v/>
      </c>
      <c r="S660" s="89" t="str">
        <f t="shared" ca="1" si="1324"/>
        <v/>
      </c>
      <c r="T660" s="89" t="str">
        <f t="shared" ca="1" si="1324"/>
        <v/>
      </c>
      <c r="U660" s="89" t="str">
        <f t="shared" ca="1" si="1324"/>
        <v/>
      </c>
      <c r="V660" s="98"/>
    </row>
    <row r="661" spans="2:22" x14ac:dyDescent="0.25">
      <c r="B661">
        <v>8</v>
      </c>
      <c r="C661" s="29">
        <f t="shared" si="1294"/>
        <v>43849</v>
      </c>
      <c r="D661" s="88">
        <f ca="1">OFFSET(dispos!$D$18,,42)</f>
        <v>0</v>
      </c>
      <c r="E661" s="88">
        <f ca="1">OFFSET(dispos!$E$18,,42)</f>
        <v>0</v>
      </c>
      <c r="F661" s="88">
        <f ca="1">OFFSET(dispos!$F$18,,42)</f>
        <v>0</v>
      </c>
      <c r="G661" s="88">
        <f ca="1">OFFSET(dispos!$G$18,,42)</f>
        <v>0</v>
      </c>
      <c r="H661" s="88">
        <f ca="1">OFFSET(dispos!$H$18,,42)</f>
        <v>0</v>
      </c>
      <c r="I661" s="88">
        <f ca="1">OFFSET(dispos!$I$18,,42)</f>
        <v>0</v>
      </c>
      <c r="J661" s="90" t="str">
        <f t="shared" ref="J661:O661" ca="1" si="1325">IF(D661=0,"",SUMPRODUCT((D654:D703&lt;=D661)-(ISBLANK(D654:D703))))</f>
        <v/>
      </c>
      <c r="K661" s="90" t="str">
        <f t="shared" ca="1" si="1325"/>
        <v/>
      </c>
      <c r="L661" s="90" t="str">
        <f t="shared" ca="1" si="1325"/>
        <v/>
      </c>
      <c r="M661" s="90" t="str">
        <f t="shared" ca="1" si="1325"/>
        <v/>
      </c>
      <c r="N661" s="90" t="str">
        <f t="shared" ca="1" si="1325"/>
        <v/>
      </c>
      <c r="O661" s="90" t="str">
        <f t="shared" ca="1" si="1325"/>
        <v/>
      </c>
      <c r="P661" s="89" t="str">
        <f t="shared" ref="P661:U661" ca="1" si="1326">IF(ISNA(MATCH(MIN(J654:J703)+ROW()-ROW(P654),J654:J703,0)),"",INDEX(D654:D703,MATCH(MIN(J654:J703)+ROW()-ROW(P654),J654:J703,0)))</f>
        <v/>
      </c>
      <c r="Q661" s="89" t="str">
        <f t="shared" ca="1" si="1326"/>
        <v/>
      </c>
      <c r="R661" s="89" t="str">
        <f t="shared" ca="1" si="1326"/>
        <v/>
      </c>
      <c r="S661" s="89" t="str">
        <f t="shared" ca="1" si="1326"/>
        <v/>
      </c>
      <c r="T661" s="89" t="str">
        <f t="shared" ca="1" si="1326"/>
        <v/>
      </c>
      <c r="U661" s="89" t="str">
        <f t="shared" ca="1" si="1326"/>
        <v/>
      </c>
      <c r="V661" s="98"/>
    </row>
    <row r="662" spans="2:22" x14ac:dyDescent="0.25">
      <c r="B662">
        <v>9</v>
      </c>
      <c r="C662" s="29">
        <f t="shared" si="1294"/>
        <v>43849</v>
      </c>
      <c r="D662" s="88">
        <f ca="1">OFFSET(dispos!$D$18,,48)</f>
        <v>0</v>
      </c>
      <c r="E662" s="88">
        <f ca="1">OFFSET(dispos!$E$18,,48)</f>
        <v>0</v>
      </c>
      <c r="F662" s="88">
        <f ca="1">OFFSET(dispos!$F$18,,48)</f>
        <v>0</v>
      </c>
      <c r="G662" s="88">
        <f ca="1">OFFSET(dispos!$G$18,,48)</f>
        <v>0</v>
      </c>
      <c r="H662" s="88">
        <f ca="1">OFFSET(dispos!$H$18,,48)</f>
        <v>0</v>
      </c>
      <c r="I662" s="88">
        <f ca="1">OFFSET(dispos!$I$18,,48)</f>
        <v>0</v>
      </c>
      <c r="J662" s="90" t="str">
        <f t="shared" ref="J662:O662" ca="1" si="1327">IF(D662=0,"",SUMPRODUCT((D654:D703&lt;=D662)-(ISBLANK(D654:D703))))</f>
        <v/>
      </c>
      <c r="K662" s="90" t="str">
        <f t="shared" ca="1" si="1327"/>
        <v/>
      </c>
      <c r="L662" s="90" t="str">
        <f t="shared" ca="1" si="1327"/>
        <v/>
      </c>
      <c r="M662" s="90" t="str">
        <f t="shared" ca="1" si="1327"/>
        <v/>
      </c>
      <c r="N662" s="90" t="str">
        <f t="shared" ca="1" si="1327"/>
        <v/>
      </c>
      <c r="O662" s="90" t="str">
        <f t="shared" ca="1" si="1327"/>
        <v/>
      </c>
      <c r="P662" s="89" t="str">
        <f t="shared" ref="P662:U662" ca="1" si="1328">IF(ISNA(MATCH(MIN(J654:J703)+ROW()-ROW(P654),J654:J703,0)),"",INDEX(D654:D703,MATCH(MIN(J654:J703)+ROW()-ROW(P654),J654:J703,0)))</f>
        <v/>
      </c>
      <c r="Q662" s="89" t="str">
        <f t="shared" ca="1" si="1328"/>
        <v/>
      </c>
      <c r="R662" s="89" t="str">
        <f t="shared" ca="1" si="1328"/>
        <v/>
      </c>
      <c r="S662" s="89" t="str">
        <f t="shared" ca="1" si="1328"/>
        <v/>
      </c>
      <c r="T662" s="89" t="str">
        <f t="shared" ca="1" si="1328"/>
        <v/>
      </c>
      <c r="U662" s="89" t="str">
        <f t="shared" ca="1" si="1328"/>
        <v/>
      </c>
      <c r="V662" s="98"/>
    </row>
    <row r="663" spans="2:22" x14ac:dyDescent="0.25">
      <c r="B663">
        <v>10</v>
      </c>
      <c r="C663" s="29">
        <f t="shared" si="1294"/>
        <v>43849</v>
      </c>
      <c r="D663" s="88">
        <f ca="1">OFFSET(dispos!$D$18,,54)</f>
        <v>0</v>
      </c>
      <c r="E663" s="88">
        <f ca="1">OFFSET(dispos!$E$18,,54)</f>
        <v>0</v>
      </c>
      <c r="F663" s="88">
        <f ca="1">OFFSET(dispos!$F$18,,54)</f>
        <v>0</v>
      </c>
      <c r="G663" s="88">
        <f ca="1">OFFSET(dispos!$G$18,,54)</f>
        <v>0</v>
      </c>
      <c r="H663" s="88">
        <f ca="1">OFFSET(dispos!$H$18,,54)</f>
        <v>0</v>
      </c>
      <c r="I663" s="88">
        <f ca="1">OFFSET(dispos!$I$18,,54)</f>
        <v>0</v>
      </c>
      <c r="J663" s="90" t="str">
        <f t="shared" ref="J663:O663" ca="1" si="1329">IF(D663=0,"",SUMPRODUCT((D654:D703&lt;=D663)-(ISBLANK(D654:D703))))</f>
        <v/>
      </c>
      <c r="K663" s="90" t="str">
        <f t="shared" ca="1" si="1329"/>
        <v/>
      </c>
      <c r="L663" s="90" t="str">
        <f t="shared" ca="1" si="1329"/>
        <v/>
      </c>
      <c r="M663" s="90" t="str">
        <f t="shared" ca="1" si="1329"/>
        <v/>
      </c>
      <c r="N663" s="90" t="str">
        <f t="shared" ca="1" si="1329"/>
        <v/>
      </c>
      <c r="O663" s="90" t="str">
        <f t="shared" ca="1" si="1329"/>
        <v/>
      </c>
      <c r="P663" s="89" t="str">
        <f t="shared" ref="P663:U663" ca="1" si="1330">IF(ISNA(MATCH(MIN(J654:J703)+ROW()-ROW(P654),J654:J703,0)),"",INDEX(D654:D703,MATCH(MIN(J654:J703)+ROW()-ROW(P654),J654:J703,0)))</f>
        <v/>
      </c>
      <c r="Q663" s="89" t="str">
        <f t="shared" ca="1" si="1330"/>
        <v/>
      </c>
      <c r="R663" s="89" t="str">
        <f t="shared" ca="1" si="1330"/>
        <v/>
      </c>
      <c r="S663" s="89" t="str">
        <f t="shared" ca="1" si="1330"/>
        <v/>
      </c>
      <c r="T663" s="89" t="str">
        <f t="shared" ca="1" si="1330"/>
        <v/>
      </c>
      <c r="U663" s="89" t="str">
        <f t="shared" ca="1" si="1330"/>
        <v/>
      </c>
      <c r="V663" s="98"/>
    </row>
    <row r="664" spans="2:22" x14ac:dyDescent="0.25">
      <c r="B664">
        <v>11</v>
      </c>
      <c r="C664" s="29">
        <f t="shared" si="1294"/>
        <v>43849</v>
      </c>
      <c r="D664" s="88">
        <f ca="1">OFFSET(dispos!$D$18,,60)</f>
        <v>0</v>
      </c>
      <c r="E664" s="88">
        <f ca="1">OFFSET(dispos!$E$18,,60)</f>
        <v>0</v>
      </c>
      <c r="F664" s="88">
        <f ca="1">OFFSET(dispos!$F$18,,60)</f>
        <v>0</v>
      </c>
      <c r="G664" s="88">
        <f ca="1">OFFSET(dispos!$G$18,,60)</f>
        <v>0</v>
      </c>
      <c r="H664" s="88">
        <f ca="1">OFFSET(dispos!$H$18,,60)</f>
        <v>0</v>
      </c>
      <c r="I664" s="88">
        <f ca="1">OFFSET(dispos!$I$18,,60)</f>
        <v>0</v>
      </c>
      <c r="J664" s="90" t="str">
        <f t="shared" ref="J664:O664" ca="1" si="1331">IF(D664=0,"",SUMPRODUCT((D654:D703&lt;=D664)-(ISBLANK(D654:D703))))</f>
        <v/>
      </c>
      <c r="K664" s="90" t="str">
        <f t="shared" ca="1" si="1331"/>
        <v/>
      </c>
      <c r="L664" s="90" t="str">
        <f t="shared" ca="1" si="1331"/>
        <v/>
      </c>
      <c r="M664" s="90" t="str">
        <f t="shared" ca="1" si="1331"/>
        <v/>
      </c>
      <c r="N664" s="90" t="str">
        <f t="shared" ca="1" si="1331"/>
        <v/>
      </c>
      <c r="O664" s="90" t="str">
        <f t="shared" ca="1" si="1331"/>
        <v/>
      </c>
      <c r="P664" s="89" t="str">
        <f t="shared" ref="P664:U664" ca="1" si="1332">IF(ISNA(MATCH(MIN(J654:J703)+ROW()-ROW(P654),J654:J703,0)),"",INDEX(D654:D703,MATCH(MIN(J654:J703)+ROW()-ROW(P654),J654:J703,0)))</f>
        <v/>
      </c>
      <c r="Q664" s="89" t="str">
        <f t="shared" ca="1" si="1332"/>
        <v/>
      </c>
      <c r="R664" s="89" t="str">
        <f t="shared" ca="1" si="1332"/>
        <v/>
      </c>
      <c r="S664" s="89" t="str">
        <f t="shared" ca="1" si="1332"/>
        <v/>
      </c>
      <c r="T664" s="89" t="str">
        <f t="shared" ca="1" si="1332"/>
        <v/>
      </c>
      <c r="U664" s="89" t="str">
        <f t="shared" ca="1" si="1332"/>
        <v/>
      </c>
      <c r="V664" s="98"/>
    </row>
    <row r="665" spans="2:22" x14ac:dyDescent="0.25">
      <c r="B665">
        <v>12</v>
      </c>
      <c r="C665" s="29">
        <f t="shared" si="1294"/>
        <v>43849</v>
      </c>
      <c r="D665" s="88">
        <f ca="1">OFFSET(dispos!$D$18,,66)</f>
        <v>0</v>
      </c>
      <c r="E665" s="88">
        <f ca="1">OFFSET(dispos!$E$18,,66)</f>
        <v>0</v>
      </c>
      <c r="F665" s="88">
        <f ca="1">OFFSET(dispos!$F$18,,66)</f>
        <v>0</v>
      </c>
      <c r="G665" s="88">
        <f ca="1">OFFSET(dispos!$G$18,,66)</f>
        <v>0</v>
      </c>
      <c r="H665" s="88">
        <f ca="1">OFFSET(dispos!$H$18,,66)</f>
        <v>0</v>
      </c>
      <c r="I665" s="88">
        <f ca="1">OFFSET(dispos!$I$18,,66)</f>
        <v>0</v>
      </c>
      <c r="J665" s="90" t="str">
        <f t="shared" ref="J665:O665" ca="1" si="1333">IF(D665=0,"",SUMPRODUCT((D654:D703&lt;=D665)-(ISBLANK(D654:D703))))</f>
        <v/>
      </c>
      <c r="K665" s="90" t="str">
        <f t="shared" ca="1" si="1333"/>
        <v/>
      </c>
      <c r="L665" s="90" t="str">
        <f t="shared" ca="1" si="1333"/>
        <v/>
      </c>
      <c r="M665" s="90" t="str">
        <f t="shared" ca="1" si="1333"/>
        <v/>
      </c>
      <c r="N665" s="90" t="str">
        <f t="shared" ca="1" si="1333"/>
        <v/>
      </c>
      <c r="O665" s="90" t="str">
        <f t="shared" ca="1" si="1333"/>
        <v/>
      </c>
      <c r="P665" s="89" t="str">
        <f t="shared" ref="P665:U665" ca="1" si="1334">IF(ISNA(MATCH(MIN(J654:J703)+ROW()-ROW(P654),J654:J703,0)),"",INDEX(D654:D703,MATCH(MIN(J654:J703)+ROW()-ROW(P654),J654:J703,0)))</f>
        <v/>
      </c>
      <c r="Q665" s="89" t="str">
        <f t="shared" ca="1" si="1334"/>
        <v/>
      </c>
      <c r="R665" s="89" t="str">
        <f t="shared" ca="1" si="1334"/>
        <v/>
      </c>
      <c r="S665" s="89" t="str">
        <f t="shared" ca="1" si="1334"/>
        <v/>
      </c>
      <c r="T665" s="89" t="str">
        <f t="shared" ca="1" si="1334"/>
        <v/>
      </c>
      <c r="U665" s="89" t="str">
        <f t="shared" ca="1" si="1334"/>
        <v/>
      </c>
      <c r="V665" s="98"/>
    </row>
    <row r="666" spans="2:22" x14ac:dyDescent="0.25">
      <c r="B666">
        <v>13</v>
      </c>
      <c r="C666" s="29">
        <f t="shared" si="1294"/>
        <v>43849</v>
      </c>
      <c r="D666" s="88">
        <f ca="1">OFFSET(dispos!$D$18,,72)</f>
        <v>0</v>
      </c>
      <c r="E666" s="88">
        <f ca="1">OFFSET(dispos!$E$18,,72)</f>
        <v>0</v>
      </c>
      <c r="F666" s="88">
        <f ca="1">OFFSET(dispos!$F$18,,72)</f>
        <v>0</v>
      </c>
      <c r="G666" s="88">
        <f ca="1">OFFSET(dispos!$G$18,,72)</f>
        <v>0</v>
      </c>
      <c r="H666" s="88">
        <f ca="1">OFFSET(dispos!$H$18,,72)</f>
        <v>0</v>
      </c>
      <c r="I666" s="88">
        <f ca="1">OFFSET(dispos!$I$18,,72)</f>
        <v>0</v>
      </c>
      <c r="J666" s="90" t="str">
        <f t="shared" ref="J666:O666" ca="1" si="1335">IF(D666=0,"",SUMPRODUCT((D654:D703&lt;=D666)-(ISBLANK(D654:D703))))</f>
        <v/>
      </c>
      <c r="K666" s="90" t="str">
        <f t="shared" ca="1" si="1335"/>
        <v/>
      </c>
      <c r="L666" s="90" t="str">
        <f t="shared" ca="1" si="1335"/>
        <v/>
      </c>
      <c r="M666" s="90" t="str">
        <f t="shared" ca="1" si="1335"/>
        <v/>
      </c>
      <c r="N666" s="90" t="str">
        <f t="shared" ca="1" si="1335"/>
        <v/>
      </c>
      <c r="O666" s="90" t="str">
        <f t="shared" ca="1" si="1335"/>
        <v/>
      </c>
      <c r="P666" s="89" t="str">
        <f t="shared" ref="P666:U666" ca="1" si="1336">IF(ISNA(MATCH(MIN(J654:J703)+ROW()-ROW(P654),J654:J703,0)),"",INDEX(D654:D703,MATCH(MIN(J654:J703)+ROW()-ROW(P654),J654:J703,0)))</f>
        <v/>
      </c>
      <c r="Q666" s="89" t="str">
        <f t="shared" ca="1" si="1336"/>
        <v/>
      </c>
      <c r="R666" s="89" t="str">
        <f t="shared" ca="1" si="1336"/>
        <v/>
      </c>
      <c r="S666" s="89" t="str">
        <f t="shared" ca="1" si="1336"/>
        <v/>
      </c>
      <c r="T666" s="89" t="str">
        <f t="shared" ca="1" si="1336"/>
        <v/>
      </c>
      <c r="U666" s="89" t="str">
        <f t="shared" ca="1" si="1336"/>
        <v/>
      </c>
      <c r="V666" s="98"/>
    </row>
    <row r="667" spans="2:22" x14ac:dyDescent="0.25">
      <c r="B667">
        <v>14</v>
      </c>
      <c r="C667" s="29">
        <f t="shared" si="1294"/>
        <v>43849</v>
      </c>
      <c r="D667" s="88">
        <f ca="1">OFFSET(dispos!$D$18,,78)</f>
        <v>0</v>
      </c>
      <c r="E667" s="88">
        <f ca="1">OFFSET(dispos!$E$18,,78)</f>
        <v>0</v>
      </c>
      <c r="F667" s="88">
        <f ca="1">OFFSET(dispos!$F$18,,78)</f>
        <v>0</v>
      </c>
      <c r="G667" s="88">
        <f ca="1">OFFSET(dispos!$G$18,,78)</f>
        <v>0</v>
      </c>
      <c r="H667" s="88">
        <f ca="1">OFFSET(dispos!$H$18,,78)</f>
        <v>0</v>
      </c>
      <c r="I667" s="88">
        <f ca="1">OFFSET(dispos!$I$18,,78)</f>
        <v>0</v>
      </c>
      <c r="J667" s="90" t="str">
        <f t="shared" ref="J667:O667" ca="1" si="1337">IF(D667=0,"",SUMPRODUCT((D654:D703&lt;=D667)-(ISBLANK(D654:D703))))</f>
        <v/>
      </c>
      <c r="K667" s="90" t="str">
        <f t="shared" ca="1" si="1337"/>
        <v/>
      </c>
      <c r="L667" s="90" t="str">
        <f t="shared" ca="1" si="1337"/>
        <v/>
      </c>
      <c r="M667" s="90" t="str">
        <f t="shared" ca="1" si="1337"/>
        <v/>
      </c>
      <c r="N667" s="90" t="str">
        <f t="shared" ca="1" si="1337"/>
        <v/>
      </c>
      <c r="O667" s="90" t="str">
        <f t="shared" ca="1" si="1337"/>
        <v/>
      </c>
      <c r="P667" s="89" t="str">
        <f t="shared" ref="P667:U667" ca="1" si="1338">IF(ISNA(MATCH(MIN(J654:J703)+ROW()-ROW(P654),J654:J703,0)),"",INDEX(D654:D703,MATCH(MIN(J654:J703)+ROW()-ROW(P654),J654:J703,0)))</f>
        <v/>
      </c>
      <c r="Q667" s="89" t="str">
        <f t="shared" ca="1" si="1338"/>
        <v/>
      </c>
      <c r="R667" s="89" t="str">
        <f t="shared" ca="1" si="1338"/>
        <v/>
      </c>
      <c r="S667" s="89" t="str">
        <f t="shared" ca="1" si="1338"/>
        <v/>
      </c>
      <c r="T667" s="89" t="str">
        <f t="shared" ca="1" si="1338"/>
        <v/>
      </c>
      <c r="U667" s="89" t="str">
        <f t="shared" ca="1" si="1338"/>
        <v/>
      </c>
      <c r="V667" s="98"/>
    </row>
    <row r="668" spans="2:22" x14ac:dyDescent="0.25">
      <c r="B668">
        <v>15</v>
      </c>
      <c r="C668" s="29">
        <f t="shared" si="1294"/>
        <v>43849</v>
      </c>
      <c r="D668" s="88">
        <f ca="1">OFFSET(dispos!$D$18,,84)</f>
        <v>0</v>
      </c>
      <c r="E668" s="88">
        <f ca="1">OFFSET(dispos!$E$18,,84)</f>
        <v>0</v>
      </c>
      <c r="F668" s="88">
        <f ca="1">OFFSET(dispos!$F$18,,84)</f>
        <v>0</v>
      </c>
      <c r="G668" s="88">
        <f ca="1">OFFSET(dispos!$G$18,,84)</f>
        <v>0</v>
      </c>
      <c r="H668" s="88">
        <f ca="1">OFFSET(dispos!$H$18,,84)</f>
        <v>0</v>
      </c>
      <c r="I668" s="88">
        <f ca="1">OFFSET(dispos!$I$18,,84)</f>
        <v>0</v>
      </c>
      <c r="J668" s="90" t="str">
        <f t="shared" ref="J668:O668" ca="1" si="1339">IF(D668=0,"",SUMPRODUCT((D654:D703&lt;=D668)-(ISBLANK(D654:D703))))</f>
        <v/>
      </c>
      <c r="K668" s="90" t="str">
        <f t="shared" ca="1" si="1339"/>
        <v/>
      </c>
      <c r="L668" s="90" t="str">
        <f t="shared" ca="1" si="1339"/>
        <v/>
      </c>
      <c r="M668" s="90" t="str">
        <f t="shared" ca="1" si="1339"/>
        <v/>
      </c>
      <c r="N668" s="90" t="str">
        <f t="shared" ca="1" si="1339"/>
        <v/>
      </c>
      <c r="O668" s="90" t="str">
        <f t="shared" ca="1" si="1339"/>
        <v/>
      </c>
      <c r="P668" s="89" t="str">
        <f t="shared" ref="P668:U668" ca="1" si="1340">IF(ISNA(MATCH(MIN(J654:J703)+ROW()-ROW(P654),J654:J703,0)),"",INDEX(D654:D703,MATCH(MIN(J654:J703)+ROW()-ROW(P654),J654:J703,0)))</f>
        <v/>
      </c>
      <c r="Q668" s="89" t="str">
        <f t="shared" ca="1" si="1340"/>
        <v/>
      </c>
      <c r="R668" s="89" t="str">
        <f t="shared" ca="1" si="1340"/>
        <v/>
      </c>
      <c r="S668" s="89" t="str">
        <f t="shared" ca="1" si="1340"/>
        <v/>
      </c>
      <c r="T668" s="89" t="str">
        <f t="shared" ca="1" si="1340"/>
        <v/>
      </c>
      <c r="U668" s="89" t="str">
        <f t="shared" ca="1" si="1340"/>
        <v/>
      </c>
      <c r="V668" s="98"/>
    </row>
    <row r="669" spans="2:22" x14ac:dyDescent="0.25">
      <c r="B669">
        <v>16</v>
      </c>
      <c r="C669" s="29">
        <f t="shared" si="1294"/>
        <v>43849</v>
      </c>
      <c r="D669" s="88">
        <f ca="1">OFFSET(dispos!$D$18,,90)</f>
        <v>0</v>
      </c>
      <c r="E669" s="88">
        <f ca="1">OFFSET(dispos!$E$18,,90)</f>
        <v>0</v>
      </c>
      <c r="F669" s="88">
        <f ca="1">OFFSET(dispos!$F$18,,90)</f>
        <v>0</v>
      </c>
      <c r="G669" s="88">
        <f ca="1">OFFSET(dispos!$G$18,,90)</f>
        <v>0</v>
      </c>
      <c r="H669" s="88">
        <f ca="1">OFFSET(dispos!$H$18,,90)</f>
        <v>0</v>
      </c>
      <c r="I669" s="88">
        <f ca="1">OFFSET(dispos!$I$18,,90)</f>
        <v>0</v>
      </c>
      <c r="J669" s="90" t="str">
        <f t="shared" ref="J669:O669" ca="1" si="1341">IF(D669=0,"",SUMPRODUCT((D654:D703&lt;=D669)-(ISBLANK(D654:D703))))</f>
        <v/>
      </c>
      <c r="K669" s="90" t="str">
        <f t="shared" ca="1" si="1341"/>
        <v/>
      </c>
      <c r="L669" s="90" t="str">
        <f t="shared" ca="1" si="1341"/>
        <v/>
      </c>
      <c r="M669" s="90" t="str">
        <f t="shared" ca="1" si="1341"/>
        <v/>
      </c>
      <c r="N669" s="90" t="str">
        <f t="shared" ca="1" si="1341"/>
        <v/>
      </c>
      <c r="O669" s="90" t="str">
        <f t="shared" ca="1" si="1341"/>
        <v/>
      </c>
      <c r="P669" s="89" t="str">
        <f t="shared" ref="P669:U669" ca="1" si="1342">IF(ISNA(MATCH(MIN(J654:J703)+ROW()-ROW(P654),J654:J703,0)),"",INDEX(D654:D703,MATCH(MIN(J654:J703)+ROW()-ROW(P654),J654:J703,0)))</f>
        <v/>
      </c>
      <c r="Q669" s="89" t="str">
        <f t="shared" ca="1" si="1342"/>
        <v/>
      </c>
      <c r="R669" s="89" t="str">
        <f t="shared" ca="1" si="1342"/>
        <v/>
      </c>
      <c r="S669" s="89" t="str">
        <f t="shared" ca="1" si="1342"/>
        <v/>
      </c>
      <c r="T669" s="89" t="str">
        <f t="shared" ca="1" si="1342"/>
        <v/>
      </c>
      <c r="U669" s="89" t="str">
        <f t="shared" ca="1" si="1342"/>
        <v/>
      </c>
      <c r="V669" s="98"/>
    </row>
    <row r="670" spans="2:22" x14ac:dyDescent="0.25">
      <c r="B670">
        <v>17</v>
      </c>
      <c r="C670" s="29">
        <f t="shared" si="1294"/>
        <v>43849</v>
      </c>
      <c r="D670" s="88">
        <f ca="1">OFFSET(dispos!$D$18,,96)</f>
        <v>0</v>
      </c>
      <c r="E670" s="88">
        <f ca="1">OFFSET(dispos!$E$18,,96)</f>
        <v>0</v>
      </c>
      <c r="F670" s="88">
        <f ca="1">OFFSET(dispos!$F$18,,96)</f>
        <v>0</v>
      </c>
      <c r="G670" s="88">
        <f ca="1">OFFSET(dispos!$G$18,,96)</f>
        <v>0</v>
      </c>
      <c r="H670" s="88">
        <f ca="1">OFFSET(dispos!$H$18,,96)</f>
        <v>0</v>
      </c>
      <c r="I670" s="88">
        <f ca="1">OFFSET(dispos!$I$18,,96)</f>
        <v>0</v>
      </c>
      <c r="J670" s="90" t="str">
        <f t="shared" ref="J670:O670" ca="1" si="1343">IF(D670=0,"",SUMPRODUCT((D654:D703&lt;=D670)-(ISBLANK(D654:D703))))</f>
        <v/>
      </c>
      <c r="K670" s="90" t="str">
        <f t="shared" ca="1" si="1343"/>
        <v/>
      </c>
      <c r="L670" s="90" t="str">
        <f t="shared" ca="1" si="1343"/>
        <v/>
      </c>
      <c r="M670" s="90" t="str">
        <f t="shared" ca="1" si="1343"/>
        <v/>
      </c>
      <c r="N670" s="90" t="str">
        <f t="shared" ca="1" si="1343"/>
        <v/>
      </c>
      <c r="O670" s="90" t="str">
        <f t="shared" ca="1" si="1343"/>
        <v/>
      </c>
      <c r="P670" s="89" t="str">
        <f t="shared" ref="P670:U670" ca="1" si="1344">IF(ISNA(MATCH(MIN(J654:J703)+ROW()-ROW(P654),J654:J703,0)),"",INDEX(D654:D703,MATCH(MIN(J654:J703)+ROW()-ROW(P654),J654:J703,0)))</f>
        <v/>
      </c>
      <c r="Q670" s="89" t="str">
        <f t="shared" ca="1" si="1344"/>
        <v/>
      </c>
      <c r="R670" s="89" t="str">
        <f t="shared" ca="1" si="1344"/>
        <v/>
      </c>
      <c r="S670" s="89" t="str">
        <f t="shared" ca="1" si="1344"/>
        <v/>
      </c>
      <c r="T670" s="89" t="str">
        <f t="shared" ca="1" si="1344"/>
        <v/>
      </c>
      <c r="U670" s="89" t="str">
        <f t="shared" ca="1" si="1344"/>
        <v/>
      </c>
      <c r="V670" s="98"/>
    </row>
    <row r="671" spans="2:22" x14ac:dyDescent="0.25">
      <c r="B671">
        <v>18</v>
      </c>
      <c r="C671" s="29">
        <f t="shared" si="1294"/>
        <v>43849</v>
      </c>
      <c r="D671" s="88">
        <f ca="1">OFFSET(dispos!$D$18,,102)</f>
        <v>0</v>
      </c>
      <c r="E671" s="88">
        <f ca="1">OFFSET(dispos!$E$18,,102)</f>
        <v>0</v>
      </c>
      <c r="F671" s="88">
        <f ca="1">OFFSET(dispos!$F$18,,102)</f>
        <v>0</v>
      </c>
      <c r="G671" s="88">
        <f ca="1">OFFSET(dispos!$G$18,,102)</f>
        <v>0</v>
      </c>
      <c r="H671" s="88">
        <f ca="1">OFFSET(dispos!$H$18,,102)</f>
        <v>0</v>
      </c>
      <c r="I671" s="88">
        <f ca="1">OFFSET(dispos!$I$18,,102)</f>
        <v>0</v>
      </c>
      <c r="J671" s="90" t="str">
        <f t="shared" ref="J671:O671" ca="1" si="1345">IF(D671=0,"",SUMPRODUCT((D654:D703&lt;=D671)-(ISBLANK(D654:D703))))</f>
        <v/>
      </c>
      <c r="K671" s="90" t="str">
        <f t="shared" ca="1" si="1345"/>
        <v/>
      </c>
      <c r="L671" s="90" t="str">
        <f t="shared" ca="1" si="1345"/>
        <v/>
      </c>
      <c r="M671" s="90" t="str">
        <f t="shared" ca="1" si="1345"/>
        <v/>
      </c>
      <c r="N671" s="90" t="str">
        <f t="shared" ca="1" si="1345"/>
        <v/>
      </c>
      <c r="O671" s="90" t="str">
        <f t="shared" ca="1" si="1345"/>
        <v/>
      </c>
      <c r="P671" s="89" t="str">
        <f t="shared" ref="P671:U671" ca="1" si="1346">IF(ISNA(MATCH(MIN(J654:J703)+ROW()-ROW(P654),J654:J703,0)),"",INDEX(D654:D703,MATCH(MIN(J654:J703)+ROW()-ROW(P654),J654:J703,0)))</f>
        <v/>
      </c>
      <c r="Q671" s="89" t="str">
        <f t="shared" ca="1" si="1346"/>
        <v/>
      </c>
      <c r="R671" s="89" t="str">
        <f t="shared" ca="1" si="1346"/>
        <v/>
      </c>
      <c r="S671" s="89" t="str">
        <f t="shared" ca="1" si="1346"/>
        <v/>
      </c>
      <c r="T671" s="89" t="str">
        <f t="shared" ca="1" si="1346"/>
        <v/>
      </c>
      <c r="U671" s="89" t="str">
        <f t="shared" ca="1" si="1346"/>
        <v/>
      </c>
      <c r="V671" s="98"/>
    </row>
    <row r="672" spans="2:22" x14ac:dyDescent="0.25">
      <c r="B672">
        <v>19</v>
      </c>
      <c r="C672" s="29">
        <f t="shared" si="1294"/>
        <v>43849</v>
      </c>
      <c r="D672" s="88">
        <f ca="1">OFFSET(dispos!$D$18,,108)</f>
        <v>0</v>
      </c>
      <c r="E672" s="88">
        <f ca="1">OFFSET(dispos!$E$18,,108)</f>
        <v>0</v>
      </c>
      <c r="F672" s="88">
        <f ca="1">OFFSET(dispos!$F$18,,108)</f>
        <v>0</v>
      </c>
      <c r="G672" s="88">
        <f ca="1">OFFSET(dispos!$G$18,,108)</f>
        <v>0</v>
      </c>
      <c r="H672" s="88">
        <f ca="1">OFFSET(dispos!$H$18,,108)</f>
        <v>0</v>
      </c>
      <c r="I672" s="88">
        <f ca="1">OFFSET(dispos!$I$18,,108)</f>
        <v>0</v>
      </c>
      <c r="J672" s="90" t="str">
        <f t="shared" ref="J672:O672" ca="1" si="1347">IF(D672=0,"",SUMPRODUCT((D654:D703&lt;=D672)-(ISBLANK(D654:D703))))</f>
        <v/>
      </c>
      <c r="K672" s="90" t="str">
        <f t="shared" ca="1" si="1347"/>
        <v/>
      </c>
      <c r="L672" s="90" t="str">
        <f t="shared" ca="1" si="1347"/>
        <v/>
      </c>
      <c r="M672" s="90" t="str">
        <f t="shared" ca="1" si="1347"/>
        <v/>
      </c>
      <c r="N672" s="90" t="str">
        <f t="shared" ca="1" si="1347"/>
        <v/>
      </c>
      <c r="O672" s="90" t="str">
        <f t="shared" ca="1" si="1347"/>
        <v/>
      </c>
      <c r="P672" s="89" t="str">
        <f t="shared" ref="P672:U672" ca="1" si="1348">IF(ISNA(MATCH(MIN(J654:J703)+ROW()-ROW(P654),J654:J703,0)),"",INDEX(D654:D703,MATCH(MIN(J654:J703)+ROW()-ROW(P654),J654:J703,0)))</f>
        <v/>
      </c>
      <c r="Q672" s="89" t="str">
        <f t="shared" ca="1" si="1348"/>
        <v/>
      </c>
      <c r="R672" s="89" t="str">
        <f t="shared" ca="1" si="1348"/>
        <v/>
      </c>
      <c r="S672" s="89" t="str">
        <f t="shared" ca="1" si="1348"/>
        <v/>
      </c>
      <c r="T672" s="89" t="str">
        <f t="shared" ca="1" si="1348"/>
        <v/>
      </c>
      <c r="U672" s="89" t="str">
        <f t="shared" ca="1" si="1348"/>
        <v/>
      </c>
      <c r="V672" s="98"/>
    </row>
    <row r="673" spans="2:22" x14ac:dyDescent="0.25">
      <c r="B673">
        <v>20</v>
      </c>
      <c r="C673" s="29">
        <f t="shared" si="1294"/>
        <v>43849</v>
      </c>
      <c r="D673" s="88">
        <f ca="1">OFFSET(dispos!$D$18,,114)</f>
        <v>0</v>
      </c>
      <c r="E673" s="88">
        <f ca="1">OFFSET(dispos!$E$18,,114)</f>
        <v>0</v>
      </c>
      <c r="F673" s="88">
        <f ca="1">OFFSET(dispos!$F$18,,114)</f>
        <v>0</v>
      </c>
      <c r="G673" s="88">
        <f ca="1">OFFSET(dispos!$G$18,,114)</f>
        <v>0</v>
      </c>
      <c r="H673" s="88">
        <f ca="1">OFFSET(dispos!$H$18,,114)</f>
        <v>0</v>
      </c>
      <c r="I673" s="88">
        <f ca="1">OFFSET(dispos!$I$18,,114)</f>
        <v>0</v>
      </c>
      <c r="J673" s="90" t="str">
        <f t="shared" ref="J673:O673" ca="1" si="1349">IF(D673=0,"",SUMPRODUCT((D654:D703&lt;=D673)-(ISBLANK(D654:D703))))</f>
        <v/>
      </c>
      <c r="K673" s="90" t="str">
        <f t="shared" ca="1" si="1349"/>
        <v/>
      </c>
      <c r="L673" s="90" t="str">
        <f t="shared" ca="1" si="1349"/>
        <v/>
      </c>
      <c r="M673" s="90" t="str">
        <f t="shared" ca="1" si="1349"/>
        <v/>
      </c>
      <c r="N673" s="90" t="str">
        <f t="shared" ca="1" si="1349"/>
        <v/>
      </c>
      <c r="O673" s="90" t="str">
        <f t="shared" ca="1" si="1349"/>
        <v/>
      </c>
      <c r="P673" s="89" t="str">
        <f t="shared" ref="P673:U673" ca="1" si="1350">IF(ISNA(MATCH(MIN(J654:J703)+ROW()-ROW(P654),J654:J703,0)),"",INDEX(D654:D703,MATCH(MIN(J654:J703)+ROW()-ROW(P654),J654:J703,0)))</f>
        <v/>
      </c>
      <c r="Q673" s="89" t="str">
        <f t="shared" ca="1" si="1350"/>
        <v/>
      </c>
      <c r="R673" s="89" t="str">
        <f t="shared" ca="1" si="1350"/>
        <v/>
      </c>
      <c r="S673" s="89" t="str">
        <f t="shared" ca="1" si="1350"/>
        <v/>
      </c>
      <c r="T673" s="89" t="str">
        <f t="shared" ca="1" si="1350"/>
        <v/>
      </c>
      <c r="U673" s="89" t="str">
        <f t="shared" ca="1" si="1350"/>
        <v/>
      </c>
      <c r="V673" s="98"/>
    </row>
    <row r="674" spans="2:22" x14ac:dyDescent="0.25">
      <c r="B674">
        <v>21</v>
      </c>
      <c r="C674" s="29">
        <f t="shared" si="1294"/>
        <v>43849</v>
      </c>
      <c r="D674" s="88">
        <f ca="1">OFFSET(dispos!$D$18,,120)</f>
        <v>0</v>
      </c>
      <c r="E674" s="88">
        <f ca="1">OFFSET(dispos!$E$18,,120)</f>
        <v>0</v>
      </c>
      <c r="F674" s="88">
        <f ca="1">OFFSET(dispos!$F$18,,120)</f>
        <v>0</v>
      </c>
      <c r="G674" s="88">
        <f ca="1">OFFSET(dispos!$G$18,,120)</f>
        <v>0</v>
      </c>
      <c r="H674" s="88">
        <f ca="1">OFFSET(dispos!$H$18,,120)</f>
        <v>0</v>
      </c>
      <c r="I674" s="88">
        <f ca="1">OFFSET(dispos!$I$18,,120)</f>
        <v>0</v>
      </c>
      <c r="J674" s="90" t="str">
        <f t="shared" ref="J674:O674" ca="1" si="1351">IF(D674=0,"",SUMPRODUCT((D654:D703&lt;=D674)-(ISBLANK(D654:D703))))</f>
        <v/>
      </c>
      <c r="K674" s="90" t="str">
        <f t="shared" ca="1" si="1351"/>
        <v/>
      </c>
      <c r="L674" s="90" t="str">
        <f t="shared" ca="1" si="1351"/>
        <v/>
      </c>
      <c r="M674" s="90" t="str">
        <f t="shared" ca="1" si="1351"/>
        <v/>
      </c>
      <c r="N674" s="90" t="str">
        <f t="shared" ca="1" si="1351"/>
        <v/>
      </c>
      <c r="O674" s="90" t="str">
        <f t="shared" ca="1" si="1351"/>
        <v/>
      </c>
      <c r="P674" s="89" t="str">
        <f t="shared" ref="P674:U674" ca="1" si="1352">IF(ISNA(MATCH(MIN(J654:J703)+ROW()-ROW(P654),J654:J703,0)),"",INDEX(D654:D703,MATCH(MIN(J654:J703)+ROW()-ROW(P654),J654:J703,0)))</f>
        <v/>
      </c>
      <c r="Q674" s="89" t="str">
        <f t="shared" ca="1" si="1352"/>
        <v/>
      </c>
      <c r="R674" s="89" t="str">
        <f t="shared" ca="1" si="1352"/>
        <v/>
      </c>
      <c r="S674" s="89" t="str">
        <f t="shared" ca="1" si="1352"/>
        <v/>
      </c>
      <c r="T674" s="89" t="str">
        <f t="shared" ca="1" si="1352"/>
        <v/>
      </c>
      <c r="U674" s="89" t="str">
        <f t="shared" ca="1" si="1352"/>
        <v/>
      </c>
      <c r="V674" s="98"/>
    </row>
    <row r="675" spans="2:22" x14ac:dyDescent="0.25">
      <c r="B675">
        <v>22</v>
      </c>
      <c r="C675" s="29">
        <f t="shared" si="1294"/>
        <v>43849</v>
      </c>
      <c r="D675" s="88">
        <f ca="1">OFFSET(dispos!$D$18,,126)</f>
        <v>0</v>
      </c>
      <c r="E675" s="88">
        <f ca="1">OFFSET(dispos!$E$18,,126)</f>
        <v>0</v>
      </c>
      <c r="F675" s="88">
        <f ca="1">OFFSET(dispos!$F$18,,126)</f>
        <v>0</v>
      </c>
      <c r="G675" s="88">
        <f ca="1">OFFSET(dispos!$G$18,,126)</f>
        <v>0</v>
      </c>
      <c r="H675" s="88">
        <f ca="1">OFFSET(dispos!$H$18,,126)</f>
        <v>0</v>
      </c>
      <c r="I675" s="88">
        <f ca="1">OFFSET(dispos!$I$18,,126)</f>
        <v>0</v>
      </c>
      <c r="J675" s="90" t="str">
        <f t="shared" ref="J675:O675" ca="1" si="1353">IF(D675=0,"",SUMPRODUCT((D654:D703&lt;=D675)-(ISBLANK(D654:D703))))</f>
        <v/>
      </c>
      <c r="K675" s="90" t="str">
        <f t="shared" ca="1" si="1353"/>
        <v/>
      </c>
      <c r="L675" s="90" t="str">
        <f t="shared" ca="1" si="1353"/>
        <v/>
      </c>
      <c r="M675" s="90" t="str">
        <f t="shared" ca="1" si="1353"/>
        <v/>
      </c>
      <c r="N675" s="90" t="str">
        <f t="shared" ca="1" si="1353"/>
        <v/>
      </c>
      <c r="O675" s="90" t="str">
        <f t="shared" ca="1" si="1353"/>
        <v/>
      </c>
      <c r="P675" s="89" t="str">
        <f t="shared" ref="P675:U675" ca="1" si="1354">IF(ISNA(MATCH(MIN(J654:J703)+ROW()-ROW(P654),J654:J703,0)),"",INDEX(D654:D703,MATCH(MIN(J654:J703)+ROW()-ROW(P654),J654:J703,0)))</f>
        <v/>
      </c>
      <c r="Q675" s="89" t="str">
        <f t="shared" ca="1" si="1354"/>
        <v/>
      </c>
      <c r="R675" s="89" t="str">
        <f t="shared" ca="1" si="1354"/>
        <v/>
      </c>
      <c r="S675" s="89" t="str">
        <f t="shared" ca="1" si="1354"/>
        <v/>
      </c>
      <c r="T675" s="89" t="str">
        <f t="shared" ca="1" si="1354"/>
        <v/>
      </c>
      <c r="U675" s="89" t="str">
        <f t="shared" ca="1" si="1354"/>
        <v/>
      </c>
      <c r="V675" s="98"/>
    </row>
    <row r="676" spans="2:22" x14ac:dyDescent="0.25">
      <c r="B676">
        <v>23</v>
      </c>
      <c r="C676" s="29">
        <f t="shared" si="1294"/>
        <v>43849</v>
      </c>
      <c r="D676" s="88">
        <f ca="1">OFFSET(dispos!$D$18,,132)</f>
        <v>0</v>
      </c>
      <c r="E676" s="88">
        <f ca="1">OFFSET(dispos!$E$18,,132)</f>
        <v>0</v>
      </c>
      <c r="F676" s="88">
        <f ca="1">OFFSET(dispos!$F$18,,132)</f>
        <v>0</v>
      </c>
      <c r="G676" s="88">
        <f ca="1">OFFSET(dispos!$G$18,,132)</f>
        <v>0</v>
      </c>
      <c r="H676" s="88">
        <f ca="1">OFFSET(dispos!$H$18,,132)</f>
        <v>0</v>
      </c>
      <c r="I676" s="88">
        <f ca="1">OFFSET(dispos!$I$18,,132)</f>
        <v>0</v>
      </c>
      <c r="J676" s="90" t="str">
        <f t="shared" ref="J676:O676" ca="1" si="1355">IF(D676=0,"",SUMPRODUCT((D654:D703&lt;=D676)-(ISBLANK(D654:D703))))</f>
        <v/>
      </c>
      <c r="K676" s="90" t="str">
        <f t="shared" ca="1" si="1355"/>
        <v/>
      </c>
      <c r="L676" s="90" t="str">
        <f t="shared" ca="1" si="1355"/>
        <v/>
      </c>
      <c r="M676" s="90" t="str">
        <f t="shared" ca="1" si="1355"/>
        <v/>
      </c>
      <c r="N676" s="90" t="str">
        <f t="shared" ca="1" si="1355"/>
        <v/>
      </c>
      <c r="O676" s="90" t="str">
        <f t="shared" ca="1" si="1355"/>
        <v/>
      </c>
      <c r="P676" s="89" t="str">
        <f t="shared" ref="P676:U676" ca="1" si="1356">IF(ISNA(MATCH(MIN(J654:J703)+ROW()-ROW(P654),J654:J703,0)),"",INDEX(D654:D703,MATCH(MIN(J654:J703)+ROW()-ROW(P654),J654:J703,0)))</f>
        <v/>
      </c>
      <c r="Q676" s="89" t="str">
        <f t="shared" ca="1" si="1356"/>
        <v/>
      </c>
      <c r="R676" s="89" t="str">
        <f t="shared" ca="1" si="1356"/>
        <v/>
      </c>
      <c r="S676" s="89" t="str">
        <f t="shared" ca="1" si="1356"/>
        <v/>
      </c>
      <c r="T676" s="89" t="str">
        <f t="shared" ca="1" si="1356"/>
        <v/>
      </c>
      <c r="U676" s="89" t="str">
        <f t="shared" ca="1" si="1356"/>
        <v/>
      </c>
      <c r="V676" s="98"/>
    </row>
    <row r="677" spans="2:22" x14ac:dyDescent="0.25">
      <c r="B677">
        <v>24</v>
      </c>
      <c r="C677" s="29">
        <f t="shared" si="1294"/>
        <v>43849</v>
      </c>
      <c r="D677" s="88">
        <f ca="1">OFFSET(dispos!$D$18,,138)</f>
        <v>0</v>
      </c>
      <c r="E677" s="88">
        <f ca="1">OFFSET(dispos!$E$18,,138)</f>
        <v>0</v>
      </c>
      <c r="F677" s="88">
        <f ca="1">OFFSET(dispos!$F$18,,138)</f>
        <v>0</v>
      </c>
      <c r="G677" s="88">
        <f ca="1">OFFSET(dispos!$G$18,,138)</f>
        <v>0</v>
      </c>
      <c r="H677" s="88">
        <f ca="1">OFFSET(dispos!$H$18,,138)</f>
        <v>0</v>
      </c>
      <c r="I677" s="88">
        <f ca="1">OFFSET(dispos!$I$18,,138)</f>
        <v>0</v>
      </c>
      <c r="J677" s="90" t="str">
        <f t="shared" ref="J677:O677" ca="1" si="1357">IF(D677=0,"",SUMPRODUCT((D654:D703&lt;=D677)-(ISBLANK(D654:D703))))</f>
        <v/>
      </c>
      <c r="K677" s="90" t="str">
        <f t="shared" ca="1" si="1357"/>
        <v/>
      </c>
      <c r="L677" s="90" t="str">
        <f t="shared" ca="1" si="1357"/>
        <v/>
      </c>
      <c r="M677" s="90" t="str">
        <f t="shared" ca="1" si="1357"/>
        <v/>
      </c>
      <c r="N677" s="90" t="str">
        <f t="shared" ca="1" si="1357"/>
        <v/>
      </c>
      <c r="O677" s="90" t="str">
        <f t="shared" ca="1" si="1357"/>
        <v/>
      </c>
      <c r="P677" s="89" t="str">
        <f t="shared" ref="P677:U677" ca="1" si="1358">IF(ISNA(MATCH(MIN(J654:J703)+ROW()-ROW(P654),J654:J703,0)),"",INDEX(D654:D703,MATCH(MIN(J654:J703)+ROW()-ROW(P654),J654:J703,0)))</f>
        <v/>
      </c>
      <c r="Q677" s="89" t="str">
        <f t="shared" ca="1" si="1358"/>
        <v/>
      </c>
      <c r="R677" s="89" t="str">
        <f t="shared" ca="1" si="1358"/>
        <v/>
      </c>
      <c r="S677" s="89" t="str">
        <f t="shared" ca="1" si="1358"/>
        <v/>
      </c>
      <c r="T677" s="89" t="str">
        <f t="shared" ca="1" si="1358"/>
        <v/>
      </c>
      <c r="U677" s="89" t="str">
        <f t="shared" ca="1" si="1358"/>
        <v/>
      </c>
      <c r="V677" s="98"/>
    </row>
    <row r="678" spans="2:22" x14ac:dyDescent="0.25">
      <c r="B678">
        <v>25</v>
      </c>
      <c r="C678" s="29">
        <f t="shared" si="1294"/>
        <v>43849</v>
      </c>
      <c r="D678" s="88">
        <f ca="1">OFFSET(dispos!$D$18,,144)</f>
        <v>0</v>
      </c>
      <c r="E678" s="88">
        <f ca="1">OFFSET(dispos!$E$18,,144)</f>
        <v>0</v>
      </c>
      <c r="F678" s="88">
        <f ca="1">OFFSET(dispos!$F$18,,144)</f>
        <v>0</v>
      </c>
      <c r="G678" s="88">
        <f ca="1">OFFSET(dispos!$G$18,,144)</f>
        <v>0</v>
      </c>
      <c r="H678" s="88">
        <f ca="1">OFFSET(dispos!$H$18,,144)</f>
        <v>0</v>
      </c>
      <c r="I678" s="88">
        <f ca="1">OFFSET(dispos!$I$18,,144)</f>
        <v>0</v>
      </c>
      <c r="J678" s="90" t="str">
        <f t="shared" ref="J678:O678" ca="1" si="1359">IF(D678=0,"",SUMPRODUCT((D654:D703&lt;=D678)-(ISBLANK(D654:D703))))</f>
        <v/>
      </c>
      <c r="K678" s="90" t="str">
        <f t="shared" ca="1" si="1359"/>
        <v/>
      </c>
      <c r="L678" s="90" t="str">
        <f t="shared" ca="1" si="1359"/>
        <v/>
      </c>
      <c r="M678" s="90" t="str">
        <f t="shared" ca="1" si="1359"/>
        <v/>
      </c>
      <c r="N678" s="90" t="str">
        <f t="shared" ca="1" si="1359"/>
        <v/>
      </c>
      <c r="O678" s="90" t="str">
        <f t="shared" ca="1" si="1359"/>
        <v/>
      </c>
      <c r="P678" s="89" t="str">
        <f t="shared" ref="P678:U678" ca="1" si="1360">IF(ISNA(MATCH(MIN(J654:J703)+ROW()-ROW(P654),J654:J703,0)),"",INDEX(D654:D703,MATCH(MIN(J654:J703)+ROW()-ROW(P654),J654:J703,0)))</f>
        <v/>
      </c>
      <c r="Q678" s="89" t="str">
        <f t="shared" ca="1" si="1360"/>
        <v/>
      </c>
      <c r="R678" s="89" t="str">
        <f t="shared" ca="1" si="1360"/>
        <v/>
      </c>
      <c r="S678" s="89" t="str">
        <f t="shared" ca="1" si="1360"/>
        <v/>
      </c>
      <c r="T678" s="89" t="str">
        <f t="shared" ca="1" si="1360"/>
        <v/>
      </c>
      <c r="U678" s="89" t="str">
        <f t="shared" ca="1" si="1360"/>
        <v/>
      </c>
      <c r="V678" s="98"/>
    </row>
    <row r="679" spans="2:22" x14ac:dyDescent="0.25">
      <c r="B679">
        <v>26</v>
      </c>
      <c r="C679" s="29">
        <f t="shared" si="1294"/>
        <v>43849</v>
      </c>
      <c r="D679" s="88">
        <f ca="1">OFFSET(dispos!$D$18,,150)</f>
        <v>0</v>
      </c>
      <c r="E679" s="88">
        <f ca="1">OFFSET(dispos!$E$18,,150)</f>
        <v>0</v>
      </c>
      <c r="F679" s="88">
        <f ca="1">OFFSET(dispos!$F$18,,150)</f>
        <v>0</v>
      </c>
      <c r="G679" s="88">
        <f ca="1">OFFSET(dispos!$G$18,,150)</f>
        <v>0</v>
      </c>
      <c r="H679" s="88">
        <f ca="1">OFFSET(dispos!$H$18,,150)</f>
        <v>0</v>
      </c>
      <c r="I679" s="88">
        <f ca="1">OFFSET(dispos!$I$18,,150)</f>
        <v>0</v>
      </c>
      <c r="J679" s="90" t="str">
        <f t="shared" ref="J679:O679" ca="1" si="1361">IF(D679=0,"",SUMPRODUCT((D654:D703&lt;=D679)-(ISBLANK(D654:D703))))</f>
        <v/>
      </c>
      <c r="K679" s="90" t="str">
        <f t="shared" ca="1" si="1361"/>
        <v/>
      </c>
      <c r="L679" s="90" t="str">
        <f t="shared" ca="1" si="1361"/>
        <v/>
      </c>
      <c r="M679" s="90" t="str">
        <f t="shared" ca="1" si="1361"/>
        <v/>
      </c>
      <c r="N679" s="90" t="str">
        <f t="shared" ca="1" si="1361"/>
        <v/>
      </c>
      <c r="O679" s="90" t="str">
        <f t="shared" ca="1" si="1361"/>
        <v/>
      </c>
      <c r="P679" s="89" t="str">
        <f t="shared" ref="P679:U679" ca="1" si="1362">IF(ISNA(MATCH(MIN(J654:J703)+ROW()-ROW(P654),J654:J703,0)),"",INDEX(D654:D703,MATCH(MIN(J654:J703)+ROW()-ROW(P654),J654:J703,0)))</f>
        <v/>
      </c>
      <c r="Q679" s="89" t="str">
        <f t="shared" ca="1" si="1362"/>
        <v/>
      </c>
      <c r="R679" s="89" t="str">
        <f t="shared" ca="1" si="1362"/>
        <v/>
      </c>
      <c r="S679" s="89" t="str">
        <f t="shared" ca="1" si="1362"/>
        <v/>
      </c>
      <c r="T679" s="89" t="str">
        <f t="shared" ca="1" si="1362"/>
        <v/>
      </c>
      <c r="U679" s="89" t="str">
        <f t="shared" ca="1" si="1362"/>
        <v/>
      </c>
      <c r="V679" s="98"/>
    </row>
    <row r="680" spans="2:22" x14ac:dyDescent="0.25">
      <c r="B680">
        <v>27</v>
      </c>
      <c r="C680" s="29">
        <f t="shared" si="1294"/>
        <v>43849</v>
      </c>
      <c r="D680" s="88">
        <f ca="1">OFFSET(dispos!$D$18,,156)</f>
        <v>0</v>
      </c>
      <c r="E680" s="88">
        <f ca="1">OFFSET(dispos!$E$18,,156)</f>
        <v>0</v>
      </c>
      <c r="F680" s="88">
        <f ca="1">OFFSET(dispos!$F$18,,156)</f>
        <v>0</v>
      </c>
      <c r="G680" s="88">
        <f ca="1">OFFSET(dispos!$G$18,,156)</f>
        <v>0</v>
      </c>
      <c r="H680" s="88">
        <f ca="1">OFFSET(dispos!$H$18,,156)</f>
        <v>0</v>
      </c>
      <c r="I680" s="88">
        <f ca="1">OFFSET(dispos!$I$18,,156)</f>
        <v>0</v>
      </c>
      <c r="J680" s="90" t="str">
        <f t="shared" ref="J680:O680" ca="1" si="1363">IF(D680=0,"",SUMPRODUCT((D654:D703&lt;=D680)-(ISBLANK(D654:D703))))</f>
        <v/>
      </c>
      <c r="K680" s="90" t="str">
        <f t="shared" ca="1" si="1363"/>
        <v/>
      </c>
      <c r="L680" s="90" t="str">
        <f t="shared" ca="1" si="1363"/>
        <v/>
      </c>
      <c r="M680" s="90" t="str">
        <f t="shared" ca="1" si="1363"/>
        <v/>
      </c>
      <c r="N680" s="90" t="str">
        <f t="shared" ca="1" si="1363"/>
        <v/>
      </c>
      <c r="O680" s="90" t="str">
        <f t="shared" ca="1" si="1363"/>
        <v/>
      </c>
      <c r="P680" s="89" t="str">
        <f t="shared" ref="P680:U680" ca="1" si="1364">IF(ISNA(MATCH(MIN(J654:J703)+ROW()-ROW(P654),J654:J703,0)),"",INDEX(D654:D703,MATCH(MIN(J654:J703)+ROW()-ROW(P654),J654:J703,0)))</f>
        <v/>
      </c>
      <c r="Q680" s="89" t="str">
        <f t="shared" ca="1" si="1364"/>
        <v/>
      </c>
      <c r="R680" s="89" t="str">
        <f t="shared" ca="1" si="1364"/>
        <v/>
      </c>
      <c r="S680" s="89" t="str">
        <f t="shared" ca="1" si="1364"/>
        <v/>
      </c>
      <c r="T680" s="89" t="str">
        <f t="shared" ca="1" si="1364"/>
        <v/>
      </c>
      <c r="U680" s="89" t="str">
        <f t="shared" ca="1" si="1364"/>
        <v/>
      </c>
      <c r="V680" s="98"/>
    </row>
    <row r="681" spans="2:22" x14ac:dyDescent="0.25">
      <c r="B681">
        <v>28</v>
      </c>
      <c r="C681" s="29">
        <f t="shared" si="1294"/>
        <v>43849</v>
      </c>
      <c r="D681" s="88">
        <f ca="1">OFFSET(dispos!$D$18,,162)</f>
        <v>0</v>
      </c>
      <c r="E681" s="88">
        <f ca="1">OFFSET(dispos!$E$18,,162)</f>
        <v>0</v>
      </c>
      <c r="F681" s="88">
        <f ca="1">OFFSET(dispos!$F$18,,162)</f>
        <v>0</v>
      </c>
      <c r="G681" s="88">
        <f ca="1">OFFSET(dispos!$G$18,,162)</f>
        <v>0</v>
      </c>
      <c r="H681" s="88">
        <f ca="1">OFFSET(dispos!$H$18,,162)</f>
        <v>0</v>
      </c>
      <c r="I681" s="88">
        <f ca="1">OFFSET(dispos!$I$18,,162)</f>
        <v>0</v>
      </c>
      <c r="J681" s="90" t="str">
        <f t="shared" ref="J681:O681" ca="1" si="1365">IF(D681=0,"",SUMPRODUCT((D654:D703&lt;=D681)-(ISBLANK(D654:D703))))</f>
        <v/>
      </c>
      <c r="K681" s="90" t="str">
        <f t="shared" ca="1" si="1365"/>
        <v/>
      </c>
      <c r="L681" s="90" t="str">
        <f t="shared" ca="1" si="1365"/>
        <v/>
      </c>
      <c r="M681" s="90" t="str">
        <f t="shared" ca="1" si="1365"/>
        <v/>
      </c>
      <c r="N681" s="90" t="str">
        <f t="shared" ca="1" si="1365"/>
        <v/>
      </c>
      <c r="O681" s="90" t="str">
        <f t="shared" ca="1" si="1365"/>
        <v/>
      </c>
      <c r="P681" s="89" t="str">
        <f t="shared" ref="P681:U681" ca="1" si="1366">IF(ISNA(MATCH(MIN(J654:J703)+ROW()-ROW(P654),J654:J703,0)),"",INDEX(D654:D703,MATCH(MIN(J654:J703)+ROW()-ROW(P654),J654:J703,0)))</f>
        <v/>
      </c>
      <c r="Q681" s="89" t="str">
        <f t="shared" ca="1" si="1366"/>
        <v/>
      </c>
      <c r="R681" s="89" t="str">
        <f t="shared" ca="1" si="1366"/>
        <v/>
      </c>
      <c r="S681" s="89" t="str">
        <f t="shared" ca="1" si="1366"/>
        <v/>
      </c>
      <c r="T681" s="89" t="str">
        <f t="shared" ca="1" si="1366"/>
        <v/>
      </c>
      <c r="U681" s="89" t="str">
        <f t="shared" ca="1" si="1366"/>
        <v/>
      </c>
      <c r="V681" s="98"/>
    </row>
    <row r="682" spans="2:22" x14ac:dyDescent="0.25">
      <c r="B682">
        <v>29</v>
      </c>
      <c r="C682" s="29">
        <f t="shared" si="1294"/>
        <v>43849</v>
      </c>
      <c r="D682" s="88">
        <f ca="1">OFFSET(dispos!$D$18,,168)</f>
        <v>0</v>
      </c>
      <c r="E682" s="88">
        <f ca="1">OFFSET(dispos!$E$18,,168)</f>
        <v>0</v>
      </c>
      <c r="F682" s="88">
        <f ca="1">OFFSET(dispos!$F$18,,168)</f>
        <v>0</v>
      </c>
      <c r="G682" s="88">
        <f ca="1">OFFSET(dispos!$G$18,,168)</f>
        <v>0</v>
      </c>
      <c r="H682" s="88">
        <f ca="1">OFFSET(dispos!$H$18,,168)</f>
        <v>0</v>
      </c>
      <c r="I682" s="88">
        <f ca="1">OFFSET(dispos!$I$18,,168)</f>
        <v>0</v>
      </c>
      <c r="J682" s="90" t="str">
        <f t="shared" ref="J682:O682" ca="1" si="1367">IF(D682=0,"",SUMPRODUCT((D654:D703&lt;=D682)-(ISBLANK(D654:D703))))</f>
        <v/>
      </c>
      <c r="K682" s="90" t="str">
        <f t="shared" ca="1" si="1367"/>
        <v/>
      </c>
      <c r="L682" s="90" t="str">
        <f t="shared" ca="1" si="1367"/>
        <v/>
      </c>
      <c r="M682" s="90" t="str">
        <f t="shared" ca="1" si="1367"/>
        <v/>
      </c>
      <c r="N682" s="90" t="str">
        <f t="shared" ca="1" si="1367"/>
        <v/>
      </c>
      <c r="O682" s="90" t="str">
        <f t="shared" ca="1" si="1367"/>
        <v/>
      </c>
      <c r="P682" s="89" t="str">
        <f t="shared" ref="P682:U682" ca="1" si="1368">IF(ISNA(MATCH(MIN(J654:J703)+ROW()-ROW(P654),J654:J703,0)),"",INDEX(D654:D703,MATCH(MIN(J654:J703)+ROW()-ROW(P654),J654:J703,0)))</f>
        <v/>
      </c>
      <c r="Q682" s="89" t="str">
        <f t="shared" ca="1" si="1368"/>
        <v/>
      </c>
      <c r="R682" s="89" t="str">
        <f t="shared" ca="1" si="1368"/>
        <v/>
      </c>
      <c r="S682" s="89" t="str">
        <f t="shared" ca="1" si="1368"/>
        <v/>
      </c>
      <c r="T682" s="89" t="str">
        <f t="shared" ca="1" si="1368"/>
        <v/>
      </c>
      <c r="U682" s="89" t="str">
        <f t="shared" ca="1" si="1368"/>
        <v/>
      </c>
      <c r="V682" s="98"/>
    </row>
    <row r="683" spans="2:22" x14ac:dyDescent="0.25">
      <c r="B683">
        <v>30</v>
      </c>
      <c r="C683" s="29">
        <f t="shared" si="1294"/>
        <v>43849</v>
      </c>
      <c r="D683" s="88">
        <f ca="1">OFFSET(dispos!$D$18,,174)</f>
        <v>0</v>
      </c>
      <c r="E683" s="88">
        <f ca="1">OFFSET(dispos!$E$18,,174)</f>
        <v>0</v>
      </c>
      <c r="F683" s="88">
        <f ca="1">OFFSET(dispos!$F$18,,174)</f>
        <v>0</v>
      </c>
      <c r="G683" s="88">
        <f ca="1">OFFSET(dispos!$G$18,,174)</f>
        <v>0</v>
      </c>
      <c r="H683" s="88">
        <f ca="1">OFFSET(dispos!$H$18,,174)</f>
        <v>0</v>
      </c>
      <c r="I683" s="88">
        <f ca="1">OFFSET(dispos!$I$18,,174)</f>
        <v>0</v>
      </c>
      <c r="J683" s="90" t="str">
        <f t="shared" ref="J683:O683" ca="1" si="1369">IF(D683=0,"",SUMPRODUCT((D654:D703&lt;=D683)-(ISBLANK(D654:D703))))</f>
        <v/>
      </c>
      <c r="K683" s="90" t="str">
        <f t="shared" ca="1" si="1369"/>
        <v/>
      </c>
      <c r="L683" s="90" t="str">
        <f t="shared" ca="1" si="1369"/>
        <v/>
      </c>
      <c r="M683" s="90" t="str">
        <f t="shared" ca="1" si="1369"/>
        <v/>
      </c>
      <c r="N683" s="90" t="str">
        <f t="shared" ca="1" si="1369"/>
        <v/>
      </c>
      <c r="O683" s="90" t="str">
        <f t="shared" ca="1" si="1369"/>
        <v/>
      </c>
      <c r="P683" s="89" t="str">
        <f t="shared" ref="P683:U683" ca="1" si="1370">IF(ISNA(MATCH(MIN(J654:J703)+ROW()-ROW(P654),J654:J703,0)),"",INDEX(D654:D703,MATCH(MIN(J654:J703)+ROW()-ROW(P654),J654:J703,0)))</f>
        <v/>
      </c>
      <c r="Q683" s="89" t="str">
        <f t="shared" ca="1" si="1370"/>
        <v/>
      </c>
      <c r="R683" s="89" t="str">
        <f t="shared" ca="1" si="1370"/>
        <v/>
      </c>
      <c r="S683" s="89" t="str">
        <f t="shared" ca="1" si="1370"/>
        <v/>
      </c>
      <c r="T683" s="89" t="str">
        <f t="shared" ca="1" si="1370"/>
        <v/>
      </c>
      <c r="U683" s="89" t="str">
        <f t="shared" ca="1" si="1370"/>
        <v/>
      </c>
      <c r="V683" s="98"/>
    </row>
    <row r="684" spans="2:22" x14ac:dyDescent="0.25">
      <c r="B684">
        <v>31</v>
      </c>
      <c r="C684" s="29">
        <f t="shared" si="1294"/>
        <v>43849</v>
      </c>
      <c r="D684" s="88">
        <f ca="1">OFFSET(dispos!$D$18,,180)</f>
        <v>0</v>
      </c>
      <c r="E684" s="88">
        <f ca="1">OFFSET(dispos!$E$18,,180)</f>
        <v>0</v>
      </c>
      <c r="F684" s="88">
        <f ca="1">OFFSET(dispos!$F$18,,180)</f>
        <v>0</v>
      </c>
      <c r="G684" s="88">
        <f ca="1">OFFSET(dispos!$G$18,,180)</f>
        <v>0</v>
      </c>
      <c r="H684" s="88">
        <f ca="1">OFFSET(dispos!$H$18,,180)</f>
        <v>0</v>
      </c>
      <c r="I684" s="88">
        <f ca="1">OFFSET(dispos!$I$18,,180)</f>
        <v>0</v>
      </c>
      <c r="J684" s="90" t="str">
        <f t="shared" ref="J684:O684" ca="1" si="1371">IF(D684=0,"",SUMPRODUCT((D654:D703&lt;=D684)-(ISBLANK(D654:D703))))</f>
        <v/>
      </c>
      <c r="K684" s="90" t="str">
        <f t="shared" ca="1" si="1371"/>
        <v/>
      </c>
      <c r="L684" s="90" t="str">
        <f t="shared" ca="1" si="1371"/>
        <v/>
      </c>
      <c r="M684" s="90" t="str">
        <f t="shared" ca="1" si="1371"/>
        <v/>
      </c>
      <c r="N684" s="90" t="str">
        <f t="shared" ca="1" si="1371"/>
        <v/>
      </c>
      <c r="O684" s="90" t="str">
        <f t="shared" ca="1" si="1371"/>
        <v/>
      </c>
      <c r="P684" s="89" t="str">
        <f t="shared" ref="P684:U684" ca="1" si="1372">IF(ISNA(MATCH(MIN(J654:J703)+ROW()-ROW(P654),J654:J703,0)),"",INDEX(D654:D703,MATCH(MIN(J654:J703)+ROW()-ROW(P654),J654:J703,0)))</f>
        <v/>
      </c>
      <c r="Q684" s="89" t="str">
        <f t="shared" ca="1" si="1372"/>
        <v/>
      </c>
      <c r="R684" s="89" t="str">
        <f t="shared" ca="1" si="1372"/>
        <v/>
      </c>
      <c r="S684" s="89" t="str">
        <f t="shared" ca="1" si="1372"/>
        <v/>
      </c>
      <c r="T684" s="89" t="str">
        <f t="shared" ca="1" si="1372"/>
        <v/>
      </c>
      <c r="U684" s="89" t="str">
        <f t="shared" ca="1" si="1372"/>
        <v/>
      </c>
      <c r="V684" s="98"/>
    </row>
    <row r="685" spans="2:22" x14ac:dyDescent="0.25">
      <c r="B685">
        <v>32</v>
      </c>
      <c r="C685" s="29">
        <f t="shared" si="1294"/>
        <v>43849</v>
      </c>
      <c r="D685" s="88">
        <f ca="1">OFFSET(dispos!$D$18,,186)</f>
        <v>0</v>
      </c>
      <c r="E685" s="88">
        <f ca="1">OFFSET(dispos!$E$18,,186)</f>
        <v>0</v>
      </c>
      <c r="F685" s="88">
        <f ca="1">OFFSET(dispos!$F$18,,186)</f>
        <v>0</v>
      </c>
      <c r="G685" s="88">
        <f ca="1">OFFSET(dispos!$G$18,,186)</f>
        <v>0</v>
      </c>
      <c r="H685" s="88">
        <f ca="1">OFFSET(dispos!$H$18,,186)</f>
        <v>0</v>
      </c>
      <c r="I685" s="88">
        <f ca="1">OFFSET(dispos!$I$18,,186)</f>
        <v>0</v>
      </c>
      <c r="J685" s="90" t="str">
        <f t="shared" ref="J685:O685" ca="1" si="1373">IF(D685=0,"",SUMPRODUCT((D654:D703&lt;=D685)-(ISBLANK(D654:D703))))</f>
        <v/>
      </c>
      <c r="K685" s="90" t="str">
        <f t="shared" ca="1" si="1373"/>
        <v/>
      </c>
      <c r="L685" s="90" t="str">
        <f t="shared" ca="1" si="1373"/>
        <v/>
      </c>
      <c r="M685" s="90" t="str">
        <f t="shared" ca="1" si="1373"/>
        <v/>
      </c>
      <c r="N685" s="90" t="str">
        <f t="shared" ca="1" si="1373"/>
        <v/>
      </c>
      <c r="O685" s="90" t="str">
        <f t="shared" ca="1" si="1373"/>
        <v/>
      </c>
      <c r="P685" s="89" t="str">
        <f t="shared" ref="P685:U685" ca="1" si="1374">IF(ISNA(MATCH(MIN(J654:J703)+ROW()-ROW(P654),J654:J703,0)),"",INDEX(D654:D703,MATCH(MIN(J654:J703)+ROW()-ROW(P654),J654:J703,0)))</f>
        <v/>
      </c>
      <c r="Q685" s="89" t="str">
        <f t="shared" ca="1" si="1374"/>
        <v/>
      </c>
      <c r="R685" s="89" t="str">
        <f t="shared" ca="1" si="1374"/>
        <v/>
      </c>
      <c r="S685" s="89" t="str">
        <f t="shared" ca="1" si="1374"/>
        <v/>
      </c>
      <c r="T685" s="89" t="str">
        <f t="shared" ca="1" si="1374"/>
        <v/>
      </c>
      <c r="U685" s="89" t="str">
        <f t="shared" ca="1" si="1374"/>
        <v/>
      </c>
      <c r="V685" s="98"/>
    </row>
    <row r="686" spans="2:22" x14ac:dyDescent="0.25">
      <c r="B686">
        <v>33</v>
      </c>
      <c r="C686" s="29">
        <f t="shared" si="1294"/>
        <v>43849</v>
      </c>
      <c r="D686" s="88">
        <f ca="1">OFFSET(dispos!$D$18,,192)</f>
        <v>0</v>
      </c>
      <c r="E686" s="88">
        <f ca="1">OFFSET(dispos!$E$18,,192)</f>
        <v>0</v>
      </c>
      <c r="F686" s="88">
        <f ca="1">OFFSET(dispos!$F$18,,192)</f>
        <v>0</v>
      </c>
      <c r="G686" s="88">
        <f ca="1">OFFSET(dispos!$G$18,,192)</f>
        <v>0</v>
      </c>
      <c r="H686" s="88">
        <f ca="1">OFFSET(dispos!$H$18,,192)</f>
        <v>0</v>
      </c>
      <c r="I686" s="88">
        <f ca="1">OFFSET(dispos!$I$18,,192)</f>
        <v>0</v>
      </c>
      <c r="J686" s="90" t="str">
        <f t="shared" ref="J686:O686" ca="1" si="1375">IF(D686=0,"",SUMPRODUCT((D654:D703&lt;=D686)-(ISBLANK(D654:D703))))</f>
        <v/>
      </c>
      <c r="K686" s="90" t="str">
        <f t="shared" ca="1" si="1375"/>
        <v/>
      </c>
      <c r="L686" s="90" t="str">
        <f t="shared" ca="1" si="1375"/>
        <v/>
      </c>
      <c r="M686" s="90" t="str">
        <f t="shared" ca="1" si="1375"/>
        <v/>
      </c>
      <c r="N686" s="90" t="str">
        <f t="shared" ca="1" si="1375"/>
        <v/>
      </c>
      <c r="O686" s="90" t="str">
        <f t="shared" ca="1" si="1375"/>
        <v/>
      </c>
      <c r="P686" s="89" t="str">
        <f t="shared" ref="P686:U686" ca="1" si="1376">IF(ISNA(MATCH(MIN(J654:J703)+ROW()-ROW(P654),J654:J703,0)),"",INDEX(D654:D703,MATCH(MIN(J654:J703)+ROW()-ROW(P654),J654:J703,0)))</f>
        <v/>
      </c>
      <c r="Q686" s="89" t="str">
        <f t="shared" ca="1" si="1376"/>
        <v/>
      </c>
      <c r="R686" s="89" t="str">
        <f t="shared" ca="1" si="1376"/>
        <v/>
      </c>
      <c r="S686" s="89" t="str">
        <f t="shared" ca="1" si="1376"/>
        <v/>
      </c>
      <c r="T686" s="89" t="str">
        <f t="shared" ca="1" si="1376"/>
        <v/>
      </c>
      <c r="U686" s="89" t="str">
        <f t="shared" ca="1" si="1376"/>
        <v/>
      </c>
      <c r="V686" s="98"/>
    </row>
    <row r="687" spans="2:22" x14ac:dyDescent="0.25">
      <c r="B687">
        <v>34</v>
      </c>
      <c r="C687" s="29">
        <f t="shared" si="1294"/>
        <v>43849</v>
      </c>
      <c r="D687" s="88">
        <f ca="1">OFFSET(dispos!$D$18,,198)</f>
        <v>0</v>
      </c>
      <c r="E687" s="88">
        <f ca="1">OFFSET(dispos!$E$18,,198)</f>
        <v>0</v>
      </c>
      <c r="F687" s="88">
        <f ca="1">OFFSET(dispos!$F$18,,198)</f>
        <v>0</v>
      </c>
      <c r="G687" s="88">
        <f ca="1">OFFSET(dispos!$G$18,,198)</f>
        <v>0</v>
      </c>
      <c r="H687" s="88">
        <f ca="1">OFFSET(dispos!$H$18,,198)</f>
        <v>0</v>
      </c>
      <c r="I687" s="88">
        <f ca="1">OFFSET(dispos!$I$18,,198)</f>
        <v>0</v>
      </c>
      <c r="J687" s="90" t="str">
        <f t="shared" ref="J687:O687" ca="1" si="1377">IF(D687=0,"",SUMPRODUCT((D654:D703&lt;=D687)-(ISBLANK(D654:D703))))</f>
        <v/>
      </c>
      <c r="K687" s="90" t="str">
        <f t="shared" ca="1" si="1377"/>
        <v/>
      </c>
      <c r="L687" s="90" t="str">
        <f t="shared" ca="1" si="1377"/>
        <v/>
      </c>
      <c r="M687" s="90" t="str">
        <f t="shared" ca="1" si="1377"/>
        <v/>
      </c>
      <c r="N687" s="90" t="str">
        <f t="shared" ca="1" si="1377"/>
        <v/>
      </c>
      <c r="O687" s="90" t="str">
        <f t="shared" ca="1" si="1377"/>
        <v/>
      </c>
      <c r="P687" s="89" t="str">
        <f t="shared" ref="P687:U687" ca="1" si="1378">IF(ISNA(MATCH(MIN(J654:J703)+ROW()-ROW(P654),J654:J703,0)),"",INDEX(D654:D703,MATCH(MIN(J654:J703)+ROW()-ROW(P654),J654:J703,0)))</f>
        <v/>
      </c>
      <c r="Q687" s="89" t="str">
        <f t="shared" ca="1" si="1378"/>
        <v/>
      </c>
      <c r="R687" s="89" t="str">
        <f t="shared" ca="1" si="1378"/>
        <v/>
      </c>
      <c r="S687" s="89" t="str">
        <f t="shared" ca="1" si="1378"/>
        <v/>
      </c>
      <c r="T687" s="89" t="str">
        <f t="shared" ca="1" si="1378"/>
        <v/>
      </c>
      <c r="U687" s="89" t="str">
        <f t="shared" ca="1" si="1378"/>
        <v/>
      </c>
      <c r="V687" s="98"/>
    </row>
    <row r="688" spans="2:22" x14ac:dyDescent="0.25">
      <c r="B688">
        <v>35</v>
      </c>
      <c r="C688" s="29">
        <f t="shared" si="1294"/>
        <v>43849</v>
      </c>
      <c r="D688" s="88">
        <f ca="1">OFFSET(dispos!$D$18,,204)</f>
        <v>0</v>
      </c>
      <c r="E688" s="88">
        <f ca="1">OFFSET(dispos!$E$18,,204)</f>
        <v>0</v>
      </c>
      <c r="F688" s="88">
        <f ca="1">OFFSET(dispos!$F$18,,204)</f>
        <v>0</v>
      </c>
      <c r="G688" s="88">
        <f ca="1">OFFSET(dispos!$G$18,,204)</f>
        <v>0</v>
      </c>
      <c r="H688" s="88">
        <f ca="1">OFFSET(dispos!$H$18,,204)</f>
        <v>0</v>
      </c>
      <c r="I688" s="88">
        <f ca="1">OFFSET(dispos!$I$18,,204)</f>
        <v>0</v>
      </c>
      <c r="J688" s="90" t="str">
        <f t="shared" ref="J688:O688" ca="1" si="1379">IF(D688=0,"",SUMPRODUCT((D654:D703&lt;=D688)-(ISBLANK(D654:D703))))</f>
        <v/>
      </c>
      <c r="K688" s="90" t="str">
        <f t="shared" ca="1" si="1379"/>
        <v/>
      </c>
      <c r="L688" s="90" t="str">
        <f t="shared" ca="1" si="1379"/>
        <v/>
      </c>
      <c r="M688" s="90" t="str">
        <f t="shared" ca="1" si="1379"/>
        <v/>
      </c>
      <c r="N688" s="90" t="str">
        <f t="shared" ca="1" si="1379"/>
        <v/>
      </c>
      <c r="O688" s="90" t="str">
        <f t="shared" ca="1" si="1379"/>
        <v/>
      </c>
      <c r="P688" s="89" t="str">
        <f t="shared" ref="P688:U688" ca="1" si="1380">IF(ISNA(MATCH(MIN(J654:J703)+ROW()-ROW(P654),J654:J703,0)),"",INDEX(D654:D703,MATCH(MIN(J654:J703)+ROW()-ROW(P654),J654:J703,0)))</f>
        <v/>
      </c>
      <c r="Q688" s="89" t="str">
        <f t="shared" ca="1" si="1380"/>
        <v/>
      </c>
      <c r="R688" s="89" t="str">
        <f t="shared" ca="1" si="1380"/>
        <v/>
      </c>
      <c r="S688" s="89" t="str">
        <f t="shared" ca="1" si="1380"/>
        <v/>
      </c>
      <c r="T688" s="89" t="str">
        <f t="shared" ca="1" si="1380"/>
        <v/>
      </c>
      <c r="U688" s="89" t="str">
        <f t="shared" ca="1" si="1380"/>
        <v/>
      </c>
      <c r="V688" s="98"/>
    </row>
    <row r="689" spans="2:22" x14ac:dyDescent="0.25">
      <c r="B689">
        <v>36</v>
      </c>
      <c r="C689" s="29">
        <f t="shared" si="1294"/>
        <v>43849</v>
      </c>
      <c r="D689" s="88">
        <f ca="1">OFFSET(dispos!$D$18,,210)</f>
        <v>0</v>
      </c>
      <c r="E689" s="88">
        <f ca="1">OFFSET(dispos!$E$18,,210)</f>
        <v>0</v>
      </c>
      <c r="F689" s="88">
        <f ca="1">OFFSET(dispos!$F$18,,210)</f>
        <v>0</v>
      </c>
      <c r="G689" s="88">
        <f ca="1">OFFSET(dispos!$G$18,,210)</f>
        <v>0</v>
      </c>
      <c r="H689" s="88">
        <f ca="1">OFFSET(dispos!$H$18,,210)</f>
        <v>0</v>
      </c>
      <c r="I689" s="88">
        <f ca="1">OFFSET(dispos!$I$18,,210)</f>
        <v>0</v>
      </c>
      <c r="J689" s="90" t="str">
        <f t="shared" ref="J689:O689" ca="1" si="1381">IF(D689=0,"",SUMPRODUCT((D654:D703&lt;=D689)-(ISBLANK(D654:D703))))</f>
        <v/>
      </c>
      <c r="K689" s="90" t="str">
        <f t="shared" ca="1" si="1381"/>
        <v/>
      </c>
      <c r="L689" s="90" t="str">
        <f t="shared" ca="1" si="1381"/>
        <v/>
      </c>
      <c r="M689" s="90" t="str">
        <f t="shared" ca="1" si="1381"/>
        <v/>
      </c>
      <c r="N689" s="90" t="str">
        <f t="shared" ca="1" si="1381"/>
        <v/>
      </c>
      <c r="O689" s="90" t="str">
        <f t="shared" ca="1" si="1381"/>
        <v/>
      </c>
      <c r="P689" s="89" t="str">
        <f t="shared" ref="P689:U689" ca="1" si="1382">IF(ISNA(MATCH(MIN(J654:J703)+ROW()-ROW(P654),J654:J703,0)),"",INDEX(D654:D703,MATCH(MIN(J654:J703)+ROW()-ROW(P654),J654:J703,0)))</f>
        <v/>
      </c>
      <c r="Q689" s="89" t="str">
        <f t="shared" ca="1" si="1382"/>
        <v/>
      </c>
      <c r="R689" s="89" t="str">
        <f t="shared" ca="1" si="1382"/>
        <v/>
      </c>
      <c r="S689" s="89" t="str">
        <f t="shared" ca="1" si="1382"/>
        <v/>
      </c>
      <c r="T689" s="89" t="str">
        <f t="shared" ca="1" si="1382"/>
        <v/>
      </c>
      <c r="U689" s="89" t="str">
        <f t="shared" ca="1" si="1382"/>
        <v/>
      </c>
      <c r="V689" s="98"/>
    </row>
    <row r="690" spans="2:22" x14ac:dyDescent="0.25">
      <c r="B690">
        <v>37</v>
      </c>
      <c r="C690" s="29">
        <f t="shared" si="1294"/>
        <v>43849</v>
      </c>
      <c r="D690" s="88">
        <f ca="1">OFFSET(dispos!$D$18,,216)</f>
        <v>0</v>
      </c>
      <c r="E690" s="88">
        <f ca="1">OFFSET(dispos!$E$18,,216)</f>
        <v>0</v>
      </c>
      <c r="F690" s="88">
        <f ca="1">OFFSET(dispos!$F$18,,216)</f>
        <v>0</v>
      </c>
      <c r="G690" s="88">
        <f ca="1">OFFSET(dispos!$G$18,,216)</f>
        <v>0</v>
      </c>
      <c r="H690" s="88">
        <f ca="1">OFFSET(dispos!$H$18,,216)</f>
        <v>0</v>
      </c>
      <c r="I690" s="88">
        <f ca="1">OFFSET(dispos!$I$18,,216)</f>
        <v>0</v>
      </c>
      <c r="J690" s="90" t="str">
        <f t="shared" ref="J690:O690" ca="1" si="1383">IF(D690=0,"",SUMPRODUCT((D654:D703&lt;=D690)-(ISBLANK(D654:D703))))</f>
        <v/>
      </c>
      <c r="K690" s="90" t="str">
        <f t="shared" ca="1" si="1383"/>
        <v/>
      </c>
      <c r="L690" s="90" t="str">
        <f t="shared" ca="1" si="1383"/>
        <v/>
      </c>
      <c r="M690" s="90" t="str">
        <f t="shared" ca="1" si="1383"/>
        <v/>
      </c>
      <c r="N690" s="90" t="str">
        <f t="shared" ca="1" si="1383"/>
        <v/>
      </c>
      <c r="O690" s="90" t="str">
        <f t="shared" ca="1" si="1383"/>
        <v/>
      </c>
      <c r="P690" s="89" t="str">
        <f t="shared" ref="P690:U690" ca="1" si="1384">IF(ISNA(MATCH(MIN(J654:J703)+ROW()-ROW(P654),J654:J703,0)),"",INDEX(D654:D703,MATCH(MIN(J654:J703)+ROW()-ROW(P654),J654:J703,0)))</f>
        <v/>
      </c>
      <c r="Q690" s="89" t="str">
        <f t="shared" ca="1" si="1384"/>
        <v/>
      </c>
      <c r="R690" s="89" t="str">
        <f t="shared" ca="1" si="1384"/>
        <v/>
      </c>
      <c r="S690" s="89" t="str">
        <f t="shared" ca="1" si="1384"/>
        <v/>
      </c>
      <c r="T690" s="89" t="str">
        <f t="shared" ca="1" si="1384"/>
        <v/>
      </c>
      <c r="U690" s="89" t="str">
        <f t="shared" ca="1" si="1384"/>
        <v/>
      </c>
      <c r="V690" s="98"/>
    </row>
    <row r="691" spans="2:22" x14ac:dyDescent="0.25">
      <c r="B691">
        <v>38</v>
      </c>
      <c r="C691" s="29">
        <f t="shared" si="1294"/>
        <v>43849</v>
      </c>
      <c r="D691" s="88">
        <f ca="1">OFFSET(dispos!$D$18,,222)</f>
        <v>0</v>
      </c>
      <c r="E691" s="88">
        <f ca="1">OFFSET(dispos!$E$18,,222)</f>
        <v>0</v>
      </c>
      <c r="F691" s="88">
        <f ca="1">OFFSET(dispos!$F$18,,222)</f>
        <v>0</v>
      </c>
      <c r="G691" s="88">
        <f ca="1">OFFSET(dispos!$G$18,,222)</f>
        <v>0</v>
      </c>
      <c r="H691" s="88">
        <f ca="1">OFFSET(dispos!$H$18,,222)</f>
        <v>0</v>
      </c>
      <c r="I691" s="88">
        <f ca="1">OFFSET(dispos!$I$18,,222)</f>
        <v>0</v>
      </c>
      <c r="J691" s="90" t="str">
        <f t="shared" ref="J691:O691" ca="1" si="1385">IF(D691=0,"",SUMPRODUCT((D654:D703&lt;=D691)-(ISBLANK(D654:D703))))</f>
        <v/>
      </c>
      <c r="K691" s="90" t="str">
        <f t="shared" ca="1" si="1385"/>
        <v/>
      </c>
      <c r="L691" s="90" t="str">
        <f t="shared" ca="1" si="1385"/>
        <v/>
      </c>
      <c r="M691" s="90" t="str">
        <f t="shared" ca="1" si="1385"/>
        <v/>
      </c>
      <c r="N691" s="90" t="str">
        <f t="shared" ca="1" si="1385"/>
        <v/>
      </c>
      <c r="O691" s="90" t="str">
        <f t="shared" ca="1" si="1385"/>
        <v/>
      </c>
      <c r="P691" s="89" t="str">
        <f t="shared" ref="P691:U691" ca="1" si="1386">IF(ISNA(MATCH(MIN(J654:J703)+ROW()-ROW(P654),J654:J703,0)),"",INDEX(D654:D703,MATCH(MIN(J654:J703)+ROW()-ROW(P654),J654:J703,0)))</f>
        <v/>
      </c>
      <c r="Q691" s="89" t="str">
        <f t="shared" ca="1" si="1386"/>
        <v/>
      </c>
      <c r="R691" s="89" t="str">
        <f t="shared" ca="1" si="1386"/>
        <v/>
      </c>
      <c r="S691" s="89" t="str">
        <f t="shared" ca="1" si="1386"/>
        <v/>
      </c>
      <c r="T691" s="89" t="str">
        <f t="shared" ca="1" si="1386"/>
        <v/>
      </c>
      <c r="U691" s="89" t="str">
        <f t="shared" ca="1" si="1386"/>
        <v/>
      </c>
      <c r="V691" s="98"/>
    </row>
    <row r="692" spans="2:22" x14ac:dyDescent="0.25">
      <c r="B692">
        <v>39</v>
      </c>
      <c r="C692" s="29">
        <f t="shared" si="1294"/>
        <v>43849</v>
      </c>
      <c r="D692" s="88">
        <f ca="1">OFFSET(dispos!$D$18,,228)</f>
        <v>0</v>
      </c>
      <c r="E692" s="88">
        <f ca="1">OFFSET(dispos!$E$18,,228)</f>
        <v>0</v>
      </c>
      <c r="F692" s="88">
        <f ca="1">OFFSET(dispos!$F$18,,228)</f>
        <v>0</v>
      </c>
      <c r="G692" s="88">
        <f ca="1">OFFSET(dispos!$G$18,,228)</f>
        <v>0</v>
      </c>
      <c r="H692" s="88">
        <f ca="1">OFFSET(dispos!$H$18,,228)</f>
        <v>0</v>
      </c>
      <c r="I692" s="88">
        <f ca="1">OFFSET(dispos!$I$18,,228)</f>
        <v>0</v>
      </c>
      <c r="J692" s="90" t="str">
        <f t="shared" ref="J692:O692" ca="1" si="1387">IF(D692=0,"",SUMPRODUCT((D654:D703&lt;=D692)-(ISBLANK(D654:D703))))</f>
        <v/>
      </c>
      <c r="K692" s="90" t="str">
        <f t="shared" ca="1" si="1387"/>
        <v/>
      </c>
      <c r="L692" s="90" t="str">
        <f t="shared" ca="1" si="1387"/>
        <v/>
      </c>
      <c r="M692" s="90" t="str">
        <f t="shared" ca="1" si="1387"/>
        <v/>
      </c>
      <c r="N692" s="90" t="str">
        <f t="shared" ca="1" si="1387"/>
        <v/>
      </c>
      <c r="O692" s="90" t="str">
        <f t="shared" ca="1" si="1387"/>
        <v/>
      </c>
      <c r="P692" s="89" t="str">
        <f t="shared" ref="P692:U692" ca="1" si="1388">IF(ISNA(MATCH(MIN(J654:J703)+ROW()-ROW(P654),J654:J703,0)),"",INDEX(D654:D703,MATCH(MIN(J654:J703)+ROW()-ROW(P654),J654:J703,0)))</f>
        <v/>
      </c>
      <c r="Q692" s="89" t="str">
        <f t="shared" ca="1" si="1388"/>
        <v/>
      </c>
      <c r="R692" s="89" t="str">
        <f t="shared" ca="1" si="1388"/>
        <v/>
      </c>
      <c r="S692" s="89" t="str">
        <f t="shared" ca="1" si="1388"/>
        <v/>
      </c>
      <c r="T692" s="89" t="str">
        <f t="shared" ca="1" si="1388"/>
        <v/>
      </c>
      <c r="U692" s="89" t="str">
        <f t="shared" ca="1" si="1388"/>
        <v/>
      </c>
      <c r="V692" s="98"/>
    </row>
    <row r="693" spans="2:22" x14ac:dyDescent="0.25">
      <c r="B693">
        <v>40</v>
      </c>
      <c r="C693" s="29">
        <f t="shared" si="1294"/>
        <v>43849</v>
      </c>
      <c r="D693" s="88">
        <f ca="1">OFFSET(dispos!$D$18,,234)</f>
        <v>0</v>
      </c>
      <c r="E693" s="88">
        <f ca="1">OFFSET(dispos!$E$18,,234)</f>
        <v>0</v>
      </c>
      <c r="F693" s="88">
        <f ca="1">OFFSET(dispos!$F$18,,234)</f>
        <v>0</v>
      </c>
      <c r="G693" s="88">
        <f ca="1">OFFSET(dispos!$G$18,,234)</f>
        <v>0</v>
      </c>
      <c r="H693" s="88">
        <f ca="1">OFFSET(dispos!$H$18,,234)</f>
        <v>0</v>
      </c>
      <c r="I693" s="88">
        <f ca="1">OFFSET(dispos!$I$18,,234)</f>
        <v>0</v>
      </c>
      <c r="J693" s="90" t="str">
        <f t="shared" ref="J693:O693" ca="1" si="1389">IF(D693=0,"",SUMPRODUCT((D654:D703&lt;=D693)-(ISBLANK(D654:D703))))</f>
        <v/>
      </c>
      <c r="K693" s="90" t="str">
        <f t="shared" ca="1" si="1389"/>
        <v/>
      </c>
      <c r="L693" s="90" t="str">
        <f t="shared" ca="1" si="1389"/>
        <v/>
      </c>
      <c r="M693" s="90" t="str">
        <f t="shared" ca="1" si="1389"/>
        <v/>
      </c>
      <c r="N693" s="90" t="str">
        <f t="shared" ca="1" si="1389"/>
        <v/>
      </c>
      <c r="O693" s="90" t="str">
        <f t="shared" ca="1" si="1389"/>
        <v/>
      </c>
      <c r="P693" s="89" t="str">
        <f t="shared" ref="P693:U693" ca="1" si="1390">IF(ISNA(MATCH(MIN(J654:J703)+ROW()-ROW(P654),J654:J703,0)),"",INDEX(D654:D703,MATCH(MIN(J654:J703)+ROW()-ROW(P654),J654:J703,0)))</f>
        <v/>
      </c>
      <c r="Q693" s="89" t="str">
        <f t="shared" ca="1" si="1390"/>
        <v/>
      </c>
      <c r="R693" s="89" t="str">
        <f t="shared" ca="1" si="1390"/>
        <v/>
      </c>
      <c r="S693" s="89" t="str">
        <f t="shared" ca="1" si="1390"/>
        <v/>
      </c>
      <c r="T693" s="89" t="str">
        <f t="shared" ca="1" si="1390"/>
        <v/>
      </c>
      <c r="U693" s="89" t="str">
        <f t="shared" ca="1" si="1390"/>
        <v/>
      </c>
      <c r="V693" s="98"/>
    </row>
    <row r="694" spans="2:22" x14ac:dyDescent="0.25">
      <c r="B694">
        <v>41</v>
      </c>
      <c r="C694" s="29">
        <f t="shared" si="1294"/>
        <v>43849</v>
      </c>
      <c r="D694" s="88">
        <f ca="1">OFFSET(dispos!$D$18,,240)</f>
        <v>0</v>
      </c>
      <c r="E694" s="88">
        <f ca="1">OFFSET(dispos!$E$18,,240)</f>
        <v>0</v>
      </c>
      <c r="F694" s="88">
        <f ca="1">OFFSET(dispos!$F$18,,240)</f>
        <v>0</v>
      </c>
      <c r="G694" s="88">
        <f ca="1">OFFSET(dispos!$G$18,,240)</f>
        <v>0</v>
      </c>
      <c r="H694" s="88">
        <f ca="1">OFFSET(dispos!$H$18,,240)</f>
        <v>0</v>
      </c>
      <c r="I694" s="88">
        <f ca="1">OFFSET(dispos!$I$18,,240)</f>
        <v>0</v>
      </c>
      <c r="J694" s="90" t="str">
        <f t="shared" ref="J694:O694" ca="1" si="1391">IF(D694=0,"",SUMPRODUCT((D654:D703&lt;=D694)-(ISBLANK(D654:D703))))</f>
        <v/>
      </c>
      <c r="K694" s="90" t="str">
        <f t="shared" ca="1" si="1391"/>
        <v/>
      </c>
      <c r="L694" s="90" t="str">
        <f t="shared" ca="1" si="1391"/>
        <v/>
      </c>
      <c r="M694" s="90" t="str">
        <f t="shared" ca="1" si="1391"/>
        <v/>
      </c>
      <c r="N694" s="90" t="str">
        <f t="shared" ca="1" si="1391"/>
        <v/>
      </c>
      <c r="O694" s="90" t="str">
        <f t="shared" ca="1" si="1391"/>
        <v/>
      </c>
      <c r="P694" s="89" t="str">
        <f t="shared" ref="P694:U694" ca="1" si="1392">IF(ISNA(MATCH(MIN(J654:J703)+ROW()-ROW(P654),J654:J703,0)),"",INDEX(D654:D703,MATCH(MIN(J654:J703)+ROW()-ROW(P654),J654:J703,0)))</f>
        <v/>
      </c>
      <c r="Q694" s="89" t="str">
        <f t="shared" ca="1" si="1392"/>
        <v/>
      </c>
      <c r="R694" s="89" t="str">
        <f t="shared" ca="1" si="1392"/>
        <v/>
      </c>
      <c r="S694" s="89" t="str">
        <f t="shared" ca="1" si="1392"/>
        <v/>
      </c>
      <c r="T694" s="89" t="str">
        <f t="shared" ca="1" si="1392"/>
        <v/>
      </c>
      <c r="U694" s="89" t="str">
        <f t="shared" ca="1" si="1392"/>
        <v/>
      </c>
      <c r="V694" s="98"/>
    </row>
    <row r="695" spans="2:22" x14ac:dyDescent="0.25">
      <c r="B695">
        <v>42</v>
      </c>
      <c r="C695" s="29">
        <f t="shared" si="1294"/>
        <v>43849</v>
      </c>
      <c r="D695" s="88">
        <f ca="1">OFFSET(dispos!$D$18,,246)</f>
        <v>0</v>
      </c>
      <c r="E695" s="88">
        <f ca="1">OFFSET(dispos!$E$18,,246)</f>
        <v>0</v>
      </c>
      <c r="F695" s="88">
        <f ca="1">OFFSET(dispos!$F$18,,246)</f>
        <v>0</v>
      </c>
      <c r="G695" s="88">
        <f ca="1">OFFSET(dispos!$G$18,,246)</f>
        <v>0</v>
      </c>
      <c r="H695" s="88">
        <f ca="1">OFFSET(dispos!$H$18,,246)</f>
        <v>0</v>
      </c>
      <c r="I695" s="88">
        <f ca="1">OFFSET(dispos!$I$18,,246)</f>
        <v>0</v>
      </c>
      <c r="J695" s="90" t="str">
        <f t="shared" ref="J695:O695" ca="1" si="1393">IF(D695=0,"",SUMPRODUCT((D654:D703&lt;=D695)-(ISBLANK(D654:D703))))</f>
        <v/>
      </c>
      <c r="K695" s="90" t="str">
        <f t="shared" ca="1" si="1393"/>
        <v/>
      </c>
      <c r="L695" s="90" t="str">
        <f t="shared" ca="1" si="1393"/>
        <v/>
      </c>
      <c r="M695" s="90" t="str">
        <f t="shared" ca="1" si="1393"/>
        <v/>
      </c>
      <c r="N695" s="90" t="str">
        <f t="shared" ca="1" si="1393"/>
        <v/>
      </c>
      <c r="O695" s="90" t="str">
        <f t="shared" ca="1" si="1393"/>
        <v/>
      </c>
      <c r="P695" s="89" t="str">
        <f t="shared" ref="P695:U695" ca="1" si="1394">IF(ISNA(MATCH(MIN(J654:J703)+ROW()-ROW(P654),J654:J703,0)),"",INDEX(D654:D703,MATCH(MIN(J654:J703)+ROW()-ROW(P654),J654:J703,0)))</f>
        <v/>
      </c>
      <c r="Q695" s="89" t="str">
        <f t="shared" ca="1" si="1394"/>
        <v/>
      </c>
      <c r="R695" s="89" t="str">
        <f t="shared" ca="1" si="1394"/>
        <v/>
      </c>
      <c r="S695" s="89" t="str">
        <f t="shared" ca="1" si="1394"/>
        <v/>
      </c>
      <c r="T695" s="89" t="str">
        <f t="shared" ca="1" si="1394"/>
        <v/>
      </c>
      <c r="U695" s="89" t="str">
        <f t="shared" ca="1" si="1394"/>
        <v/>
      </c>
      <c r="V695" s="98"/>
    </row>
    <row r="696" spans="2:22" x14ac:dyDescent="0.25">
      <c r="B696">
        <v>43</v>
      </c>
      <c r="C696" s="29">
        <f t="shared" si="1294"/>
        <v>43849</v>
      </c>
      <c r="D696" s="88">
        <f ca="1">OFFSET(dispos!$D$18,,252)</f>
        <v>0</v>
      </c>
      <c r="E696" s="88">
        <f ca="1">OFFSET(dispos!$E$18,,252)</f>
        <v>0</v>
      </c>
      <c r="F696" s="88">
        <f ca="1">OFFSET(dispos!$F$18,,252)</f>
        <v>0</v>
      </c>
      <c r="G696" s="88">
        <f ca="1">OFFSET(dispos!$G$18,,252)</f>
        <v>0</v>
      </c>
      <c r="H696" s="88">
        <f ca="1">OFFSET(dispos!$H$18,,252)</f>
        <v>0</v>
      </c>
      <c r="I696" s="88">
        <f ca="1">OFFSET(dispos!$I$18,,252)</f>
        <v>0</v>
      </c>
      <c r="J696" s="90" t="str">
        <f t="shared" ref="J696:O696" ca="1" si="1395">IF(D696=0,"",SUMPRODUCT((D654:D703&lt;=D696)-(ISBLANK(D654:D703))))</f>
        <v/>
      </c>
      <c r="K696" s="90" t="str">
        <f t="shared" ca="1" si="1395"/>
        <v/>
      </c>
      <c r="L696" s="90" t="str">
        <f t="shared" ca="1" si="1395"/>
        <v/>
      </c>
      <c r="M696" s="90" t="str">
        <f t="shared" ca="1" si="1395"/>
        <v/>
      </c>
      <c r="N696" s="90" t="str">
        <f t="shared" ca="1" si="1395"/>
        <v/>
      </c>
      <c r="O696" s="90" t="str">
        <f t="shared" ca="1" si="1395"/>
        <v/>
      </c>
      <c r="P696" s="89" t="str">
        <f t="shared" ref="P696:U696" ca="1" si="1396">IF(ISNA(MATCH(MIN(J654:J703)+ROW()-ROW(P654),J654:J703,0)),"",INDEX(D654:D703,MATCH(MIN(J654:J703)+ROW()-ROW(P654),J654:J703,0)))</f>
        <v/>
      </c>
      <c r="Q696" s="89" t="str">
        <f t="shared" ca="1" si="1396"/>
        <v/>
      </c>
      <c r="R696" s="89" t="str">
        <f t="shared" ca="1" si="1396"/>
        <v/>
      </c>
      <c r="S696" s="89" t="str">
        <f t="shared" ca="1" si="1396"/>
        <v/>
      </c>
      <c r="T696" s="89" t="str">
        <f t="shared" ca="1" si="1396"/>
        <v/>
      </c>
      <c r="U696" s="89" t="str">
        <f t="shared" ca="1" si="1396"/>
        <v/>
      </c>
      <c r="V696" s="98"/>
    </row>
    <row r="697" spans="2:22" x14ac:dyDescent="0.25">
      <c r="B697">
        <v>44</v>
      </c>
      <c r="C697" s="29">
        <f t="shared" si="1294"/>
        <v>43849</v>
      </c>
      <c r="D697" s="88">
        <f ca="1">OFFSET(dispos!$D$18,,258)</f>
        <v>0</v>
      </c>
      <c r="E697" s="88">
        <f ca="1">OFFSET(dispos!$E$18,,258)</f>
        <v>0</v>
      </c>
      <c r="F697" s="88">
        <f ca="1">OFFSET(dispos!$F$18,,258)</f>
        <v>0</v>
      </c>
      <c r="G697" s="88">
        <f ca="1">OFFSET(dispos!$G$18,,258)</f>
        <v>0</v>
      </c>
      <c r="H697" s="88">
        <f ca="1">OFFSET(dispos!$H$18,,258)</f>
        <v>0</v>
      </c>
      <c r="I697" s="88">
        <f ca="1">OFFSET(dispos!$I$18,,258)</f>
        <v>0</v>
      </c>
      <c r="J697" s="90" t="str">
        <f t="shared" ref="J697:O697" ca="1" si="1397">IF(D697=0,"",SUMPRODUCT((D654:D703&lt;=D697)-(ISBLANK(D654:D703))))</f>
        <v/>
      </c>
      <c r="K697" s="90" t="str">
        <f t="shared" ca="1" si="1397"/>
        <v/>
      </c>
      <c r="L697" s="90" t="str">
        <f t="shared" ca="1" si="1397"/>
        <v/>
      </c>
      <c r="M697" s="90" t="str">
        <f t="shared" ca="1" si="1397"/>
        <v/>
      </c>
      <c r="N697" s="90" t="str">
        <f t="shared" ca="1" si="1397"/>
        <v/>
      </c>
      <c r="O697" s="90" t="str">
        <f t="shared" ca="1" si="1397"/>
        <v/>
      </c>
      <c r="P697" s="89" t="str">
        <f t="shared" ref="P697:U697" ca="1" si="1398">IF(ISNA(MATCH(MIN(J654:J703)+ROW()-ROW(P654),J654:J703,0)),"",INDEX(D654:D703,MATCH(MIN(J654:J703)+ROW()-ROW(P654),J654:J703,0)))</f>
        <v/>
      </c>
      <c r="Q697" s="89" t="str">
        <f t="shared" ca="1" si="1398"/>
        <v/>
      </c>
      <c r="R697" s="89" t="str">
        <f t="shared" ca="1" si="1398"/>
        <v/>
      </c>
      <c r="S697" s="89" t="str">
        <f t="shared" ca="1" si="1398"/>
        <v/>
      </c>
      <c r="T697" s="89" t="str">
        <f t="shared" ca="1" si="1398"/>
        <v/>
      </c>
      <c r="U697" s="89" t="str">
        <f t="shared" ca="1" si="1398"/>
        <v/>
      </c>
      <c r="V697" s="98"/>
    </row>
    <row r="698" spans="2:22" x14ac:dyDescent="0.25">
      <c r="B698">
        <v>45</v>
      </c>
      <c r="C698" s="29">
        <f t="shared" si="1294"/>
        <v>43849</v>
      </c>
      <c r="D698" s="88">
        <f ca="1">OFFSET(dispos!$D$18,,264)</f>
        <v>0</v>
      </c>
      <c r="E698" s="88">
        <f ca="1">OFFSET(dispos!$E$18,,264)</f>
        <v>0</v>
      </c>
      <c r="F698" s="88">
        <f ca="1">OFFSET(dispos!$F$18,,264)</f>
        <v>0</v>
      </c>
      <c r="G698" s="88">
        <f ca="1">OFFSET(dispos!$G$18,,264)</f>
        <v>0</v>
      </c>
      <c r="H698" s="88">
        <f ca="1">OFFSET(dispos!$H$18,,264)</f>
        <v>0</v>
      </c>
      <c r="I698" s="88">
        <f ca="1">OFFSET(dispos!$I$18,,264)</f>
        <v>0</v>
      </c>
      <c r="J698" s="90" t="str">
        <f t="shared" ref="J698:O698" ca="1" si="1399">IF(D698=0,"",SUMPRODUCT((D654:D703&lt;=D698)-(ISBLANK(D654:D703))))</f>
        <v/>
      </c>
      <c r="K698" s="90" t="str">
        <f t="shared" ca="1" si="1399"/>
        <v/>
      </c>
      <c r="L698" s="90" t="str">
        <f t="shared" ca="1" si="1399"/>
        <v/>
      </c>
      <c r="M698" s="90" t="str">
        <f t="shared" ca="1" si="1399"/>
        <v/>
      </c>
      <c r="N698" s="90" t="str">
        <f t="shared" ca="1" si="1399"/>
        <v/>
      </c>
      <c r="O698" s="90" t="str">
        <f t="shared" ca="1" si="1399"/>
        <v/>
      </c>
      <c r="P698" s="89" t="str">
        <f t="shared" ref="P698:U698" ca="1" si="1400">IF(ISNA(MATCH(MIN(J654:J703)+ROW()-ROW(P654),J654:J703,0)),"",INDEX(D654:D703,MATCH(MIN(J654:J703)+ROW()-ROW(P654),J654:J703,0)))</f>
        <v/>
      </c>
      <c r="Q698" s="89" t="str">
        <f t="shared" ca="1" si="1400"/>
        <v/>
      </c>
      <c r="R698" s="89" t="str">
        <f t="shared" ca="1" si="1400"/>
        <v/>
      </c>
      <c r="S698" s="89" t="str">
        <f t="shared" ca="1" si="1400"/>
        <v/>
      </c>
      <c r="T698" s="89" t="str">
        <f t="shared" ca="1" si="1400"/>
        <v/>
      </c>
      <c r="U698" s="89" t="str">
        <f t="shared" ca="1" si="1400"/>
        <v/>
      </c>
      <c r="V698" s="98"/>
    </row>
    <row r="699" spans="2:22" x14ac:dyDescent="0.25">
      <c r="B699">
        <v>46</v>
      </c>
      <c r="C699" s="29">
        <f t="shared" si="1294"/>
        <v>43849</v>
      </c>
      <c r="D699" s="88">
        <f ca="1">OFFSET(dispos!$D$18,,270)</f>
        <v>0</v>
      </c>
      <c r="E699" s="88">
        <f ca="1">OFFSET(dispos!$E$18,,270)</f>
        <v>0</v>
      </c>
      <c r="F699" s="88">
        <f ca="1">OFFSET(dispos!$F$18,,270)</f>
        <v>0</v>
      </c>
      <c r="G699" s="88">
        <f ca="1">OFFSET(dispos!$G$18,,270)</f>
        <v>0</v>
      </c>
      <c r="H699" s="88">
        <f ca="1">OFFSET(dispos!$H$18,,270)</f>
        <v>0</v>
      </c>
      <c r="I699" s="88">
        <f ca="1">OFFSET(dispos!$I$18,,270)</f>
        <v>0</v>
      </c>
      <c r="J699" s="90" t="str">
        <f t="shared" ref="J699:O699" ca="1" si="1401">IF(D699=0,"",SUMPRODUCT((D654:D703&lt;=D699)-(ISBLANK(D654:D703))))</f>
        <v/>
      </c>
      <c r="K699" s="90" t="str">
        <f t="shared" ca="1" si="1401"/>
        <v/>
      </c>
      <c r="L699" s="90" t="str">
        <f t="shared" ca="1" si="1401"/>
        <v/>
      </c>
      <c r="M699" s="90" t="str">
        <f t="shared" ca="1" si="1401"/>
        <v/>
      </c>
      <c r="N699" s="90" t="str">
        <f t="shared" ca="1" si="1401"/>
        <v/>
      </c>
      <c r="O699" s="90" t="str">
        <f t="shared" ca="1" si="1401"/>
        <v/>
      </c>
      <c r="P699" s="89" t="str">
        <f t="shared" ref="P699:U699" ca="1" si="1402">IF(ISNA(MATCH(MIN(J654:J703)+ROW()-ROW(P654),J654:J703,0)),"",INDEX(D654:D703,MATCH(MIN(J654:J703)+ROW()-ROW(P654),J654:J703,0)))</f>
        <v/>
      </c>
      <c r="Q699" s="89" t="str">
        <f t="shared" ca="1" si="1402"/>
        <v/>
      </c>
      <c r="R699" s="89" t="str">
        <f t="shared" ca="1" si="1402"/>
        <v/>
      </c>
      <c r="S699" s="89" t="str">
        <f t="shared" ca="1" si="1402"/>
        <v/>
      </c>
      <c r="T699" s="89" t="str">
        <f t="shared" ca="1" si="1402"/>
        <v/>
      </c>
      <c r="U699" s="89" t="str">
        <f t="shared" ca="1" si="1402"/>
        <v/>
      </c>
      <c r="V699" s="98"/>
    </row>
    <row r="700" spans="2:22" x14ac:dyDescent="0.25">
      <c r="B700">
        <v>47</v>
      </c>
      <c r="C700" s="29">
        <f t="shared" si="1294"/>
        <v>43849</v>
      </c>
      <c r="D700" s="88">
        <f ca="1">OFFSET(dispos!$D$18,,276)</f>
        <v>0</v>
      </c>
      <c r="E700" s="88">
        <f ca="1">OFFSET(dispos!$E$18,,276)</f>
        <v>0</v>
      </c>
      <c r="F700" s="88">
        <f ca="1">OFFSET(dispos!$F$18,,276)</f>
        <v>0</v>
      </c>
      <c r="G700" s="88">
        <f ca="1">OFFSET(dispos!$G$18,,276)</f>
        <v>0</v>
      </c>
      <c r="H700" s="88">
        <f ca="1">OFFSET(dispos!$H$18,,276)</f>
        <v>0</v>
      </c>
      <c r="I700" s="88">
        <f ca="1">OFFSET(dispos!$I$18,,276)</f>
        <v>0</v>
      </c>
      <c r="J700" s="90" t="str">
        <f t="shared" ref="J700:O700" ca="1" si="1403">IF(D700=0,"",SUMPRODUCT((D654:D703&lt;=D700)-(ISBLANK(D654:D703))))</f>
        <v/>
      </c>
      <c r="K700" s="90" t="str">
        <f t="shared" ca="1" si="1403"/>
        <v/>
      </c>
      <c r="L700" s="90" t="str">
        <f t="shared" ca="1" si="1403"/>
        <v/>
      </c>
      <c r="M700" s="90" t="str">
        <f t="shared" ca="1" si="1403"/>
        <v/>
      </c>
      <c r="N700" s="90" t="str">
        <f t="shared" ca="1" si="1403"/>
        <v/>
      </c>
      <c r="O700" s="90" t="str">
        <f t="shared" ca="1" si="1403"/>
        <v/>
      </c>
      <c r="P700" s="89" t="str">
        <f t="shared" ref="P700:U700" ca="1" si="1404">IF(ISNA(MATCH(MIN(J654:J703)+ROW()-ROW(P654),J654:J703,0)),"",INDEX(D654:D703,MATCH(MIN(J654:J703)+ROW()-ROW(P654),J654:J703,0)))</f>
        <v/>
      </c>
      <c r="Q700" s="89" t="str">
        <f t="shared" ca="1" si="1404"/>
        <v/>
      </c>
      <c r="R700" s="89" t="str">
        <f t="shared" ca="1" si="1404"/>
        <v/>
      </c>
      <c r="S700" s="89" t="str">
        <f t="shared" ca="1" si="1404"/>
        <v/>
      </c>
      <c r="T700" s="89" t="str">
        <f t="shared" ca="1" si="1404"/>
        <v/>
      </c>
      <c r="U700" s="89" t="str">
        <f t="shared" ca="1" si="1404"/>
        <v/>
      </c>
      <c r="V700" s="98"/>
    </row>
    <row r="701" spans="2:22" x14ac:dyDescent="0.25">
      <c r="B701">
        <v>48</v>
      </c>
      <c r="C701" s="29">
        <f t="shared" si="1294"/>
        <v>43849</v>
      </c>
      <c r="D701" s="88">
        <f ca="1">OFFSET(dispos!$D$18,,282)</f>
        <v>0</v>
      </c>
      <c r="E701" s="88">
        <f ca="1">OFFSET(dispos!$E$18,,282)</f>
        <v>0</v>
      </c>
      <c r="F701" s="88">
        <f ca="1">OFFSET(dispos!$F$18,,282)</f>
        <v>0</v>
      </c>
      <c r="G701" s="88">
        <f ca="1">OFFSET(dispos!$G$18,,282)</f>
        <v>0</v>
      </c>
      <c r="H701" s="88">
        <f ca="1">OFFSET(dispos!$H$18,,282)</f>
        <v>0</v>
      </c>
      <c r="I701" s="88">
        <f ca="1">OFFSET(dispos!$I$18,,282)</f>
        <v>0</v>
      </c>
      <c r="J701" s="90" t="str">
        <f t="shared" ref="J701:O701" ca="1" si="1405">IF(D701=0,"",SUMPRODUCT((D654:D703&lt;=D701)-(ISBLANK(D654:D703))))</f>
        <v/>
      </c>
      <c r="K701" s="90" t="str">
        <f t="shared" ca="1" si="1405"/>
        <v/>
      </c>
      <c r="L701" s="90" t="str">
        <f t="shared" ca="1" si="1405"/>
        <v/>
      </c>
      <c r="M701" s="90" t="str">
        <f t="shared" ca="1" si="1405"/>
        <v/>
      </c>
      <c r="N701" s="90" t="str">
        <f t="shared" ca="1" si="1405"/>
        <v/>
      </c>
      <c r="O701" s="90" t="str">
        <f t="shared" ca="1" si="1405"/>
        <v/>
      </c>
      <c r="P701" s="89" t="str">
        <f t="shared" ref="P701:U701" ca="1" si="1406">IF(ISNA(MATCH(MIN(J654:J703)+ROW()-ROW(P654),J654:J703,0)),"",INDEX(D654:D703,MATCH(MIN(J654:J703)+ROW()-ROW(P654),J654:J703,0)))</f>
        <v/>
      </c>
      <c r="Q701" s="89" t="str">
        <f t="shared" ca="1" si="1406"/>
        <v/>
      </c>
      <c r="R701" s="89" t="str">
        <f t="shared" ca="1" si="1406"/>
        <v/>
      </c>
      <c r="S701" s="89" t="str">
        <f t="shared" ca="1" si="1406"/>
        <v/>
      </c>
      <c r="T701" s="89" t="str">
        <f t="shared" ca="1" si="1406"/>
        <v/>
      </c>
      <c r="U701" s="89" t="str">
        <f t="shared" ca="1" si="1406"/>
        <v/>
      </c>
      <c r="V701" s="98"/>
    </row>
    <row r="702" spans="2:22" x14ac:dyDescent="0.25">
      <c r="B702">
        <v>49</v>
      </c>
      <c r="C702" s="29">
        <f t="shared" si="1294"/>
        <v>43849</v>
      </c>
      <c r="D702" s="88">
        <f ca="1">OFFSET(dispos!$D$18,,288)</f>
        <v>0</v>
      </c>
      <c r="E702" s="88">
        <f ca="1">OFFSET(dispos!$E$18,,288)</f>
        <v>0</v>
      </c>
      <c r="F702" s="88">
        <f ca="1">OFFSET(dispos!$F$18,,288)</f>
        <v>0</v>
      </c>
      <c r="G702" s="88">
        <f ca="1">OFFSET(dispos!$G$18,,288)</f>
        <v>0</v>
      </c>
      <c r="H702" s="88">
        <f ca="1">OFFSET(dispos!$H$18,,288)</f>
        <v>0</v>
      </c>
      <c r="I702" s="88">
        <f ca="1">OFFSET(dispos!$I$18,,288)</f>
        <v>0</v>
      </c>
      <c r="J702" s="90" t="str">
        <f t="shared" ref="J702:O702" ca="1" si="1407">IF(D702=0,"",SUMPRODUCT((D654:D703&lt;=D702)-(ISBLANK(D654:D703))))</f>
        <v/>
      </c>
      <c r="K702" s="90" t="str">
        <f t="shared" ca="1" si="1407"/>
        <v/>
      </c>
      <c r="L702" s="90" t="str">
        <f t="shared" ca="1" si="1407"/>
        <v/>
      </c>
      <c r="M702" s="90" t="str">
        <f t="shared" ca="1" si="1407"/>
        <v/>
      </c>
      <c r="N702" s="90" t="str">
        <f t="shared" ca="1" si="1407"/>
        <v/>
      </c>
      <c r="O702" s="90" t="str">
        <f t="shared" ca="1" si="1407"/>
        <v/>
      </c>
      <c r="P702" s="89" t="str">
        <f t="shared" ref="P702:U702" ca="1" si="1408">IF(ISNA(MATCH(MIN(J654:J703)+ROW()-ROW(P654),J654:J703,0)),"",INDEX(D654:D703,MATCH(MIN(J654:J703)+ROW()-ROW(P654),J654:J703,0)))</f>
        <v/>
      </c>
      <c r="Q702" s="89" t="str">
        <f t="shared" ca="1" si="1408"/>
        <v/>
      </c>
      <c r="R702" s="89" t="str">
        <f t="shared" ca="1" si="1408"/>
        <v/>
      </c>
      <c r="S702" s="89" t="str">
        <f t="shared" ca="1" si="1408"/>
        <v/>
      </c>
      <c r="T702" s="89" t="str">
        <f t="shared" ca="1" si="1408"/>
        <v/>
      </c>
      <c r="U702" s="89" t="str">
        <f t="shared" ca="1" si="1408"/>
        <v/>
      </c>
      <c r="V702" s="98"/>
    </row>
    <row r="703" spans="2:22" x14ac:dyDescent="0.25">
      <c r="B703">
        <v>50</v>
      </c>
      <c r="C703" s="29">
        <f t="shared" si="1294"/>
        <v>43849</v>
      </c>
      <c r="D703" s="88">
        <f ca="1">OFFSET(dispos!$D$18,,294)</f>
        <v>0</v>
      </c>
      <c r="E703" s="88">
        <f ca="1">OFFSET(dispos!$E$18,,294)</f>
        <v>0</v>
      </c>
      <c r="F703" s="88">
        <f ca="1">OFFSET(dispos!$F$18,,294)</f>
        <v>0</v>
      </c>
      <c r="G703" s="88">
        <f ca="1">OFFSET(dispos!$G$18,,294)</f>
        <v>0</v>
      </c>
      <c r="H703" s="88">
        <f ca="1">OFFSET(dispos!$H$18,,294)</f>
        <v>0</v>
      </c>
      <c r="I703" s="88">
        <f ca="1">OFFSET(dispos!$I$18,,294)</f>
        <v>0</v>
      </c>
      <c r="J703" s="90" t="str">
        <f t="shared" ref="J703:O703" ca="1" si="1409">IF(D703=0,"",SUMPRODUCT((D654:D703&lt;=D703)-(ISBLANK(D654:D703))))</f>
        <v/>
      </c>
      <c r="K703" s="90" t="str">
        <f t="shared" ca="1" si="1409"/>
        <v/>
      </c>
      <c r="L703" s="90" t="str">
        <f t="shared" ca="1" si="1409"/>
        <v/>
      </c>
      <c r="M703" s="90" t="str">
        <f t="shared" ca="1" si="1409"/>
        <v/>
      </c>
      <c r="N703" s="90" t="str">
        <f t="shared" ca="1" si="1409"/>
        <v/>
      </c>
      <c r="O703" s="90" t="str">
        <f t="shared" ca="1" si="1409"/>
        <v/>
      </c>
      <c r="P703" s="89" t="str">
        <f t="shared" ref="P703:U703" ca="1" si="1410">IF(ISNA(MATCH(MIN(J654:J703)+ROW()-ROW(P654),J654:J703,0)),"",INDEX(D654:D703,MATCH(MIN(J654:J703)+ROW()-ROW(P654),J654:J703,0)))</f>
        <v/>
      </c>
      <c r="Q703" s="89" t="str">
        <f t="shared" ca="1" si="1410"/>
        <v/>
      </c>
      <c r="R703" s="89" t="str">
        <f t="shared" ca="1" si="1410"/>
        <v/>
      </c>
      <c r="S703" s="89" t="str">
        <f t="shared" ca="1" si="1410"/>
        <v/>
      </c>
      <c r="T703" s="89" t="str">
        <f t="shared" ca="1" si="1410"/>
        <v/>
      </c>
      <c r="U703" s="89" t="str">
        <f t="shared" ca="1" si="1410"/>
        <v/>
      </c>
      <c r="V703" s="98"/>
    </row>
    <row r="704" spans="2:22" x14ac:dyDescent="0.25">
      <c r="B704" s="91">
        <v>1</v>
      </c>
      <c r="C704" s="92">
        <f>dispos!$C$19</f>
        <v>43850</v>
      </c>
      <c r="D704" s="93">
        <f ca="1">OFFSET(dispos!$D$19,,)</f>
        <v>0</v>
      </c>
      <c r="E704" s="93">
        <f ca="1">OFFSET(dispos!$E$19,,)</f>
        <v>0</v>
      </c>
      <c r="F704" s="93">
        <f ca="1">OFFSET(dispos!$F$19,,)</f>
        <v>0</v>
      </c>
      <c r="G704" s="93">
        <f ca="1">OFFSET(dispos!$G$19,,)</f>
        <v>0</v>
      </c>
      <c r="H704" s="93">
        <f ca="1">OFFSET(dispos!$H$19,,)</f>
        <v>0</v>
      </c>
      <c r="I704" s="93">
        <f ca="1">OFFSET(dispos!$I$19,,)</f>
        <v>0</v>
      </c>
      <c r="J704" s="94" t="str">
        <f t="shared" ref="J704:O704" ca="1" si="1411">IF(D704=0,"",SUMPRODUCT((D704:D753&lt;=D704)-(ISBLANK(D704:D753))))</f>
        <v/>
      </c>
      <c r="K704" s="95" t="str">
        <f t="shared" ca="1" si="1411"/>
        <v/>
      </c>
      <c r="L704" s="95" t="str">
        <f t="shared" ca="1" si="1411"/>
        <v/>
      </c>
      <c r="M704" s="95" t="str">
        <f t="shared" ca="1" si="1411"/>
        <v/>
      </c>
      <c r="N704" s="95" t="str">
        <f t="shared" ca="1" si="1411"/>
        <v/>
      </c>
      <c r="O704" s="95" t="str">
        <f t="shared" ca="1" si="1411"/>
        <v/>
      </c>
      <c r="P704" s="96" t="str">
        <f t="shared" ref="P704:U704" ca="1" si="1412">IF(ISNA(MATCH(MIN(J704:J753)+ROW()-ROW(P704),J704:J753,0)),"",INDEX(D704:D753,MATCH(MIN(J704:J753)+ROW()-ROW(P704),J704:J753,0)))</f>
        <v/>
      </c>
      <c r="Q704" s="96" t="str">
        <f t="shared" ca="1" si="1412"/>
        <v/>
      </c>
      <c r="R704" s="96" t="str">
        <f t="shared" ca="1" si="1412"/>
        <v/>
      </c>
      <c r="S704" s="96" t="str">
        <f t="shared" ca="1" si="1412"/>
        <v/>
      </c>
      <c r="T704" s="96" t="str">
        <f t="shared" ca="1" si="1412"/>
        <v/>
      </c>
      <c r="U704" s="96" t="str">
        <f t="shared" ca="1" si="1412"/>
        <v/>
      </c>
      <c r="V704" s="98">
        <v>15</v>
      </c>
    </row>
    <row r="705" spans="2:22" x14ac:dyDescent="0.25">
      <c r="B705" s="91">
        <v>2</v>
      </c>
      <c r="C705" s="92">
        <f t="shared" si="1294"/>
        <v>43850</v>
      </c>
      <c r="D705" s="93">
        <f ca="1">OFFSET(dispos!$D$19,,6)</f>
        <v>0</v>
      </c>
      <c r="E705" s="93">
        <f ca="1">OFFSET(dispos!$E$19,,6)</f>
        <v>0</v>
      </c>
      <c r="F705" s="93">
        <f ca="1">OFFSET(dispos!$F$19,,6)</f>
        <v>0</v>
      </c>
      <c r="G705" s="93">
        <f ca="1">OFFSET(dispos!$G$19,,6)</f>
        <v>0</v>
      </c>
      <c r="H705" s="93">
        <f ca="1">OFFSET(dispos!$H$19,,6)</f>
        <v>0</v>
      </c>
      <c r="I705" s="93">
        <f ca="1">OFFSET(dispos!$I$19,,6)</f>
        <v>0</v>
      </c>
      <c r="J705" s="90" t="str">
        <f t="shared" ref="J705:O705" ca="1" si="1413">IF(D705=0,"",SUMPRODUCT((D704:D753&lt;=D705)-(ISBLANK(D704:D753))))</f>
        <v/>
      </c>
      <c r="K705" s="90" t="str">
        <f t="shared" ca="1" si="1413"/>
        <v/>
      </c>
      <c r="L705" s="90" t="str">
        <f t="shared" ca="1" si="1413"/>
        <v/>
      </c>
      <c r="M705" s="90" t="str">
        <f t="shared" ca="1" si="1413"/>
        <v/>
      </c>
      <c r="N705" s="90" t="str">
        <f t="shared" ca="1" si="1413"/>
        <v/>
      </c>
      <c r="O705" s="90" t="str">
        <f t="shared" ca="1" si="1413"/>
        <v/>
      </c>
      <c r="P705" s="89" t="str">
        <f t="shared" ref="P705:U705" ca="1" si="1414">IF(ISNA(MATCH(MIN(J704:J753)+ROW()-ROW(P704),J704:J753,0)),"",INDEX(D704:D753,MATCH(MIN(J704:J753)+ROW()-ROW(P704),J704:J753,0)))</f>
        <v/>
      </c>
      <c r="Q705" s="89" t="str">
        <f t="shared" ca="1" si="1414"/>
        <v/>
      </c>
      <c r="R705" s="89" t="str">
        <f t="shared" ca="1" si="1414"/>
        <v/>
      </c>
      <c r="S705" s="89" t="str">
        <f t="shared" ca="1" si="1414"/>
        <v/>
      </c>
      <c r="T705" s="89" t="str">
        <f t="shared" ca="1" si="1414"/>
        <v/>
      </c>
      <c r="U705" s="89" t="str">
        <f t="shared" ca="1" si="1414"/>
        <v/>
      </c>
      <c r="V705" s="98"/>
    </row>
    <row r="706" spans="2:22" x14ac:dyDescent="0.25">
      <c r="B706" s="91">
        <v>3</v>
      </c>
      <c r="C706" s="92">
        <f t="shared" si="1294"/>
        <v>43850</v>
      </c>
      <c r="D706" s="93">
        <f ca="1">OFFSET(dispos!$D$19,,12)</f>
        <v>0</v>
      </c>
      <c r="E706" s="93">
        <f ca="1">OFFSET(dispos!$E$19,,12)</f>
        <v>0</v>
      </c>
      <c r="F706" s="93">
        <f ca="1">OFFSET(dispos!$F$19,,12)</f>
        <v>0</v>
      </c>
      <c r="G706" s="93">
        <f ca="1">OFFSET(dispos!$G$19,,12)</f>
        <v>0</v>
      </c>
      <c r="H706" s="93">
        <f ca="1">OFFSET(dispos!$H$19,,12)</f>
        <v>0</v>
      </c>
      <c r="I706" s="93">
        <f ca="1">OFFSET(dispos!$I$19,,12)</f>
        <v>0</v>
      </c>
      <c r="J706" s="90" t="str">
        <f t="shared" ref="J706:O706" ca="1" si="1415">IF(D706=0,"",SUMPRODUCT((D704:D753&lt;=D706)-(ISBLANK(D704:D753))))</f>
        <v/>
      </c>
      <c r="K706" s="90" t="str">
        <f t="shared" ca="1" si="1415"/>
        <v/>
      </c>
      <c r="L706" s="90" t="str">
        <f t="shared" ca="1" si="1415"/>
        <v/>
      </c>
      <c r="M706" s="90" t="str">
        <f t="shared" ca="1" si="1415"/>
        <v/>
      </c>
      <c r="N706" s="90" t="str">
        <f t="shared" ca="1" si="1415"/>
        <v/>
      </c>
      <c r="O706" s="90" t="str">
        <f t="shared" ca="1" si="1415"/>
        <v/>
      </c>
      <c r="P706" s="89" t="str">
        <f t="shared" ref="P706:U706" ca="1" si="1416">IF(ISNA(MATCH(MIN(J704:J753)+ROW()-ROW(P704),J704:J753,0)),"",INDEX(D704:D753,MATCH(MIN(J704:J753)+ROW()-ROW(P704),J704:J753,0)))</f>
        <v/>
      </c>
      <c r="Q706" s="89" t="str">
        <f t="shared" ca="1" si="1416"/>
        <v/>
      </c>
      <c r="R706" s="89" t="str">
        <f t="shared" ca="1" si="1416"/>
        <v/>
      </c>
      <c r="S706" s="89" t="str">
        <f t="shared" ca="1" si="1416"/>
        <v/>
      </c>
      <c r="T706" s="89" t="str">
        <f t="shared" ca="1" si="1416"/>
        <v/>
      </c>
      <c r="U706" s="89" t="str">
        <f t="shared" ca="1" si="1416"/>
        <v/>
      </c>
      <c r="V706" s="98"/>
    </row>
    <row r="707" spans="2:22" x14ac:dyDescent="0.25">
      <c r="B707" s="91">
        <v>4</v>
      </c>
      <c r="C707" s="92">
        <f t="shared" si="1294"/>
        <v>43850</v>
      </c>
      <c r="D707" s="93">
        <f ca="1">OFFSET(dispos!$D$19,,18)</f>
        <v>0</v>
      </c>
      <c r="E707" s="93">
        <f ca="1">OFFSET(dispos!$E$19,,18)</f>
        <v>0</v>
      </c>
      <c r="F707" s="93">
        <f ca="1">OFFSET(dispos!$F$19,,18)</f>
        <v>0</v>
      </c>
      <c r="G707" s="93">
        <f ca="1">OFFSET(dispos!$G$19,,18)</f>
        <v>0</v>
      </c>
      <c r="H707" s="93">
        <f ca="1">OFFSET(dispos!$H$19,,18)</f>
        <v>0</v>
      </c>
      <c r="I707" s="93">
        <f ca="1">OFFSET(dispos!$I$19,,18)</f>
        <v>0</v>
      </c>
      <c r="J707" s="90" t="str">
        <f t="shared" ref="J707:O707" ca="1" si="1417">IF(D707=0,"",SUMPRODUCT((D704:D753&lt;=D707)-(ISBLANK(D704:D753))))</f>
        <v/>
      </c>
      <c r="K707" s="90" t="str">
        <f t="shared" ca="1" si="1417"/>
        <v/>
      </c>
      <c r="L707" s="90" t="str">
        <f t="shared" ca="1" si="1417"/>
        <v/>
      </c>
      <c r="M707" s="90" t="str">
        <f t="shared" ca="1" si="1417"/>
        <v/>
      </c>
      <c r="N707" s="90" t="str">
        <f t="shared" ca="1" si="1417"/>
        <v/>
      </c>
      <c r="O707" s="90" t="str">
        <f t="shared" ca="1" si="1417"/>
        <v/>
      </c>
      <c r="P707" s="89" t="str">
        <f t="shared" ref="P707:U707" ca="1" si="1418">IF(ISNA(MATCH(MIN(J704:J753)+ROW()-ROW(P704),J704:J753,0)),"",INDEX(D704:D753,MATCH(MIN(J704:J753)+ROW()-ROW(P704),J704:J753,0)))</f>
        <v/>
      </c>
      <c r="Q707" s="89" t="str">
        <f t="shared" ca="1" si="1418"/>
        <v/>
      </c>
      <c r="R707" s="89" t="str">
        <f t="shared" ca="1" si="1418"/>
        <v/>
      </c>
      <c r="S707" s="89" t="str">
        <f t="shared" ca="1" si="1418"/>
        <v/>
      </c>
      <c r="T707" s="89" t="str">
        <f t="shared" ca="1" si="1418"/>
        <v/>
      </c>
      <c r="U707" s="89" t="str">
        <f t="shared" ca="1" si="1418"/>
        <v/>
      </c>
      <c r="V707" s="98"/>
    </row>
    <row r="708" spans="2:22" x14ac:dyDescent="0.25">
      <c r="B708" s="91">
        <v>5</v>
      </c>
      <c r="C708" s="92">
        <f t="shared" si="1294"/>
        <v>43850</v>
      </c>
      <c r="D708" s="93">
        <f ca="1">OFFSET(dispos!$D$19,,24)</f>
        <v>0</v>
      </c>
      <c r="E708" s="93">
        <f ca="1">OFFSET(dispos!$E$19,,24)</f>
        <v>0</v>
      </c>
      <c r="F708" s="93">
        <f ca="1">OFFSET(dispos!$F$19,,24)</f>
        <v>0</v>
      </c>
      <c r="G708" s="93">
        <f ca="1">OFFSET(dispos!$G$19,,24)</f>
        <v>0</v>
      </c>
      <c r="H708" s="93">
        <f ca="1">OFFSET(dispos!$H$19,,24)</f>
        <v>0</v>
      </c>
      <c r="I708" s="93">
        <f ca="1">OFFSET(dispos!$I$19,,24)</f>
        <v>0</v>
      </c>
      <c r="J708" s="90" t="str">
        <f t="shared" ref="J708:O708" ca="1" si="1419">IF(D708=0,"",SUMPRODUCT((D704:D753&lt;=D708)-(ISBLANK(D704:D753))))</f>
        <v/>
      </c>
      <c r="K708" s="90" t="str">
        <f t="shared" ca="1" si="1419"/>
        <v/>
      </c>
      <c r="L708" s="90" t="str">
        <f t="shared" ca="1" si="1419"/>
        <v/>
      </c>
      <c r="M708" s="90" t="str">
        <f t="shared" ca="1" si="1419"/>
        <v/>
      </c>
      <c r="N708" s="90" t="str">
        <f t="shared" ca="1" si="1419"/>
        <v/>
      </c>
      <c r="O708" s="90" t="str">
        <f t="shared" ca="1" si="1419"/>
        <v/>
      </c>
      <c r="P708" s="89" t="str">
        <f t="shared" ref="P708:U708" ca="1" si="1420">IF(ISNA(MATCH(MIN(J704:J753)+ROW()-ROW(P704),J704:J753,0)),"",INDEX(D704:D753,MATCH(MIN(J704:J753)+ROW()-ROW(P704),J704:J753,0)))</f>
        <v/>
      </c>
      <c r="Q708" s="89" t="str">
        <f t="shared" ca="1" si="1420"/>
        <v/>
      </c>
      <c r="R708" s="89" t="str">
        <f t="shared" ca="1" si="1420"/>
        <v/>
      </c>
      <c r="S708" s="89" t="str">
        <f t="shared" ca="1" si="1420"/>
        <v/>
      </c>
      <c r="T708" s="89" t="str">
        <f t="shared" ca="1" si="1420"/>
        <v/>
      </c>
      <c r="U708" s="89" t="str">
        <f t="shared" ca="1" si="1420"/>
        <v/>
      </c>
      <c r="V708" s="98"/>
    </row>
    <row r="709" spans="2:22" x14ac:dyDescent="0.25">
      <c r="B709" s="91">
        <v>6</v>
      </c>
      <c r="C709" s="92">
        <f t="shared" si="1294"/>
        <v>43850</v>
      </c>
      <c r="D709" s="93">
        <f ca="1">OFFSET(dispos!$D$19,,30)</f>
        <v>0</v>
      </c>
      <c r="E709" s="93">
        <f ca="1">OFFSET(dispos!$E$19,,30)</f>
        <v>0</v>
      </c>
      <c r="F709" s="93">
        <f ca="1">OFFSET(dispos!$F$19,,30)</f>
        <v>0</v>
      </c>
      <c r="G709" s="93">
        <f ca="1">OFFSET(dispos!$G$19,,30)</f>
        <v>0</v>
      </c>
      <c r="H709" s="93">
        <f ca="1">OFFSET(dispos!$H$19,,30)</f>
        <v>0</v>
      </c>
      <c r="I709" s="93">
        <f ca="1">OFFSET(dispos!$I$19,,30)</f>
        <v>0</v>
      </c>
      <c r="J709" s="90" t="str">
        <f t="shared" ref="J709:O709" ca="1" si="1421">IF(D709=0,"",SUMPRODUCT((D704:D753&lt;=D709)-(ISBLANK(D704:D753))))</f>
        <v/>
      </c>
      <c r="K709" s="90" t="str">
        <f t="shared" ca="1" si="1421"/>
        <v/>
      </c>
      <c r="L709" s="90" t="str">
        <f t="shared" ca="1" si="1421"/>
        <v/>
      </c>
      <c r="M709" s="90" t="str">
        <f t="shared" ca="1" si="1421"/>
        <v/>
      </c>
      <c r="N709" s="90" t="str">
        <f t="shared" ca="1" si="1421"/>
        <v/>
      </c>
      <c r="O709" s="90" t="str">
        <f t="shared" ca="1" si="1421"/>
        <v/>
      </c>
      <c r="P709" s="89" t="str">
        <f t="shared" ref="P709:U709" ca="1" si="1422">IF(ISNA(MATCH(MIN(J704:J753)+ROW()-ROW(P704),J704:J753,0)),"",INDEX(D704:D753,MATCH(MIN(J704:J753)+ROW()-ROW(P704),J704:J753,0)))</f>
        <v/>
      </c>
      <c r="Q709" s="89" t="str">
        <f t="shared" ca="1" si="1422"/>
        <v/>
      </c>
      <c r="R709" s="89" t="str">
        <f t="shared" ca="1" si="1422"/>
        <v/>
      </c>
      <c r="S709" s="89" t="str">
        <f t="shared" ca="1" si="1422"/>
        <v/>
      </c>
      <c r="T709" s="89" t="str">
        <f t="shared" ca="1" si="1422"/>
        <v/>
      </c>
      <c r="U709" s="89" t="str">
        <f t="shared" ca="1" si="1422"/>
        <v/>
      </c>
      <c r="V709" s="98"/>
    </row>
    <row r="710" spans="2:22" x14ac:dyDescent="0.25">
      <c r="B710" s="91">
        <v>7</v>
      </c>
      <c r="C710" s="92">
        <f t="shared" ref="C710:C773" si="1423">C709</f>
        <v>43850</v>
      </c>
      <c r="D710" s="93">
        <f ca="1">OFFSET(dispos!$D$19,,36)</f>
        <v>0</v>
      </c>
      <c r="E710" s="93">
        <f ca="1">OFFSET(dispos!$E$19,,36)</f>
        <v>0</v>
      </c>
      <c r="F710" s="93">
        <f ca="1">OFFSET(dispos!$F$19,,36)</f>
        <v>0</v>
      </c>
      <c r="G710" s="93">
        <f ca="1">OFFSET(dispos!$G$19,,36)</f>
        <v>0</v>
      </c>
      <c r="H710" s="93">
        <f ca="1">OFFSET(dispos!$H$19,,36)</f>
        <v>0</v>
      </c>
      <c r="I710" s="93">
        <f ca="1">OFFSET(dispos!$I$19,,36)</f>
        <v>0</v>
      </c>
      <c r="J710" s="90" t="str">
        <f t="shared" ref="J710:O710" ca="1" si="1424">IF(D710=0,"",SUMPRODUCT((D704:D753&lt;=D710)-(ISBLANK(D704:D753))))</f>
        <v/>
      </c>
      <c r="K710" s="90" t="str">
        <f t="shared" ca="1" si="1424"/>
        <v/>
      </c>
      <c r="L710" s="90" t="str">
        <f t="shared" ca="1" si="1424"/>
        <v/>
      </c>
      <c r="M710" s="90" t="str">
        <f t="shared" ca="1" si="1424"/>
        <v/>
      </c>
      <c r="N710" s="90" t="str">
        <f t="shared" ca="1" si="1424"/>
        <v/>
      </c>
      <c r="O710" s="90" t="str">
        <f t="shared" ca="1" si="1424"/>
        <v/>
      </c>
      <c r="P710" s="89" t="str">
        <f t="shared" ref="P710:U710" ca="1" si="1425">IF(ISNA(MATCH(MIN(J704:J753)+ROW()-ROW(P704),J704:J753,0)),"",INDEX(D704:D753,MATCH(MIN(J704:J753)+ROW()-ROW(P704),J704:J753,0)))</f>
        <v/>
      </c>
      <c r="Q710" s="89" t="str">
        <f t="shared" ca="1" si="1425"/>
        <v/>
      </c>
      <c r="R710" s="89" t="str">
        <f t="shared" ca="1" si="1425"/>
        <v/>
      </c>
      <c r="S710" s="89" t="str">
        <f t="shared" ca="1" si="1425"/>
        <v/>
      </c>
      <c r="T710" s="89" t="str">
        <f t="shared" ca="1" si="1425"/>
        <v/>
      </c>
      <c r="U710" s="89" t="str">
        <f t="shared" ca="1" si="1425"/>
        <v/>
      </c>
      <c r="V710" s="98"/>
    </row>
    <row r="711" spans="2:22" x14ac:dyDescent="0.25">
      <c r="B711" s="91">
        <v>8</v>
      </c>
      <c r="C711" s="92">
        <f t="shared" si="1423"/>
        <v>43850</v>
      </c>
      <c r="D711" s="93">
        <f ca="1">OFFSET(dispos!$D$19,,42)</f>
        <v>0</v>
      </c>
      <c r="E711" s="93">
        <f ca="1">OFFSET(dispos!$E$19,,42)</f>
        <v>0</v>
      </c>
      <c r="F711" s="93">
        <f ca="1">OFFSET(dispos!$F$19,,42)</f>
        <v>0</v>
      </c>
      <c r="G711" s="93">
        <f ca="1">OFFSET(dispos!$G$19,,42)</f>
        <v>0</v>
      </c>
      <c r="H711" s="93">
        <f ca="1">OFFSET(dispos!$H$19,,42)</f>
        <v>0</v>
      </c>
      <c r="I711" s="93">
        <f ca="1">OFFSET(dispos!$I$19,,42)</f>
        <v>0</v>
      </c>
      <c r="J711" s="90" t="str">
        <f t="shared" ref="J711:O711" ca="1" si="1426">IF(D711=0,"",SUMPRODUCT((D704:D753&lt;=D711)-(ISBLANK(D704:D753))))</f>
        <v/>
      </c>
      <c r="K711" s="90" t="str">
        <f t="shared" ca="1" si="1426"/>
        <v/>
      </c>
      <c r="L711" s="90" t="str">
        <f t="shared" ca="1" si="1426"/>
        <v/>
      </c>
      <c r="M711" s="90" t="str">
        <f t="shared" ca="1" si="1426"/>
        <v/>
      </c>
      <c r="N711" s="90" t="str">
        <f t="shared" ca="1" si="1426"/>
        <v/>
      </c>
      <c r="O711" s="90" t="str">
        <f t="shared" ca="1" si="1426"/>
        <v/>
      </c>
      <c r="P711" s="89" t="str">
        <f t="shared" ref="P711:U711" ca="1" si="1427">IF(ISNA(MATCH(MIN(J704:J753)+ROW()-ROW(P704),J704:J753,0)),"",INDEX(D704:D753,MATCH(MIN(J704:J753)+ROW()-ROW(P704),J704:J753,0)))</f>
        <v/>
      </c>
      <c r="Q711" s="89" t="str">
        <f t="shared" ca="1" si="1427"/>
        <v/>
      </c>
      <c r="R711" s="89" t="str">
        <f t="shared" ca="1" si="1427"/>
        <v/>
      </c>
      <c r="S711" s="89" t="str">
        <f t="shared" ca="1" si="1427"/>
        <v/>
      </c>
      <c r="T711" s="89" t="str">
        <f t="shared" ca="1" si="1427"/>
        <v/>
      </c>
      <c r="U711" s="89" t="str">
        <f t="shared" ca="1" si="1427"/>
        <v/>
      </c>
      <c r="V711" s="98"/>
    </row>
    <row r="712" spans="2:22" x14ac:dyDescent="0.25">
      <c r="B712" s="91">
        <v>9</v>
      </c>
      <c r="C712" s="92">
        <f t="shared" si="1423"/>
        <v>43850</v>
      </c>
      <c r="D712" s="93">
        <f ca="1">OFFSET(dispos!$D$19,,48)</f>
        <v>0</v>
      </c>
      <c r="E712" s="93">
        <f ca="1">OFFSET(dispos!$E$19,,48)</f>
        <v>0</v>
      </c>
      <c r="F712" s="93">
        <f ca="1">OFFSET(dispos!$F$19,,48)</f>
        <v>0</v>
      </c>
      <c r="G712" s="93">
        <f ca="1">OFFSET(dispos!$G$19,,48)</f>
        <v>0</v>
      </c>
      <c r="H712" s="93">
        <f ca="1">OFFSET(dispos!$H$19,,48)</f>
        <v>0</v>
      </c>
      <c r="I712" s="93">
        <f ca="1">OFFSET(dispos!$I$19,,48)</f>
        <v>0</v>
      </c>
      <c r="J712" s="90" t="str">
        <f t="shared" ref="J712:O712" ca="1" si="1428">IF(D712=0,"",SUMPRODUCT((D704:D753&lt;=D712)-(ISBLANK(D704:D753))))</f>
        <v/>
      </c>
      <c r="K712" s="90" t="str">
        <f t="shared" ca="1" si="1428"/>
        <v/>
      </c>
      <c r="L712" s="90" t="str">
        <f t="shared" ca="1" si="1428"/>
        <v/>
      </c>
      <c r="M712" s="90" t="str">
        <f t="shared" ca="1" si="1428"/>
        <v/>
      </c>
      <c r="N712" s="90" t="str">
        <f t="shared" ca="1" si="1428"/>
        <v/>
      </c>
      <c r="O712" s="90" t="str">
        <f t="shared" ca="1" si="1428"/>
        <v/>
      </c>
      <c r="P712" s="89" t="str">
        <f t="shared" ref="P712:U712" ca="1" si="1429">IF(ISNA(MATCH(MIN(J704:J753)+ROW()-ROW(P704),J704:J753,0)),"",INDEX(D704:D753,MATCH(MIN(J704:J753)+ROW()-ROW(P704),J704:J753,0)))</f>
        <v/>
      </c>
      <c r="Q712" s="89" t="str">
        <f t="shared" ca="1" si="1429"/>
        <v/>
      </c>
      <c r="R712" s="89" t="str">
        <f t="shared" ca="1" si="1429"/>
        <v/>
      </c>
      <c r="S712" s="89" t="str">
        <f t="shared" ca="1" si="1429"/>
        <v/>
      </c>
      <c r="T712" s="89" t="str">
        <f t="shared" ca="1" si="1429"/>
        <v/>
      </c>
      <c r="U712" s="89" t="str">
        <f t="shared" ca="1" si="1429"/>
        <v/>
      </c>
      <c r="V712" s="98"/>
    </row>
    <row r="713" spans="2:22" x14ac:dyDescent="0.25">
      <c r="B713" s="91">
        <v>10</v>
      </c>
      <c r="C713" s="92">
        <f t="shared" si="1423"/>
        <v>43850</v>
      </c>
      <c r="D713" s="93">
        <f ca="1">OFFSET(dispos!$D$19,,54)</f>
        <v>0</v>
      </c>
      <c r="E713" s="93">
        <f ca="1">OFFSET(dispos!$E$19,,54)</f>
        <v>0</v>
      </c>
      <c r="F713" s="93">
        <f ca="1">OFFSET(dispos!$F$19,,54)</f>
        <v>0</v>
      </c>
      <c r="G713" s="93">
        <f ca="1">OFFSET(dispos!$G$19,,54)</f>
        <v>0</v>
      </c>
      <c r="H713" s="93">
        <f ca="1">OFFSET(dispos!$H$19,,54)</f>
        <v>0</v>
      </c>
      <c r="I713" s="93">
        <f ca="1">OFFSET(dispos!$I$19,,54)</f>
        <v>0</v>
      </c>
      <c r="J713" s="90" t="str">
        <f t="shared" ref="J713:O713" ca="1" si="1430">IF(D713=0,"",SUMPRODUCT((D704:D753&lt;=D713)-(ISBLANK(D704:D753))))</f>
        <v/>
      </c>
      <c r="K713" s="90" t="str">
        <f t="shared" ca="1" si="1430"/>
        <v/>
      </c>
      <c r="L713" s="90" t="str">
        <f t="shared" ca="1" si="1430"/>
        <v/>
      </c>
      <c r="M713" s="90" t="str">
        <f t="shared" ca="1" si="1430"/>
        <v/>
      </c>
      <c r="N713" s="90" t="str">
        <f t="shared" ca="1" si="1430"/>
        <v/>
      </c>
      <c r="O713" s="90" t="str">
        <f t="shared" ca="1" si="1430"/>
        <v/>
      </c>
      <c r="P713" s="89" t="str">
        <f t="shared" ref="P713:U713" ca="1" si="1431">IF(ISNA(MATCH(MIN(J704:J753)+ROW()-ROW(P704),J704:J753,0)),"",INDEX(D704:D753,MATCH(MIN(J704:J753)+ROW()-ROW(P704),J704:J753,0)))</f>
        <v/>
      </c>
      <c r="Q713" s="89" t="str">
        <f t="shared" ca="1" si="1431"/>
        <v/>
      </c>
      <c r="R713" s="89" t="str">
        <f t="shared" ca="1" si="1431"/>
        <v/>
      </c>
      <c r="S713" s="89" t="str">
        <f t="shared" ca="1" si="1431"/>
        <v/>
      </c>
      <c r="T713" s="89" t="str">
        <f t="shared" ca="1" si="1431"/>
        <v/>
      </c>
      <c r="U713" s="89" t="str">
        <f t="shared" ca="1" si="1431"/>
        <v/>
      </c>
      <c r="V713" s="98"/>
    </row>
    <row r="714" spans="2:22" x14ac:dyDescent="0.25">
      <c r="B714" s="91">
        <v>11</v>
      </c>
      <c r="C714" s="92">
        <f t="shared" si="1423"/>
        <v>43850</v>
      </c>
      <c r="D714" s="93">
        <f ca="1">OFFSET(dispos!$D$19,,60)</f>
        <v>0</v>
      </c>
      <c r="E714" s="93">
        <f ca="1">OFFSET(dispos!$E$19,,60)</f>
        <v>0</v>
      </c>
      <c r="F714" s="93">
        <f ca="1">OFFSET(dispos!$F$19,,60)</f>
        <v>0</v>
      </c>
      <c r="G714" s="93">
        <f ca="1">OFFSET(dispos!$G$19,,60)</f>
        <v>0</v>
      </c>
      <c r="H714" s="93">
        <f ca="1">OFFSET(dispos!$H$19,,60)</f>
        <v>0</v>
      </c>
      <c r="I714" s="93">
        <f ca="1">OFFSET(dispos!$I$19,,60)</f>
        <v>0</v>
      </c>
      <c r="J714" s="90" t="str">
        <f t="shared" ref="J714:O714" ca="1" si="1432">IF(D714=0,"",SUMPRODUCT((D704:D753&lt;=D714)-(ISBLANK(D704:D753))))</f>
        <v/>
      </c>
      <c r="K714" s="90" t="str">
        <f t="shared" ca="1" si="1432"/>
        <v/>
      </c>
      <c r="L714" s="90" t="str">
        <f t="shared" ca="1" si="1432"/>
        <v/>
      </c>
      <c r="M714" s="90" t="str">
        <f t="shared" ca="1" si="1432"/>
        <v/>
      </c>
      <c r="N714" s="90" t="str">
        <f t="shared" ca="1" si="1432"/>
        <v/>
      </c>
      <c r="O714" s="90" t="str">
        <f t="shared" ca="1" si="1432"/>
        <v/>
      </c>
      <c r="P714" s="89" t="str">
        <f t="shared" ref="P714:U714" ca="1" si="1433">IF(ISNA(MATCH(MIN(J704:J753)+ROW()-ROW(P704),J704:J753,0)),"",INDEX(D704:D753,MATCH(MIN(J704:J753)+ROW()-ROW(P704),J704:J753,0)))</f>
        <v/>
      </c>
      <c r="Q714" s="89" t="str">
        <f t="shared" ca="1" si="1433"/>
        <v/>
      </c>
      <c r="R714" s="89" t="str">
        <f t="shared" ca="1" si="1433"/>
        <v/>
      </c>
      <c r="S714" s="89" t="str">
        <f t="shared" ca="1" si="1433"/>
        <v/>
      </c>
      <c r="T714" s="89" t="str">
        <f t="shared" ca="1" si="1433"/>
        <v/>
      </c>
      <c r="U714" s="89" t="str">
        <f t="shared" ca="1" si="1433"/>
        <v/>
      </c>
      <c r="V714" s="98"/>
    </row>
    <row r="715" spans="2:22" x14ac:dyDescent="0.25">
      <c r="B715" s="91">
        <v>12</v>
      </c>
      <c r="C715" s="92">
        <f t="shared" si="1423"/>
        <v>43850</v>
      </c>
      <c r="D715" s="93">
        <f ca="1">OFFSET(dispos!$D$19,,66)</f>
        <v>0</v>
      </c>
      <c r="E715" s="93">
        <f ca="1">OFFSET(dispos!$E$19,,66)</f>
        <v>0</v>
      </c>
      <c r="F715" s="93">
        <f ca="1">OFFSET(dispos!$F$19,,66)</f>
        <v>0</v>
      </c>
      <c r="G715" s="93">
        <f ca="1">OFFSET(dispos!$G$19,,66)</f>
        <v>0</v>
      </c>
      <c r="H715" s="93">
        <f ca="1">OFFSET(dispos!$H$19,,66)</f>
        <v>0</v>
      </c>
      <c r="I715" s="93">
        <f ca="1">OFFSET(dispos!$I$19,,66)</f>
        <v>0</v>
      </c>
      <c r="J715" s="90" t="str">
        <f t="shared" ref="J715:O715" ca="1" si="1434">IF(D715=0,"",SUMPRODUCT((D704:D753&lt;=D715)-(ISBLANK(D704:D753))))</f>
        <v/>
      </c>
      <c r="K715" s="90" t="str">
        <f t="shared" ca="1" si="1434"/>
        <v/>
      </c>
      <c r="L715" s="90" t="str">
        <f t="shared" ca="1" si="1434"/>
        <v/>
      </c>
      <c r="M715" s="90" t="str">
        <f t="shared" ca="1" si="1434"/>
        <v/>
      </c>
      <c r="N715" s="90" t="str">
        <f t="shared" ca="1" si="1434"/>
        <v/>
      </c>
      <c r="O715" s="90" t="str">
        <f t="shared" ca="1" si="1434"/>
        <v/>
      </c>
      <c r="P715" s="89" t="str">
        <f t="shared" ref="P715:U715" ca="1" si="1435">IF(ISNA(MATCH(MIN(J704:J753)+ROW()-ROW(P704),J704:J753,0)),"",INDEX(D704:D753,MATCH(MIN(J704:J753)+ROW()-ROW(P704),J704:J753,0)))</f>
        <v/>
      </c>
      <c r="Q715" s="89" t="str">
        <f t="shared" ca="1" si="1435"/>
        <v/>
      </c>
      <c r="R715" s="89" t="str">
        <f t="shared" ca="1" si="1435"/>
        <v/>
      </c>
      <c r="S715" s="89" t="str">
        <f t="shared" ca="1" si="1435"/>
        <v/>
      </c>
      <c r="T715" s="89" t="str">
        <f t="shared" ca="1" si="1435"/>
        <v/>
      </c>
      <c r="U715" s="89" t="str">
        <f t="shared" ca="1" si="1435"/>
        <v/>
      </c>
      <c r="V715" s="98"/>
    </row>
    <row r="716" spans="2:22" x14ac:dyDescent="0.25">
      <c r="B716" s="91">
        <v>13</v>
      </c>
      <c r="C716" s="92">
        <f t="shared" si="1423"/>
        <v>43850</v>
      </c>
      <c r="D716" s="93">
        <f ca="1">OFFSET(dispos!$D$19,,72)</f>
        <v>0</v>
      </c>
      <c r="E716" s="93">
        <f ca="1">OFFSET(dispos!$E$19,,72)</f>
        <v>0</v>
      </c>
      <c r="F716" s="93">
        <f ca="1">OFFSET(dispos!$F$19,,72)</f>
        <v>0</v>
      </c>
      <c r="G716" s="93">
        <f ca="1">OFFSET(dispos!$G$19,,72)</f>
        <v>0</v>
      </c>
      <c r="H716" s="93">
        <f ca="1">OFFSET(dispos!$H$19,,72)</f>
        <v>0</v>
      </c>
      <c r="I716" s="93">
        <f ca="1">OFFSET(dispos!$I$19,,72)</f>
        <v>0</v>
      </c>
      <c r="J716" s="90" t="str">
        <f t="shared" ref="J716:O716" ca="1" si="1436">IF(D716=0,"",SUMPRODUCT((D704:D753&lt;=D716)-(ISBLANK(D704:D753))))</f>
        <v/>
      </c>
      <c r="K716" s="90" t="str">
        <f t="shared" ca="1" si="1436"/>
        <v/>
      </c>
      <c r="L716" s="90" t="str">
        <f t="shared" ca="1" si="1436"/>
        <v/>
      </c>
      <c r="M716" s="90" t="str">
        <f t="shared" ca="1" si="1436"/>
        <v/>
      </c>
      <c r="N716" s="90" t="str">
        <f t="shared" ca="1" si="1436"/>
        <v/>
      </c>
      <c r="O716" s="90" t="str">
        <f t="shared" ca="1" si="1436"/>
        <v/>
      </c>
      <c r="P716" s="89" t="str">
        <f t="shared" ref="P716:U716" ca="1" si="1437">IF(ISNA(MATCH(MIN(J704:J753)+ROW()-ROW(P704),J704:J753,0)),"",INDEX(D704:D753,MATCH(MIN(J704:J753)+ROW()-ROW(P704),J704:J753,0)))</f>
        <v/>
      </c>
      <c r="Q716" s="89" t="str">
        <f t="shared" ca="1" si="1437"/>
        <v/>
      </c>
      <c r="R716" s="89" t="str">
        <f t="shared" ca="1" si="1437"/>
        <v/>
      </c>
      <c r="S716" s="89" t="str">
        <f t="shared" ca="1" si="1437"/>
        <v/>
      </c>
      <c r="T716" s="89" t="str">
        <f t="shared" ca="1" si="1437"/>
        <v/>
      </c>
      <c r="U716" s="89" t="str">
        <f t="shared" ca="1" si="1437"/>
        <v/>
      </c>
      <c r="V716" s="98"/>
    </row>
    <row r="717" spans="2:22" x14ac:dyDescent="0.25">
      <c r="B717" s="91">
        <v>14</v>
      </c>
      <c r="C717" s="92">
        <f t="shared" si="1423"/>
        <v>43850</v>
      </c>
      <c r="D717" s="93">
        <f ca="1">OFFSET(dispos!$D$19,,78)</f>
        <v>0</v>
      </c>
      <c r="E717" s="93">
        <f ca="1">OFFSET(dispos!$E$19,,78)</f>
        <v>0</v>
      </c>
      <c r="F717" s="93">
        <f ca="1">OFFSET(dispos!$F$19,,78)</f>
        <v>0</v>
      </c>
      <c r="G717" s="93">
        <f ca="1">OFFSET(dispos!$G$19,,78)</f>
        <v>0</v>
      </c>
      <c r="H717" s="93">
        <f ca="1">OFFSET(dispos!$H$19,,78)</f>
        <v>0</v>
      </c>
      <c r="I717" s="93">
        <f ca="1">OFFSET(dispos!$I$19,,78)</f>
        <v>0</v>
      </c>
      <c r="J717" s="90" t="str">
        <f t="shared" ref="J717:O717" ca="1" si="1438">IF(D717=0,"",SUMPRODUCT((D704:D753&lt;=D717)-(ISBLANK(D704:D753))))</f>
        <v/>
      </c>
      <c r="K717" s="90" t="str">
        <f t="shared" ca="1" si="1438"/>
        <v/>
      </c>
      <c r="L717" s="90" t="str">
        <f t="shared" ca="1" si="1438"/>
        <v/>
      </c>
      <c r="M717" s="90" t="str">
        <f t="shared" ca="1" si="1438"/>
        <v/>
      </c>
      <c r="N717" s="90" t="str">
        <f t="shared" ca="1" si="1438"/>
        <v/>
      </c>
      <c r="O717" s="90" t="str">
        <f t="shared" ca="1" si="1438"/>
        <v/>
      </c>
      <c r="P717" s="89" t="str">
        <f t="shared" ref="P717:U717" ca="1" si="1439">IF(ISNA(MATCH(MIN(J704:J753)+ROW()-ROW(P704),J704:J753,0)),"",INDEX(D704:D753,MATCH(MIN(J704:J753)+ROW()-ROW(P704),J704:J753,0)))</f>
        <v/>
      </c>
      <c r="Q717" s="89" t="str">
        <f t="shared" ca="1" si="1439"/>
        <v/>
      </c>
      <c r="R717" s="89" t="str">
        <f t="shared" ca="1" si="1439"/>
        <v/>
      </c>
      <c r="S717" s="89" t="str">
        <f t="shared" ca="1" si="1439"/>
        <v/>
      </c>
      <c r="T717" s="89" t="str">
        <f t="shared" ca="1" si="1439"/>
        <v/>
      </c>
      <c r="U717" s="89" t="str">
        <f t="shared" ca="1" si="1439"/>
        <v/>
      </c>
      <c r="V717" s="98"/>
    </row>
    <row r="718" spans="2:22" x14ac:dyDescent="0.25">
      <c r="B718" s="91">
        <v>15</v>
      </c>
      <c r="C718" s="92">
        <f t="shared" si="1423"/>
        <v>43850</v>
      </c>
      <c r="D718" s="93">
        <f ca="1">OFFSET(dispos!$D$19,,84)</f>
        <v>0</v>
      </c>
      <c r="E718" s="93">
        <f ca="1">OFFSET(dispos!$E$19,,84)</f>
        <v>0</v>
      </c>
      <c r="F718" s="93">
        <f ca="1">OFFSET(dispos!$F$19,,84)</f>
        <v>0</v>
      </c>
      <c r="G718" s="93">
        <f ca="1">OFFSET(dispos!$G$19,,84)</f>
        <v>0</v>
      </c>
      <c r="H718" s="93">
        <f ca="1">OFFSET(dispos!$H$19,,84)</f>
        <v>0</v>
      </c>
      <c r="I718" s="93">
        <f ca="1">OFFSET(dispos!$I$19,,84)</f>
        <v>0</v>
      </c>
      <c r="J718" s="90" t="str">
        <f t="shared" ref="J718:O718" ca="1" si="1440">IF(D718=0,"",SUMPRODUCT((D704:D753&lt;=D718)-(ISBLANK(D704:D753))))</f>
        <v/>
      </c>
      <c r="K718" s="90" t="str">
        <f t="shared" ca="1" si="1440"/>
        <v/>
      </c>
      <c r="L718" s="90" t="str">
        <f t="shared" ca="1" si="1440"/>
        <v/>
      </c>
      <c r="M718" s="90" t="str">
        <f t="shared" ca="1" si="1440"/>
        <v/>
      </c>
      <c r="N718" s="90" t="str">
        <f t="shared" ca="1" si="1440"/>
        <v/>
      </c>
      <c r="O718" s="90" t="str">
        <f t="shared" ca="1" si="1440"/>
        <v/>
      </c>
      <c r="P718" s="89" t="str">
        <f t="shared" ref="P718:U718" ca="1" si="1441">IF(ISNA(MATCH(MIN(J704:J753)+ROW()-ROW(P704),J704:J753,0)),"",INDEX(D704:D753,MATCH(MIN(J704:J753)+ROW()-ROW(P704),J704:J753,0)))</f>
        <v/>
      </c>
      <c r="Q718" s="89" t="str">
        <f t="shared" ca="1" si="1441"/>
        <v/>
      </c>
      <c r="R718" s="89" t="str">
        <f t="shared" ca="1" si="1441"/>
        <v/>
      </c>
      <c r="S718" s="89" t="str">
        <f t="shared" ca="1" si="1441"/>
        <v/>
      </c>
      <c r="T718" s="89" t="str">
        <f t="shared" ca="1" si="1441"/>
        <v/>
      </c>
      <c r="U718" s="89" t="str">
        <f t="shared" ca="1" si="1441"/>
        <v/>
      </c>
      <c r="V718" s="98"/>
    </row>
    <row r="719" spans="2:22" x14ac:dyDescent="0.25">
      <c r="B719" s="91">
        <v>16</v>
      </c>
      <c r="C719" s="92">
        <f t="shared" si="1423"/>
        <v>43850</v>
      </c>
      <c r="D719" s="93">
        <f ca="1">OFFSET(dispos!$D$19,,90)</f>
        <v>0</v>
      </c>
      <c r="E719" s="93">
        <f ca="1">OFFSET(dispos!$E$19,,90)</f>
        <v>0</v>
      </c>
      <c r="F719" s="93">
        <f ca="1">OFFSET(dispos!$F$19,,90)</f>
        <v>0</v>
      </c>
      <c r="G719" s="93">
        <f ca="1">OFFSET(dispos!$G$19,,90)</f>
        <v>0</v>
      </c>
      <c r="H719" s="93">
        <f ca="1">OFFSET(dispos!$H$19,,90)</f>
        <v>0</v>
      </c>
      <c r="I719" s="93">
        <f ca="1">OFFSET(dispos!$I$19,,90)</f>
        <v>0</v>
      </c>
      <c r="J719" s="90" t="str">
        <f t="shared" ref="J719:O719" ca="1" si="1442">IF(D719=0,"",SUMPRODUCT((D704:D753&lt;=D719)-(ISBLANK(D704:D753))))</f>
        <v/>
      </c>
      <c r="K719" s="90" t="str">
        <f t="shared" ca="1" si="1442"/>
        <v/>
      </c>
      <c r="L719" s="90" t="str">
        <f t="shared" ca="1" si="1442"/>
        <v/>
      </c>
      <c r="M719" s="90" t="str">
        <f t="shared" ca="1" si="1442"/>
        <v/>
      </c>
      <c r="N719" s="90" t="str">
        <f t="shared" ca="1" si="1442"/>
        <v/>
      </c>
      <c r="O719" s="90" t="str">
        <f t="shared" ca="1" si="1442"/>
        <v/>
      </c>
      <c r="P719" s="89" t="str">
        <f t="shared" ref="P719:U719" ca="1" si="1443">IF(ISNA(MATCH(MIN(J704:J753)+ROW()-ROW(P704),J704:J753,0)),"",INDEX(D704:D753,MATCH(MIN(J704:J753)+ROW()-ROW(P704),J704:J753,0)))</f>
        <v/>
      </c>
      <c r="Q719" s="89" t="str">
        <f t="shared" ca="1" si="1443"/>
        <v/>
      </c>
      <c r="R719" s="89" t="str">
        <f t="shared" ca="1" si="1443"/>
        <v/>
      </c>
      <c r="S719" s="89" t="str">
        <f t="shared" ca="1" si="1443"/>
        <v/>
      </c>
      <c r="T719" s="89" t="str">
        <f t="shared" ca="1" si="1443"/>
        <v/>
      </c>
      <c r="U719" s="89" t="str">
        <f t="shared" ca="1" si="1443"/>
        <v/>
      </c>
      <c r="V719" s="98"/>
    </row>
    <row r="720" spans="2:22" x14ac:dyDescent="0.25">
      <c r="B720" s="91">
        <v>17</v>
      </c>
      <c r="C720" s="92">
        <f t="shared" si="1423"/>
        <v>43850</v>
      </c>
      <c r="D720" s="93">
        <f ca="1">OFFSET(dispos!$D$19,,96)</f>
        <v>0</v>
      </c>
      <c r="E720" s="93">
        <f ca="1">OFFSET(dispos!$E$19,,96)</f>
        <v>0</v>
      </c>
      <c r="F720" s="93">
        <f ca="1">OFFSET(dispos!$F$19,,96)</f>
        <v>0</v>
      </c>
      <c r="G720" s="93">
        <f ca="1">OFFSET(dispos!$G$19,,96)</f>
        <v>0</v>
      </c>
      <c r="H720" s="93">
        <f ca="1">OFFSET(dispos!$H$19,,96)</f>
        <v>0</v>
      </c>
      <c r="I720" s="93">
        <f ca="1">OFFSET(dispos!$I$19,,96)</f>
        <v>0</v>
      </c>
      <c r="J720" s="90" t="str">
        <f t="shared" ref="J720:O720" ca="1" si="1444">IF(D720=0,"",SUMPRODUCT((D704:D753&lt;=D720)-(ISBLANK(D704:D753))))</f>
        <v/>
      </c>
      <c r="K720" s="90" t="str">
        <f t="shared" ca="1" si="1444"/>
        <v/>
      </c>
      <c r="L720" s="90" t="str">
        <f t="shared" ca="1" si="1444"/>
        <v/>
      </c>
      <c r="M720" s="90" t="str">
        <f t="shared" ca="1" si="1444"/>
        <v/>
      </c>
      <c r="N720" s="90" t="str">
        <f t="shared" ca="1" si="1444"/>
        <v/>
      </c>
      <c r="O720" s="90" t="str">
        <f t="shared" ca="1" si="1444"/>
        <v/>
      </c>
      <c r="P720" s="89" t="str">
        <f t="shared" ref="P720:U720" ca="1" si="1445">IF(ISNA(MATCH(MIN(J704:J753)+ROW()-ROW(P704),J704:J753,0)),"",INDEX(D704:D753,MATCH(MIN(J704:J753)+ROW()-ROW(P704),J704:J753,0)))</f>
        <v/>
      </c>
      <c r="Q720" s="89" t="str">
        <f t="shared" ca="1" si="1445"/>
        <v/>
      </c>
      <c r="R720" s="89" t="str">
        <f t="shared" ca="1" si="1445"/>
        <v/>
      </c>
      <c r="S720" s="89" t="str">
        <f t="shared" ca="1" si="1445"/>
        <v/>
      </c>
      <c r="T720" s="89" t="str">
        <f t="shared" ca="1" si="1445"/>
        <v/>
      </c>
      <c r="U720" s="89" t="str">
        <f t="shared" ca="1" si="1445"/>
        <v/>
      </c>
      <c r="V720" s="98"/>
    </row>
    <row r="721" spans="2:22" x14ac:dyDescent="0.25">
      <c r="B721" s="91">
        <v>18</v>
      </c>
      <c r="C721" s="92">
        <f t="shared" si="1423"/>
        <v>43850</v>
      </c>
      <c r="D721" s="93">
        <f ca="1">OFFSET(dispos!$D$19,,102)</f>
        <v>0</v>
      </c>
      <c r="E721" s="93">
        <f ca="1">OFFSET(dispos!$E$19,,102)</f>
        <v>0</v>
      </c>
      <c r="F721" s="93">
        <f ca="1">OFFSET(dispos!$F$19,,102)</f>
        <v>0</v>
      </c>
      <c r="G721" s="93">
        <f ca="1">OFFSET(dispos!$G$19,,102)</f>
        <v>0</v>
      </c>
      <c r="H721" s="93">
        <f ca="1">OFFSET(dispos!$H$19,,102)</f>
        <v>0</v>
      </c>
      <c r="I721" s="93">
        <f ca="1">OFFSET(dispos!$I$19,,102)</f>
        <v>0</v>
      </c>
      <c r="J721" s="90" t="str">
        <f t="shared" ref="J721:O721" ca="1" si="1446">IF(D721=0,"",SUMPRODUCT((D704:D753&lt;=D721)-(ISBLANK(D704:D753))))</f>
        <v/>
      </c>
      <c r="K721" s="90" t="str">
        <f t="shared" ca="1" si="1446"/>
        <v/>
      </c>
      <c r="L721" s="90" t="str">
        <f t="shared" ca="1" si="1446"/>
        <v/>
      </c>
      <c r="M721" s="90" t="str">
        <f t="shared" ca="1" si="1446"/>
        <v/>
      </c>
      <c r="N721" s="90" t="str">
        <f t="shared" ca="1" si="1446"/>
        <v/>
      </c>
      <c r="O721" s="90" t="str">
        <f t="shared" ca="1" si="1446"/>
        <v/>
      </c>
      <c r="P721" s="89" t="str">
        <f t="shared" ref="P721:U721" ca="1" si="1447">IF(ISNA(MATCH(MIN(J704:J753)+ROW()-ROW(P704),J704:J753,0)),"",INDEX(D704:D753,MATCH(MIN(J704:J753)+ROW()-ROW(P704),J704:J753,0)))</f>
        <v/>
      </c>
      <c r="Q721" s="89" t="str">
        <f t="shared" ca="1" si="1447"/>
        <v/>
      </c>
      <c r="R721" s="89" t="str">
        <f t="shared" ca="1" si="1447"/>
        <v/>
      </c>
      <c r="S721" s="89" t="str">
        <f t="shared" ca="1" si="1447"/>
        <v/>
      </c>
      <c r="T721" s="89" t="str">
        <f t="shared" ca="1" si="1447"/>
        <v/>
      </c>
      <c r="U721" s="89" t="str">
        <f t="shared" ca="1" si="1447"/>
        <v/>
      </c>
      <c r="V721" s="98"/>
    </row>
    <row r="722" spans="2:22" x14ac:dyDescent="0.25">
      <c r="B722" s="91">
        <v>19</v>
      </c>
      <c r="C722" s="92">
        <f t="shared" si="1423"/>
        <v>43850</v>
      </c>
      <c r="D722" s="93">
        <f ca="1">OFFSET(dispos!$D$19,,108)</f>
        <v>0</v>
      </c>
      <c r="E722" s="93">
        <f ca="1">OFFSET(dispos!$E$19,,108)</f>
        <v>0</v>
      </c>
      <c r="F722" s="93">
        <f ca="1">OFFSET(dispos!$F$19,,108)</f>
        <v>0</v>
      </c>
      <c r="G722" s="93">
        <f ca="1">OFFSET(dispos!$G$19,,108)</f>
        <v>0</v>
      </c>
      <c r="H722" s="93">
        <f ca="1">OFFSET(dispos!$H$19,,108)</f>
        <v>0</v>
      </c>
      <c r="I722" s="93">
        <f ca="1">OFFSET(dispos!$I$19,,108)</f>
        <v>0</v>
      </c>
      <c r="J722" s="90" t="str">
        <f t="shared" ref="J722:O722" ca="1" si="1448">IF(D722=0,"",SUMPRODUCT((D704:D753&lt;=D722)-(ISBLANK(D704:D753))))</f>
        <v/>
      </c>
      <c r="K722" s="90" t="str">
        <f t="shared" ca="1" si="1448"/>
        <v/>
      </c>
      <c r="L722" s="90" t="str">
        <f t="shared" ca="1" si="1448"/>
        <v/>
      </c>
      <c r="M722" s="90" t="str">
        <f t="shared" ca="1" si="1448"/>
        <v/>
      </c>
      <c r="N722" s="90" t="str">
        <f t="shared" ca="1" si="1448"/>
        <v/>
      </c>
      <c r="O722" s="90" t="str">
        <f t="shared" ca="1" si="1448"/>
        <v/>
      </c>
      <c r="P722" s="89" t="str">
        <f t="shared" ref="P722:U722" ca="1" si="1449">IF(ISNA(MATCH(MIN(J704:J753)+ROW()-ROW(P704),J704:J753,0)),"",INDEX(D704:D753,MATCH(MIN(J704:J753)+ROW()-ROW(P704),J704:J753,0)))</f>
        <v/>
      </c>
      <c r="Q722" s="89" t="str">
        <f t="shared" ca="1" si="1449"/>
        <v/>
      </c>
      <c r="R722" s="89" t="str">
        <f t="shared" ca="1" si="1449"/>
        <v/>
      </c>
      <c r="S722" s="89" t="str">
        <f t="shared" ca="1" si="1449"/>
        <v/>
      </c>
      <c r="T722" s="89" t="str">
        <f t="shared" ca="1" si="1449"/>
        <v/>
      </c>
      <c r="U722" s="89" t="str">
        <f t="shared" ca="1" si="1449"/>
        <v/>
      </c>
      <c r="V722" s="98"/>
    </row>
    <row r="723" spans="2:22" x14ac:dyDescent="0.25">
      <c r="B723" s="91">
        <v>20</v>
      </c>
      <c r="C723" s="92">
        <f t="shared" si="1423"/>
        <v>43850</v>
      </c>
      <c r="D723" s="93">
        <f ca="1">OFFSET(dispos!$D$19,,114)</f>
        <v>0</v>
      </c>
      <c r="E723" s="93">
        <f ca="1">OFFSET(dispos!$E$19,,114)</f>
        <v>0</v>
      </c>
      <c r="F723" s="93">
        <f ca="1">OFFSET(dispos!$F$19,,114)</f>
        <v>0</v>
      </c>
      <c r="G723" s="93">
        <f ca="1">OFFSET(dispos!$G$19,,114)</f>
        <v>0</v>
      </c>
      <c r="H723" s="93">
        <f ca="1">OFFSET(dispos!$H$19,,114)</f>
        <v>0</v>
      </c>
      <c r="I723" s="93">
        <f ca="1">OFFSET(dispos!$I$19,,114)</f>
        <v>0</v>
      </c>
      <c r="J723" s="90" t="str">
        <f t="shared" ref="J723:O723" ca="1" si="1450">IF(D723=0,"",SUMPRODUCT((D704:D753&lt;=D723)-(ISBLANK(D704:D753))))</f>
        <v/>
      </c>
      <c r="K723" s="90" t="str">
        <f t="shared" ca="1" si="1450"/>
        <v/>
      </c>
      <c r="L723" s="90" t="str">
        <f t="shared" ca="1" si="1450"/>
        <v/>
      </c>
      <c r="M723" s="90" t="str">
        <f t="shared" ca="1" si="1450"/>
        <v/>
      </c>
      <c r="N723" s="90" t="str">
        <f t="shared" ca="1" si="1450"/>
        <v/>
      </c>
      <c r="O723" s="90" t="str">
        <f t="shared" ca="1" si="1450"/>
        <v/>
      </c>
      <c r="P723" s="89" t="str">
        <f t="shared" ref="P723:U723" ca="1" si="1451">IF(ISNA(MATCH(MIN(J704:J753)+ROW()-ROW(P704),J704:J753,0)),"",INDEX(D704:D753,MATCH(MIN(J704:J753)+ROW()-ROW(P704),J704:J753,0)))</f>
        <v/>
      </c>
      <c r="Q723" s="89" t="str">
        <f t="shared" ca="1" si="1451"/>
        <v/>
      </c>
      <c r="R723" s="89" t="str">
        <f t="shared" ca="1" si="1451"/>
        <v/>
      </c>
      <c r="S723" s="89" t="str">
        <f t="shared" ca="1" si="1451"/>
        <v/>
      </c>
      <c r="T723" s="89" t="str">
        <f t="shared" ca="1" si="1451"/>
        <v/>
      </c>
      <c r="U723" s="89" t="str">
        <f t="shared" ca="1" si="1451"/>
        <v/>
      </c>
      <c r="V723" s="98"/>
    </row>
    <row r="724" spans="2:22" x14ac:dyDescent="0.25">
      <c r="B724" s="91">
        <v>21</v>
      </c>
      <c r="C724" s="92">
        <f t="shared" si="1423"/>
        <v>43850</v>
      </c>
      <c r="D724" s="93">
        <f ca="1">OFFSET(dispos!$D$19,,120)</f>
        <v>0</v>
      </c>
      <c r="E724" s="93">
        <f ca="1">OFFSET(dispos!$E$19,,120)</f>
        <v>0</v>
      </c>
      <c r="F724" s="93">
        <f ca="1">OFFSET(dispos!$F$19,,120)</f>
        <v>0</v>
      </c>
      <c r="G724" s="93">
        <f ca="1">OFFSET(dispos!$G$19,,120)</f>
        <v>0</v>
      </c>
      <c r="H724" s="93">
        <f ca="1">OFFSET(dispos!$H$19,,120)</f>
        <v>0</v>
      </c>
      <c r="I724" s="93">
        <f ca="1">OFFSET(dispos!$I$19,,120)</f>
        <v>0</v>
      </c>
      <c r="J724" s="90" t="str">
        <f t="shared" ref="J724:O724" ca="1" si="1452">IF(D724=0,"",SUMPRODUCT((D704:D753&lt;=D724)-(ISBLANK(D704:D753))))</f>
        <v/>
      </c>
      <c r="K724" s="90" t="str">
        <f t="shared" ca="1" si="1452"/>
        <v/>
      </c>
      <c r="L724" s="90" t="str">
        <f t="shared" ca="1" si="1452"/>
        <v/>
      </c>
      <c r="M724" s="90" t="str">
        <f t="shared" ca="1" si="1452"/>
        <v/>
      </c>
      <c r="N724" s="90" t="str">
        <f t="shared" ca="1" si="1452"/>
        <v/>
      </c>
      <c r="O724" s="90" t="str">
        <f t="shared" ca="1" si="1452"/>
        <v/>
      </c>
      <c r="P724" s="89" t="str">
        <f t="shared" ref="P724:U724" ca="1" si="1453">IF(ISNA(MATCH(MIN(J704:J753)+ROW()-ROW(P704),J704:J753,0)),"",INDEX(D704:D753,MATCH(MIN(J704:J753)+ROW()-ROW(P704),J704:J753,0)))</f>
        <v/>
      </c>
      <c r="Q724" s="89" t="str">
        <f t="shared" ca="1" si="1453"/>
        <v/>
      </c>
      <c r="R724" s="89" t="str">
        <f t="shared" ca="1" si="1453"/>
        <v/>
      </c>
      <c r="S724" s="89" t="str">
        <f t="shared" ca="1" si="1453"/>
        <v/>
      </c>
      <c r="T724" s="89" t="str">
        <f t="shared" ca="1" si="1453"/>
        <v/>
      </c>
      <c r="U724" s="89" t="str">
        <f t="shared" ca="1" si="1453"/>
        <v/>
      </c>
      <c r="V724" s="98"/>
    </row>
    <row r="725" spans="2:22" x14ac:dyDescent="0.25">
      <c r="B725" s="91">
        <v>22</v>
      </c>
      <c r="C725" s="92">
        <f t="shared" si="1423"/>
        <v>43850</v>
      </c>
      <c r="D725" s="93">
        <f ca="1">OFFSET(dispos!$D$19,,126)</f>
        <v>0</v>
      </c>
      <c r="E725" s="93">
        <f ca="1">OFFSET(dispos!$E$19,,126)</f>
        <v>0</v>
      </c>
      <c r="F725" s="93">
        <f ca="1">OFFSET(dispos!$F$19,,126)</f>
        <v>0</v>
      </c>
      <c r="G725" s="93">
        <f ca="1">OFFSET(dispos!$G$19,,126)</f>
        <v>0</v>
      </c>
      <c r="H725" s="93">
        <f ca="1">OFFSET(dispos!$H$19,,126)</f>
        <v>0</v>
      </c>
      <c r="I725" s="93">
        <f ca="1">OFFSET(dispos!$I$19,,126)</f>
        <v>0</v>
      </c>
      <c r="J725" s="90" t="str">
        <f t="shared" ref="J725:O725" ca="1" si="1454">IF(D725=0,"",SUMPRODUCT((D704:D753&lt;=D725)-(ISBLANK(D704:D753))))</f>
        <v/>
      </c>
      <c r="K725" s="90" t="str">
        <f t="shared" ca="1" si="1454"/>
        <v/>
      </c>
      <c r="L725" s="90" t="str">
        <f t="shared" ca="1" si="1454"/>
        <v/>
      </c>
      <c r="M725" s="90" t="str">
        <f t="shared" ca="1" si="1454"/>
        <v/>
      </c>
      <c r="N725" s="90" t="str">
        <f t="shared" ca="1" si="1454"/>
        <v/>
      </c>
      <c r="O725" s="90" t="str">
        <f t="shared" ca="1" si="1454"/>
        <v/>
      </c>
      <c r="P725" s="89" t="str">
        <f t="shared" ref="P725:U725" ca="1" si="1455">IF(ISNA(MATCH(MIN(J704:J753)+ROW()-ROW(P704),J704:J753,0)),"",INDEX(D704:D753,MATCH(MIN(J704:J753)+ROW()-ROW(P704),J704:J753,0)))</f>
        <v/>
      </c>
      <c r="Q725" s="89" t="str">
        <f t="shared" ca="1" si="1455"/>
        <v/>
      </c>
      <c r="R725" s="89" t="str">
        <f t="shared" ca="1" si="1455"/>
        <v/>
      </c>
      <c r="S725" s="89" t="str">
        <f t="shared" ca="1" si="1455"/>
        <v/>
      </c>
      <c r="T725" s="89" t="str">
        <f t="shared" ca="1" si="1455"/>
        <v/>
      </c>
      <c r="U725" s="89" t="str">
        <f t="shared" ca="1" si="1455"/>
        <v/>
      </c>
      <c r="V725" s="98"/>
    </row>
    <row r="726" spans="2:22" x14ac:dyDescent="0.25">
      <c r="B726" s="91">
        <v>23</v>
      </c>
      <c r="C726" s="92">
        <f t="shared" si="1423"/>
        <v>43850</v>
      </c>
      <c r="D726" s="93">
        <f ca="1">OFFSET(dispos!$D$19,,132)</f>
        <v>0</v>
      </c>
      <c r="E726" s="93">
        <f ca="1">OFFSET(dispos!$E$19,,132)</f>
        <v>0</v>
      </c>
      <c r="F726" s="93">
        <f ca="1">OFFSET(dispos!$F$19,,132)</f>
        <v>0</v>
      </c>
      <c r="G726" s="93">
        <f ca="1">OFFSET(dispos!$G$19,,132)</f>
        <v>0</v>
      </c>
      <c r="H726" s="93">
        <f ca="1">OFFSET(dispos!$H$19,,132)</f>
        <v>0</v>
      </c>
      <c r="I726" s="93">
        <f ca="1">OFFSET(dispos!$I$19,,132)</f>
        <v>0</v>
      </c>
      <c r="J726" s="90" t="str">
        <f t="shared" ref="J726:O726" ca="1" si="1456">IF(D726=0,"",SUMPRODUCT((D704:D753&lt;=D726)-(ISBLANK(D704:D753))))</f>
        <v/>
      </c>
      <c r="K726" s="90" t="str">
        <f t="shared" ca="1" si="1456"/>
        <v/>
      </c>
      <c r="L726" s="90" t="str">
        <f t="shared" ca="1" si="1456"/>
        <v/>
      </c>
      <c r="M726" s="90" t="str">
        <f t="shared" ca="1" si="1456"/>
        <v/>
      </c>
      <c r="N726" s="90" t="str">
        <f t="shared" ca="1" si="1456"/>
        <v/>
      </c>
      <c r="O726" s="90" t="str">
        <f t="shared" ca="1" si="1456"/>
        <v/>
      </c>
      <c r="P726" s="89" t="str">
        <f t="shared" ref="P726:U726" ca="1" si="1457">IF(ISNA(MATCH(MIN(J704:J753)+ROW()-ROW(P704),J704:J753,0)),"",INDEX(D704:D753,MATCH(MIN(J704:J753)+ROW()-ROW(P704),J704:J753,0)))</f>
        <v/>
      </c>
      <c r="Q726" s="89" t="str">
        <f t="shared" ca="1" si="1457"/>
        <v/>
      </c>
      <c r="R726" s="89" t="str">
        <f t="shared" ca="1" si="1457"/>
        <v/>
      </c>
      <c r="S726" s="89" t="str">
        <f t="shared" ca="1" si="1457"/>
        <v/>
      </c>
      <c r="T726" s="89" t="str">
        <f t="shared" ca="1" si="1457"/>
        <v/>
      </c>
      <c r="U726" s="89" t="str">
        <f t="shared" ca="1" si="1457"/>
        <v/>
      </c>
      <c r="V726" s="98"/>
    </row>
    <row r="727" spans="2:22" x14ac:dyDescent="0.25">
      <c r="B727" s="91">
        <v>24</v>
      </c>
      <c r="C727" s="92">
        <f t="shared" si="1423"/>
        <v>43850</v>
      </c>
      <c r="D727" s="93">
        <f ca="1">OFFSET(dispos!$D$19,,138)</f>
        <v>0</v>
      </c>
      <c r="E727" s="93">
        <f ca="1">OFFSET(dispos!$E$19,,138)</f>
        <v>0</v>
      </c>
      <c r="F727" s="93">
        <f ca="1">OFFSET(dispos!$F$19,,138)</f>
        <v>0</v>
      </c>
      <c r="G727" s="93">
        <f ca="1">OFFSET(dispos!$G$19,,138)</f>
        <v>0</v>
      </c>
      <c r="H727" s="93">
        <f ca="1">OFFSET(dispos!$H$19,,138)</f>
        <v>0</v>
      </c>
      <c r="I727" s="93">
        <f ca="1">OFFSET(dispos!$I$19,,138)</f>
        <v>0</v>
      </c>
      <c r="J727" s="90" t="str">
        <f t="shared" ref="J727:O727" ca="1" si="1458">IF(D727=0,"",SUMPRODUCT((D704:D753&lt;=D727)-(ISBLANK(D704:D753))))</f>
        <v/>
      </c>
      <c r="K727" s="90" t="str">
        <f t="shared" ca="1" si="1458"/>
        <v/>
      </c>
      <c r="L727" s="90" t="str">
        <f t="shared" ca="1" si="1458"/>
        <v/>
      </c>
      <c r="M727" s="90" t="str">
        <f t="shared" ca="1" si="1458"/>
        <v/>
      </c>
      <c r="N727" s="90" t="str">
        <f t="shared" ca="1" si="1458"/>
        <v/>
      </c>
      <c r="O727" s="90" t="str">
        <f t="shared" ca="1" si="1458"/>
        <v/>
      </c>
      <c r="P727" s="89" t="str">
        <f t="shared" ref="P727:U727" ca="1" si="1459">IF(ISNA(MATCH(MIN(J704:J753)+ROW()-ROW(P704),J704:J753,0)),"",INDEX(D704:D753,MATCH(MIN(J704:J753)+ROW()-ROW(P704),J704:J753,0)))</f>
        <v/>
      </c>
      <c r="Q727" s="89" t="str">
        <f t="shared" ca="1" si="1459"/>
        <v/>
      </c>
      <c r="R727" s="89" t="str">
        <f t="shared" ca="1" si="1459"/>
        <v/>
      </c>
      <c r="S727" s="89" t="str">
        <f t="shared" ca="1" si="1459"/>
        <v/>
      </c>
      <c r="T727" s="89" t="str">
        <f t="shared" ca="1" si="1459"/>
        <v/>
      </c>
      <c r="U727" s="89" t="str">
        <f t="shared" ca="1" si="1459"/>
        <v/>
      </c>
      <c r="V727" s="98"/>
    </row>
    <row r="728" spans="2:22" x14ac:dyDescent="0.25">
      <c r="B728" s="91">
        <v>25</v>
      </c>
      <c r="C728" s="92">
        <f t="shared" si="1423"/>
        <v>43850</v>
      </c>
      <c r="D728" s="93">
        <f ca="1">OFFSET(dispos!$D$19,,144)</f>
        <v>0</v>
      </c>
      <c r="E728" s="93">
        <f ca="1">OFFSET(dispos!$E$19,,144)</f>
        <v>0</v>
      </c>
      <c r="F728" s="93">
        <f ca="1">OFFSET(dispos!$F$19,,144)</f>
        <v>0</v>
      </c>
      <c r="G728" s="93">
        <f ca="1">OFFSET(dispos!$G$19,,144)</f>
        <v>0</v>
      </c>
      <c r="H728" s="93">
        <f ca="1">OFFSET(dispos!$H$19,,144)</f>
        <v>0</v>
      </c>
      <c r="I728" s="93">
        <f ca="1">OFFSET(dispos!$I$19,,144)</f>
        <v>0</v>
      </c>
      <c r="J728" s="90" t="str">
        <f t="shared" ref="J728:O728" ca="1" si="1460">IF(D728=0,"",SUMPRODUCT((D704:D753&lt;=D728)-(ISBLANK(D704:D753))))</f>
        <v/>
      </c>
      <c r="K728" s="90" t="str">
        <f t="shared" ca="1" si="1460"/>
        <v/>
      </c>
      <c r="L728" s="90" t="str">
        <f t="shared" ca="1" si="1460"/>
        <v/>
      </c>
      <c r="M728" s="90" t="str">
        <f t="shared" ca="1" si="1460"/>
        <v/>
      </c>
      <c r="N728" s="90" t="str">
        <f t="shared" ca="1" si="1460"/>
        <v/>
      </c>
      <c r="O728" s="90" t="str">
        <f t="shared" ca="1" si="1460"/>
        <v/>
      </c>
      <c r="P728" s="89" t="str">
        <f t="shared" ref="P728:U728" ca="1" si="1461">IF(ISNA(MATCH(MIN(J704:J753)+ROW()-ROW(P704),J704:J753,0)),"",INDEX(D704:D753,MATCH(MIN(J704:J753)+ROW()-ROW(P704),J704:J753,0)))</f>
        <v/>
      </c>
      <c r="Q728" s="89" t="str">
        <f t="shared" ca="1" si="1461"/>
        <v/>
      </c>
      <c r="R728" s="89" t="str">
        <f t="shared" ca="1" si="1461"/>
        <v/>
      </c>
      <c r="S728" s="89" t="str">
        <f t="shared" ca="1" si="1461"/>
        <v/>
      </c>
      <c r="T728" s="89" t="str">
        <f t="shared" ca="1" si="1461"/>
        <v/>
      </c>
      <c r="U728" s="89" t="str">
        <f t="shared" ca="1" si="1461"/>
        <v/>
      </c>
      <c r="V728" s="98"/>
    </row>
    <row r="729" spans="2:22" x14ac:dyDescent="0.25">
      <c r="B729" s="91">
        <v>26</v>
      </c>
      <c r="C729" s="92">
        <f t="shared" si="1423"/>
        <v>43850</v>
      </c>
      <c r="D729" s="93">
        <f ca="1">OFFSET(dispos!$D$19,,150)</f>
        <v>0</v>
      </c>
      <c r="E729" s="93">
        <f ca="1">OFFSET(dispos!$E$19,,150)</f>
        <v>0</v>
      </c>
      <c r="F729" s="93">
        <f ca="1">OFFSET(dispos!$F$19,,150)</f>
        <v>0</v>
      </c>
      <c r="G729" s="93">
        <f ca="1">OFFSET(dispos!$G$19,,150)</f>
        <v>0</v>
      </c>
      <c r="H729" s="93">
        <f ca="1">OFFSET(dispos!$H$19,,150)</f>
        <v>0</v>
      </c>
      <c r="I729" s="93">
        <f ca="1">OFFSET(dispos!$I$19,,150)</f>
        <v>0</v>
      </c>
      <c r="J729" s="90" t="str">
        <f t="shared" ref="J729:O729" ca="1" si="1462">IF(D729=0,"",SUMPRODUCT((D704:D753&lt;=D729)-(ISBLANK(D704:D753))))</f>
        <v/>
      </c>
      <c r="K729" s="90" t="str">
        <f t="shared" ca="1" si="1462"/>
        <v/>
      </c>
      <c r="L729" s="90" t="str">
        <f t="shared" ca="1" si="1462"/>
        <v/>
      </c>
      <c r="M729" s="90" t="str">
        <f t="shared" ca="1" si="1462"/>
        <v/>
      </c>
      <c r="N729" s="90" t="str">
        <f t="shared" ca="1" si="1462"/>
        <v/>
      </c>
      <c r="O729" s="90" t="str">
        <f t="shared" ca="1" si="1462"/>
        <v/>
      </c>
      <c r="P729" s="89" t="str">
        <f t="shared" ref="P729:U729" ca="1" si="1463">IF(ISNA(MATCH(MIN(J704:J753)+ROW()-ROW(P704),J704:J753,0)),"",INDEX(D704:D753,MATCH(MIN(J704:J753)+ROW()-ROW(P704),J704:J753,0)))</f>
        <v/>
      </c>
      <c r="Q729" s="89" t="str">
        <f t="shared" ca="1" si="1463"/>
        <v/>
      </c>
      <c r="R729" s="89" t="str">
        <f t="shared" ca="1" si="1463"/>
        <v/>
      </c>
      <c r="S729" s="89" t="str">
        <f t="shared" ca="1" si="1463"/>
        <v/>
      </c>
      <c r="T729" s="89" t="str">
        <f t="shared" ca="1" si="1463"/>
        <v/>
      </c>
      <c r="U729" s="89" t="str">
        <f t="shared" ca="1" si="1463"/>
        <v/>
      </c>
      <c r="V729" s="98"/>
    </row>
    <row r="730" spans="2:22" x14ac:dyDescent="0.25">
      <c r="B730" s="91">
        <v>27</v>
      </c>
      <c r="C730" s="92">
        <f t="shared" si="1423"/>
        <v>43850</v>
      </c>
      <c r="D730" s="93">
        <f ca="1">OFFSET(dispos!$D$19,,156)</f>
        <v>0</v>
      </c>
      <c r="E730" s="93">
        <f ca="1">OFFSET(dispos!$E$19,,156)</f>
        <v>0</v>
      </c>
      <c r="F730" s="93">
        <f ca="1">OFFSET(dispos!$F$19,,156)</f>
        <v>0</v>
      </c>
      <c r="G730" s="93">
        <f ca="1">OFFSET(dispos!$G$19,,156)</f>
        <v>0</v>
      </c>
      <c r="H730" s="93">
        <f ca="1">OFFSET(dispos!$H$19,,156)</f>
        <v>0</v>
      </c>
      <c r="I730" s="93">
        <f ca="1">OFFSET(dispos!$I$19,,156)</f>
        <v>0</v>
      </c>
      <c r="J730" s="90" t="str">
        <f t="shared" ref="J730:O730" ca="1" si="1464">IF(D730=0,"",SUMPRODUCT((D704:D753&lt;=D730)-(ISBLANK(D704:D753))))</f>
        <v/>
      </c>
      <c r="K730" s="90" t="str">
        <f t="shared" ca="1" si="1464"/>
        <v/>
      </c>
      <c r="L730" s="90" t="str">
        <f t="shared" ca="1" si="1464"/>
        <v/>
      </c>
      <c r="M730" s="90" t="str">
        <f t="shared" ca="1" si="1464"/>
        <v/>
      </c>
      <c r="N730" s="90" t="str">
        <f t="shared" ca="1" si="1464"/>
        <v/>
      </c>
      <c r="O730" s="90" t="str">
        <f t="shared" ca="1" si="1464"/>
        <v/>
      </c>
      <c r="P730" s="89" t="str">
        <f t="shared" ref="P730:U730" ca="1" si="1465">IF(ISNA(MATCH(MIN(J704:J753)+ROW()-ROW(P704),J704:J753,0)),"",INDEX(D704:D753,MATCH(MIN(J704:J753)+ROW()-ROW(P704),J704:J753,0)))</f>
        <v/>
      </c>
      <c r="Q730" s="89" t="str">
        <f t="shared" ca="1" si="1465"/>
        <v/>
      </c>
      <c r="R730" s="89" t="str">
        <f t="shared" ca="1" si="1465"/>
        <v/>
      </c>
      <c r="S730" s="89" t="str">
        <f t="shared" ca="1" si="1465"/>
        <v/>
      </c>
      <c r="T730" s="89" t="str">
        <f t="shared" ca="1" si="1465"/>
        <v/>
      </c>
      <c r="U730" s="89" t="str">
        <f t="shared" ca="1" si="1465"/>
        <v/>
      </c>
      <c r="V730" s="98"/>
    </row>
    <row r="731" spans="2:22" x14ac:dyDescent="0.25">
      <c r="B731" s="91">
        <v>28</v>
      </c>
      <c r="C731" s="92">
        <f t="shared" si="1423"/>
        <v>43850</v>
      </c>
      <c r="D731" s="93">
        <f ca="1">OFFSET(dispos!$D$19,,162)</f>
        <v>0</v>
      </c>
      <c r="E731" s="93">
        <f ca="1">OFFSET(dispos!$E$19,,162)</f>
        <v>0</v>
      </c>
      <c r="F731" s="93">
        <f ca="1">OFFSET(dispos!$F$19,,162)</f>
        <v>0</v>
      </c>
      <c r="G731" s="93">
        <f ca="1">OFFSET(dispos!$G$19,,162)</f>
        <v>0</v>
      </c>
      <c r="H731" s="93">
        <f ca="1">OFFSET(dispos!$H$19,,162)</f>
        <v>0</v>
      </c>
      <c r="I731" s="93">
        <f ca="1">OFFSET(dispos!$I$19,,162)</f>
        <v>0</v>
      </c>
      <c r="J731" s="90" t="str">
        <f t="shared" ref="J731:O731" ca="1" si="1466">IF(D731=0,"",SUMPRODUCT((D704:D753&lt;=D731)-(ISBLANK(D704:D753))))</f>
        <v/>
      </c>
      <c r="K731" s="90" t="str">
        <f t="shared" ca="1" si="1466"/>
        <v/>
      </c>
      <c r="L731" s="90" t="str">
        <f t="shared" ca="1" si="1466"/>
        <v/>
      </c>
      <c r="M731" s="90" t="str">
        <f t="shared" ca="1" si="1466"/>
        <v/>
      </c>
      <c r="N731" s="90" t="str">
        <f t="shared" ca="1" si="1466"/>
        <v/>
      </c>
      <c r="O731" s="90" t="str">
        <f t="shared" ca="1" si="1466"/>
        <v/>
      </c>
      <c r="P731" s="89" t="str">
        <f t="shared" ref="P731:U731" ca="1" si="1467">IF(ISNA(MATCH(MIN(J704:J753)+ROW()-ROW(P704),J704:J753,0)),"",INDEX(D704:D753,MATCH(MIN(J704:J753)+ROW()-ROW(P704),J704:J753,0)))</f>
        <v/>
      </c>
      <c r="Q731" s="89" t="str">
        <f t="shared" ca="1" si="1467"/>
        <v/>
      </c>
      <c r="R731" s="89" t="str">
        <f t="shared" ca="1" si="1467"/>
        <v/>
      </c>
      <c r="S731" s="89" t="str">
        <f t="shared" ca="1" si="1467"/>
        <v/>
      </c>
      <c r="T731" s="89" t="str">
        <f t="shared" ca="1" si="1467"/>
        <v/>
      </c>
      <c r="U731" s="89" t="str">
        <f t="shared" ca="1" si="1467"/>
        <v/>
      </c>
      <c r="V731" s="98"/>
    </row>
    <row r="732" spans="2:22" x14ac:dyDescent="0.25">
      <c r="B732" s="91">
        <v>29</v>
      </c>
      <c r="C732" s="92">
        <f t="shared" si="1423"/>
        <v>43850</v>
      </c>
      <c r="D732" s="93">
        <f ca="1">OFFSET(dispos!$D$19,,168)</f>
        <v>0</v>
      </c>
      <c r="E732" s="93">
        <f ca="1">OFFSET(dispos!$E$19,,168)</f>
        <v>0</v>
      </c>
      <c r="F732" s="93">
        <f ca="1">OFFSET(dispos!$F$19,,168)</f>
        <v>0</v>
      </c>
      <c r="G732" s="93">
        <f ca="1">OFFSET(dispos!$G$19,,168)</f>
        <v>0</v>
      </c>
      <c r="H732" s="93">
        <f ca="1">OFFSET(dispos!$H$19,,168)</f>
        <v>0</v>
      </c>
      <c r="I732" s="93">
        <f ca="1">OFFSET(dispos!$I$19,,168)</f>
        <v>0</v>
      </c>
      <c r="J732" s="90" t="str">
        <f t="shared" ref="J732:O732" ca="1" si="1468">IF(D732=0,"",SUMPRODUCT((D704:D753&lt;=D732)-(ISBLANK(D704:D753))))</f>
        <v/>
      </c>
      <c r="K732" s="90" t="str">
        <f t="shared" ca="1" si="1468"/>
        <v/>
      </c>
      <c r="L732" s="90" t="str">
        <f t="shared" ca="1" si="1468"/>
        <v/>
      </c>
      <c r="M732" s="90" t="str">
        <f t="shared" ca="1" si="1468"/>
        <v/>
      </c>
      <c r="N732" s="90" t="str">
        <f t="shared" ca="1" si="1468"/>
        <v/>
      </c>
      <c r="O732" s="90" t="str">
        <f t="shared" ca="1" si="1468"/>
        <v/>
      </c>
      <c r="P732" s="89" t="str">
        <f t="shared" ref="P732:U732" ca="1" si="1469">IF(ISNA(MATCH(MIN(J704:J753)+ROW()-ROW(P704),J704:J753,0)),"",INDEX(D704:D753,MATCH(MIN(J704:J753)+ROW()-ROW(P704),J704:J753,0)))</f>
        <v/>
      </c>
      <c r="Q732" s="89" t="str">
        <f t="shared" ca="1" si="1469"/>
        <v/>
      </c>
      <c r="R732" s="89" t="str">
        <f t="shared" ca="1" si="1469"/>
        <v/>
      </c>
      <c r="S732" s="89" t="str">
        <f t="shared" ca="1" si="1469"/>
        <v/>
      </c>
      <c r="T732" s="89" t="str">
        <f t="shared" ca="1" si="1469"/>
        <v/>
      </c>
      <c r="U732" s="89" t="str">
        <f t="shared" ca="1" si="1469"/>
        <v/>
      </c>
      <c r="V732" s="98"/>
    </row>
    <row r="733" spans="2:22" x14ac:dyDescent="0.25">
      <c r="B733" s="91">
        <v>30</v>
      </c>
      <c r="C733" s="92">
        <f t="shared" si="1423"/>
        <v>43850</v>
      </c>
      <c r="D733" s="93">
        <f ca="1">OFFSET(dispos!$D$19,,174)</f>
        <v>0</v>
      </c>
      <c r="E733" s="93">
        <f ca="1">OFFSET(dispos!$E$19,,174)</f>
        <v>0</v>
      </c>
      <c r="F733" s="93">
        <f ca="1">OFFSET(dispos!$F$19,,174)</f>
        <v>0</v>
      </c>
      <c r="G733" s="93">
        <f ca="1">OFFSET(dispos!$G$19,,174)</f>
        <v>0</v>
      </c>
      <c r="H733" s="93">
        <f ca="1">OFFSET(dispos!$H$19,,174)</f>
        <v>0</v>
      </c>
      <c r="I733" s="93">
        <f ca="1">OFFSET(dispos!$I$19,,174)</f>
        <v>0</v>
      </c>
      <c r="J733" s="90" t="str">
        <f t="shared" ref="J733:O733" ca="1" si="1470">IF(D733=0,"",SUMPRODUCT((D704:D753&lt;=D733)-(ISBLANK(D704:D753))))</f>
        <v/>
      </c>
      <c r="K733" s="90" t="str">
        <f t="shared" ca="1" si="1470"/>
        <v/>
      </c>
      <c r="L733" s="90" t="str">
        <f t="shared" ca="1" si="1470"/>
        <v/>
      </c>
      <c r="M733" s="90" t="str">
        <f t="shared" ca="1" si="1470"/>
        <v/>
      </c>
      <c r="N733" s="90" t="str">
        <f t="shared" ca="1" si="1470"/>
        <v/>
      </c>
      <c r="O733" s="90" t="str">
        <f t="shared" ca="1" si="1470"/>
        <v/>
      </c>
      <c r="P733" s="89" t="str">
        <f t="shared" ref="P733:U733" ca="1" si="1471">IF(ISNA(MATCH(MIN(J704:J753)+ROW()-ROW(P704),J704:J753,0)),"",INDEX(D704:D753,MATCH(MIN(J704:J753)+ROW()-ROW(P704),J704:J753,0)))</f>
        <v/>
      </c>
      <c r="Q733" s="89" t="str">
        <f t="shared" ca="1" si="1471"/>
        <v/>
      </c>
      <c r="R733" s="89" t="str">
        <f t="shared" ca="1" si="1471"/>
        <v/>
      </c>
      <c r="S733" s="89" t="str">
        <f t="shared" ca="1" si="1471"/>
        <v/>
      </c>
      <c r="T733" s="89" t="str">
        <f t="shared" ca="1" si="1471"/>
        <v/>
      </c>
      <c r="U733" s="89" t="str">
        <f t="shared" ca="1" si="1471"/>
        <v/>
      </c>
      <c r="V733" s="98"/>
    </row>
    <row r="734" spans="2:22" x14ac:dyDescent="0.25">
      <c r="B734" s="91">
        <v>31</v>
      </c>
      <c r="C734" s="92">
        <f t="shared" si="1423"/>
        <v>43850</v>
      </c>
      <c r="D734" s="93">
        <f ca="1">OFFSET(dispos!$D$19,,180)</f>
        <v>0</v>
      </c>
      <c r="E734" s="93">
        <f ca="1">OFFSET(dispos!$E$19,,180)</f>
        <v>0</v>
      </c>
      <c r="F734" s="93">
        <f ca="1">OFFSET(dispos!$F$19,,180)</f>
        <v>0</v>
      </c>
      <c r="G734" s="93">
        <f ca="1">OFFSET(dispos!$G$19,,180)</f>
        <v>0</v>
      </c>
      <c r="H734" s="93">
        <f ca="1">OFFSET(dispos!$H$19,,180)</f>
        <v>0</v>
      </c>
      <c r="I734" s="93">
        <f ca="1">OFFSET(dispos!$I$19,,180)</f>
        <v>0</v>
      </c>
      <c r="J734" s="90" t="str">
        <f t="shared" ref="J734:O734" ca="1" si="1472">IF(D734=0,"",SUMPRODUCT((D704:D753&lt;=D734)-(ISBLANK(D704:D753))))</f>
        <v/>
      </c>
      <c r="K734" s="90" t="str">
        <f t="shared" ca="1" si="1472"/>
        <v/>
      </c>
      <c r="L734" s="90" t="str">
        <f t="shared" ca="1" si="1472"/>
        <v/>
      </c>
      <c r="M734" s="90" t="str">
        <f t="shared" ca="1" si="1472"/>
        <v/>
      </c>
      <c r="N734" s="90" t="str">
        <f t="shared" ca="1" si="1472"/>
        <v/>
      </c>
      <c r="O734" s="90" t="str">
        <f t="shared" ca="1" si="1472"/>
        <v/>
      </c>
      <c r="P734" s="89" t="str">
        <f t="shared" ref="P734:U734" ca="1" si="1473">IF(ISNA(MATCH(MIN(J704:J753)+ROW()-ROW(P704),J704:J753,0)),"",INDEX(D704:D753,MATCH(MIN(J704:J753)+ROW()-ROW(P704),J704:J753,0)))</f>
        <v/>
      </c>
      <c r="Q734" s="89" t="str">
        <f t="shared" ca="1" si="1473"/>
        <v/>
      </c>
      <c r="R734" s="89" t="str">
        <f t="shared" ca="1" si="1473"/>
        <v/>
      </c>
      <c r="S734" s="89" t="str">
        <f t="shared" ca="1" si="1473"/>
        <v/>
      </c>
      <c r="T734" s="89" t="str">
        <f t="shared" ca="1" si="1473"/>
        <v/>
      </c>
      <c r="U734" s="89" t="str">
        <f t="shared" ca="1" si="1473"/>
        <v/>
      </c>
      <c r="V734" s="98"/>
    </row>
    <row r="735" spans="2:22" x14ac:dyDescent="0.25">
      <c r="B735" s="91">
        <v>32</v>
      </c>
      <c r="C735" s="92">
        <f t="shared" si="1423"/>
        <v>43850</v>
      </c>
      <c r="D735" s="93">
        <f ca="1">OFFSET(dispos!$D$19,,186)</f>
        <v>0</v>
      </c>
      <c r="E735" s="93">
        <f ca="1">OFFSET(dispos!$E$19,,186)</f>
        <v>0</v>
      </c>
      <c r="F735" s="93">
        <f ca="1">OFFSET(dispos!$F$19,,186)</f>
        <v>0</v>
      </c>
      <c r="G735" s="93">
        <f ca="1">OFFSET(dispos!$G$19,,186)</f>
        <v>0</v>
      </c>
      <c r="H735" s="93">
        <f ca="1">OFFSET(dispos!$H$19,,186)</f>
        <v>0</v>
      </c>
      <c r="I735" s="93">
        <f ca="1">OFFSET(dispos!$I$19,,186)</f>
        <v>0</v>
      </c>
      <c r="J735" s="90" t="str">
        <f t="shared" ref="J735:O735" ca="1" si="1474">IF(D735=0,"",SUMPRODUCT((D704:D753&lt;=D735)-(ISBLANK(D704:D753))))</f>
        <v/>
      </c>
      <c r="K735" s="90" t="str">
        <f t="shared" ca="1" si="1474"/>
        <v/>
      </c>
      <c r="L735" s="90" t="str">
        <f t="shared" ca="1" si="1474"/>
        <v/>
      </c>
      <c r="M735" s="90" t="str">
        <f t="shared" ca="1" si="1474"/>
        <v/>
      </c>
      <c r="N735" s="90" t="str">
        <f t="shared" ca="1" si="1474"/>
        <v/>
      </c>
      <c r="O735" s="90" t="str">
        <f t="shared" ca="1" si="1474"/>
        <v/>
      </c>
      <c r="P735" s="89" t="str">
        <f t="shared" ref="P735:U735" ca="1" si="1475">IF(ISNA(MATCH(MIN(J704:J753)+ROW()-ROW(P704),J704:J753,0)),"",INDEX(D704:D753,MATCH(MIN(J704:J753)+ROW()-ROW(P704),J704:J753,0)))</f>
        <v/>
      </c>
      <c r="Q735" s="89" t="str">
        <f t="shared" ca="1" si="1475"/>
        <v/>
      </c>
      <c r="R735" s="89" t="str">
        <f t="shared" ca="1" si="1475"/>
        <v/>
      </c>
      <c r="S735" s="89" t="str">
        <f t="shared" ca="1" si="1475"/>
        <v/>
      </c>
      <c r="T735" s="89" t="str">
        <f t="shared" ca="1" si="1475"/>
        <v/>
      </c>
      <c r="U735" s="89" t="str">
        <f t="shared" ca="1" si="1475"/>
        <v/>
      </c>
      <c r="V735" s="98"/>
    </row>
    <row r="736" spans="2:22" x14ac:dyDescent="0.25">
      <c r="B736" s="91">
        <v>33</v>
      </c>
      <c r="C736" s="92">
        <f t="shared" si="1423"/>
        <v>43850</v>
      </c>
      <c r="D736" s="93">
        <f ca="1">OFFSET(dispos!$D$19,,192)</f>
        <v>0</v>
      </c>
      <c r="E736" s="93">
        <f ca="1">OFFSET(dispos!$E$19,,192)</f>
        <v>0</v>
      </c>
      <c r="F736" s="93">
        <f ca="1">OFFSET(dispos!$F$19,,192)</f>
        <v>0</v>
      </c>
      <c r="G736" s="93">
        <f ca="1">OFFSET(dispos!$G$19,,192)</f>
        <v>0</v>
      </c>
      <c r="H736" s="93">
        <f ca="1">OFFSET(dispos!$H$19,,192)</f>
        <v>0</v>
      </c>
      <c r="I736" s="93">
        <f ca="1">OFFSET(dispos!$I$19,,192)</f>
        <v>0</v>
      </c>
      <c r="J736" s="90" t="str">
        <f t="shared" ref="J736:O736" ca="1" si="1476">IF(D736=0,"",SUMPRODUCT((D704:D753&lt;=D736)-(ISBLANK(D704:D753))))</f>
        <v/>
      </c>
      <c r="K736" s="90" t="str">
        <f t="shared" ca="1" si="1476"/>
        <v/>
      </c>
      <c r="L736" s="90" t="str">
        <f t="shared" ca="1" si="1476"/>
        <v/>
      </c>
      <c r="M736" s="90" t="str">
        <f t="shared" ca="1" si="1476"/>
        <v/>
      </c>
      <c r="N736" s="90" t="str">
        <f t="shared" ca="1" si="1476"/>
        <v/>
      </c>
      <c r="O736" s="90" t="str">
        <f t="shared" ca="1" si="1476"/>
        <v/>
      </c>
      <c r="P736" s="89" t="str">
        <f t="shared" ref="P736:U736" ca="1" si="1477">IF(ISNA(MATCH(MIN(J704:J753)+ROW()-ROW(P704),J704:J753,0)),"",INDEX(D704:D753,MATCH(MIN(J704:J753)+ROW()-ROW(P704),J704:J753,0)))</f>
        <v/>
      </c>
      <c r="Q736" s="89" t="str">
        <f t="shared" ca="1" si="1477"/>
        <v/>
      </c>
      <c r="R736" s="89" t="str">
        <f t="shared" ca="1" si="1477"/>
        <v/>
      </c>
      <c r="S736" s="89" t="str">
        <f t="shared" ca="1" si="1477"/>
        <v/>
      </c>
      <c r="T736" s="89" t="str">
        <f t="shared" ca="1" si="1477"/>
        <v/>
      </c>
      <c r="U736" s="89" t="str">
        <f t="shared" ca="1" si="1477"/>
        <v/>
      </c>
      <c r="V736" s="98"/>
    </row>
    <row r="737" spans="2:22" x14ac:dyDescent="0.25">
      <c r="B737" s="91">
        <v>34</v>
      </c>
      <c r="C737" s="92">
        <f t="shared" si="1423"/>
        <v>43850</v>
      </c>
      <c r="D737" s="93">
        <f ca="1">OFFSET(dispos!$D$19,,198)</f>
        <v>0</v>
      </c>
      <c r="E737" s="93">
        <f ca="1">OFFSET(dispos!$E$19,,198)</f>
        <v>0</v>
      </c>
      <c r="F737" s="93">
        <f ca="1">OFFSET(dispos!$F$19,,198)</f>
        <v>0</v>
      </c>
      <c r="G737" s="93">
        <f ca="1">OFFSET(dispos!$G$19,,198)</f>
        <v>0</v>
      </c>
      <c r="H737" s="93">
        <f ca="1">OFFSET(dispos!$H$19,,198)</f>
        <v>0</v>
      </c>
      <c r="I737" s="93">
        <f ca="1">OFFSET(dispos!$I$19,,198)</f>
        <v>0</v>
      </c>
      <c r="J737" s="90" t="str">
        <f t="shared" ref="J737:O737" ca="1" si="1478">IF(D737=0,"",SUMPRODUCT((D704:D753&lt;=D737)-(ISBLANK(D704:D753))))</f>
        <v/>
      </c>
      <c r="K737" s="90" t="str">
        <f t="shared" ca="1" si="1478"/>
        <v/>
      </c>
      <c r="L737" s="90" t="str">
        <f t="shared" ca="1" si="1478"/>
        <v/>
      </c>
      <c r="M737" s="90" t="str">
        <f t="shared" ca="1" si="1478"/>
        <v/>
      </c>
      <c r="N737" s="90" t="str">
        <f t="shared" ca="1" si="1478"/>
        <v/>
      </c>
      <c r="O737" s="90" t="str">
        <f t="shared" ca="1" si="1478"/>
        <v/>
      </c>
      <c r="P737" s="89" t="str">
        <f t="shared" ref="P737:U737" ca="1" si="1479">IF(ISNA(MATCH(MIN(J704:J753)+ROW()-ROW(P704),J704:J753,0)),"",INDEX(D704:D753,MATCH(MIN(J704:J753)+ROW()-ROW(P704),J704:J753,0)))</f>
        <v/>
      </c>
      <c r="Q737" s="89" t="str">
        <f t="shared" ca="1" si="1479"/>
        <v/>
      </c>
      <c r="R737" s="89" t="str">
        <f t="shared" ca="1" si="1479"/>
        <v/>
      </c>
      <c r="S737" s="89" t="str">
        <f t="shared" ca="1" si="1479"/>
        <v/>
      </c>
      <c r="T737" s="89" t="str">
        <f t="shared" ca="1" si="1479"/>
        <v/>
      </c>
      <c r="U737" s="89" t="str">
        <f t="shared" ca="1" si="1479"/>
        <v/>
      </c>
      <c r="V737" s="98"/>
    </row>
    <row r="738" spans="2:22" x14ac:dyDescent="0.25">
      <c r="B738" s="91">
        <v>35</v>
      </c>
      <c r="C738" s="92">
        <f t="shared" si="1423"/>
        <v>43850</v>
      </c>
      <c r="D738" s="93">
        <f ca="1">OFFSET(dispos!$D$19,,204)</f>
        <v>0</v>
      </c>
      <c r="E738" s="93">
        <f ca="1">OFFSET(dispos!$E$19,,204)</f>
        <v>0</v>
      </c>
      <c r="F738" s="93">
        <f ca="1">OFFSET(dispos!$F$19,,204)</f>
        <v>0</v>
      </c>
      <c r="G738" s="93">
        <f ca="1">OFFSET(dispos!$G$19,,204)</f>
        <v>0</v>
      </c>
      <c r="H738" s="93">
        <f ca="1">OFFSET(dispos!$H$19,,204)</f>
        <v>0</v>
      </c>
      <c r="I738" s="93">
        <f ca="1">OFFSET(dispos!$I$19,,204)</f>
        <v>0</v>
      </c>
      <c r="J738" s="90" t="str">
        <f t="shared" ref="J738:O738" ca="1" si="1480">IF(D738=0,"",SUMPRODUCT((D704:D753&lt;=D738)-(ISBLANK(D704:D753))))</f>
        <v/>
      </c>
      <c r="K738" s="90" t="str">
        <f t="shared" ca="1" si="1480"/>
        <v/>
      </c>
      <c r="L738" s="90" t="str">
        <f t="shared" ca="1" si="1480"/>
        <v/>
      </c>
      <c r="M738" s="90" t="str">
        <f t="shared" ca="1" si="1480"/>
        <v/>
      </c>
      <c r="N738" s="90" t="str">
        <f t="shared" ca="1" si="1480"/>
        <v/>
      </c>
      <c r="O738" s="90" t="str">
        <f t="shared" ca="1" si="1480"/>
        <v/>
      </c>
      <c r="P738" s="89" t="str">
        <f t="shared" ref="P738:U738" ca="1" si="1481">IF(ISNA(MATCH(MIN(J704:J753)+ROW()-ROW(P704),J704:J753,0)),"",INDEX(D704:D753,MATCH(MIN(J704:J753)+ROW()-ROW(P704),J704:J753,0)))</f>
        <v/>
      </c>
      <c r="Q738" s="89" t="str">
        <f t="shared" ca="1" si="1481"/>
        <v/>
      </c>
      <c r="R738" s="89" t="str">
        <f t="shared" ca="1" si="1481"/>
        <v/>
      </c>
      <c r="S738" s="89" t="str">
        <f t="shared" ca="1" si="1481"/>
        <v/>
      </c>
      <c r="T738" s="89" t="str">
        <f t="shared" ca="1" si="1481"/>
        <v/>
      </c>
      <c r="U738" s="89" t="str">
        <f t="shared" ca="1" si="1481"/>
        <v/>
      </c>
      <c r="V738" s="98"/>
    </row>
    <row r="739" spans="2:22" x14ac:dyDescent="0.25">
      <c r="B739" s="91">
        <v>36</v>
      </c>
      <c r="C739" s="92">
        <f t="shared" si="1423"/>
        <v>43850</v>
      </c>
      <c r="D739" s="93">
        <f ca="1">OFFSET(dispos!$D$19,,210)</f>
        <v>0</v>
      </c>
      <c r="E739" s="93">
        <f ca="1">OFFSET(dispos!$E$19,,210)</f>
        <v>0</v>
      </c>
      <c r="F739" s="93">
        <f ca="1">OFFSET(dispos!$F$19,,210)</f>
        <v>0</v>
      </c>
      <c r="G739" s="93">
        <f ca="1">OFFSET(dispos!$G$19,,210)</f>
        <v>0</v>
      </c>
      <c r="H739" s="93">
        <f ca="1">OFFSET(dispos!$H$19,,210)</f>
        <v>0</v>
      </c>
      <c r="I739" s="93">
        <f ca="1">OFFSET(dispos!$I$19,,210)</f>
        <v>0</v>
      </c>
      <c r="J739" s="90" t="str">
        <f t="shared" ref="J739:O739" ca="1" si="1482">IF(D739=0,"",SUMPRODUCT((D704:D753&lt;=D739)-(ISBLANK(D704:D753))))</f>
        <v/>
      </c>
      <c r="K739" s="90" t="str">
        <f t="shared" ca="1" si="1482"/>
        <v/>
      </c>
      <c r="L739" s="90" t="str">
        <f t="shared" ca="1" si="1482"/>
        <v/>
      </c>
      <c r="M739" s="90" t="str">
        <f t="shared" ca="1" si="1482"/>
        <v/>
      </c>
      <c r="N739" s="90" t="str">
        <f t="shared" ca="1" si="1482"/>
        <v/>
      </c>
      <c r="O739" s="90" t="str">
        <f t="shared" ca="1" si="1482"/>
        <v/>
      </c>
      <c r="P739" s="89" t="str">
        <f t="shared" ref="P739:U739" ca="1" si="1483">IF(ISNA(MATCH(MIN(J704:J753)+ROW()-ROW(P704),J704:J753,0)),"",INDEX(D704:D753,MATCH(MIN(J704:J753)+ROW()-ROW(P704),J704:J753,0)))</f>
        <v/>
      </c>
      <c r="Q739" s="89" t="str">
        <f t="shared" ca="1" si="1483"/>
        <v/>
      </c>
      <c r="R739" s="89" t="str">
        <f t="shared" ca="1" si="1483"/>
        <v/>
      </c>
      <c r="S739" s="89" t="str">
        <f t="shared" ca="1" si="1483"/>
        <v/>
      </c>
      <c r="T739" s="89" t="str">
        <f t="shared" ca="1" si="1483"/>
        <v/>
      </c>
      <c r="U739" s="89" t="str">
        <f t="shared" ca="1" si="1483"/>
        <v/>
      </c>
      <c r="V739" s="98"/>
    </row>
    <row r="740" spans="2:22" x14ac:dyDescent="0.25">
      <c r="B740" s="91">
        <v>37</v>
      </c>
      <c r="C740" s="92">
        <f t="shared" si="1423"/>
        <v>43850</v>
      </c>
      <c r="D740" s="93">
        <f ca="1">OFFSET(dispos!$D$19,,216)</f>
        <v>0</v>
      </c>
      <c r="E740" s="93">
        <f ca="1">OFFSET(dispos!$E$19,,216)</f>
        <v>0</v>
      </c>
      <c r="F740" s="93">
        <f ca="1">OFFSET(dispos!$F$19,,216)</f>
        <v>0</v>
      </c>
      <c r="G740" s="93">
        <f ca="1">OFFSET(dispos!$G$19,,216)</f>
        <v>0</v>
      </c>
      <c r="H740" s="93">
        <f ca="1">OFFSET(dispos!$H$19,,216)</f>
        <v>0</v>
      </c>
      <c r="I740" s="93">
        <f ca="1">OFFSET(dispos!$I$19,,216)</f>
        <v>0</v>
      </c>
      <c r="J740" s="90" t="str">
        <f t="shared" ref="J740:O740" ca="1" si="1484">IF(D740=0,"",SUMPRODUCT((D704:D753&lt;=D740)-(ISBLANK(D704:D753))))</f>
        <v/>
      </c>
      <c r="K740" s="90" t="str">
        <f t="shared" ca="1" si="1484"/>
        <v/>
      </c>
      <c r="L740" s="90" t="str">
        <f t="shared" ca="1" si="1484"/>
        <v/>
      </c>
      <c r="M740" s="90" t="str">
        <f t="shared" ca="1" si="1484"/>
        <v/>
      </c>
      <c r="N740" s="90" t="str">
        <f t="shared" ca="1" si="1484"/>
        <v/>
      </c>
      <c r="O740" s="90" t="str">
        <f t="shared" ca="1" si="1484"/>
        <v/>
      </c>
      <c r="P740" s="89" t="str">
        <f t="shared" ref="P740:U740" ca="1" si="1485">IF(ISNA(MATCH(MIN(J704:J753)+ROW()-ROW(P704),J704:J753,0)),"",INDEX(D704:D753,MATCH(MIN(J704:J753)+ROW()-ROW(P704),J704:J753,0)))</f>
        <v/>
      </c>
      <c r="Q740" s="89" t="str">
        <f t="shared" ca="1" si="1485"/>
        <v/>
      </c>
      <c r="R740" s="89" t="str">
        <f t="shared" ca="1" si="1485"/>
        <v/>
      </c>
      <c r="S740" s="89" t="str">
        <f t="shared" ca="1" si="1485"/>
        <v/>
      </c>
      <c r="T740" s="89" t="str">
        <f t="shared" ca="1" si="1485"/>
        <v/>
      </c>
      <c r="U740" s="89" t="str">
        <f t="shared" ca="1" si="1485"/>
        <v/>
      </c>
      <c r="V740" s="98"/>
    </row>
    <row r="741" spans="2:22" x14ac:dyDescent="0.25">
      <c r="B741" s="91">
        <v>38</v>
      </c>
      <c r="C741" s="92">
        <f t="shared" si="1423"/>
        <v>43850</v>
      </c>
      <c r="D741" s="93">
        <f ca="1">OFFSET(dispos!$D$19,,222)</f>
        <v>0</v>
      </c>
      <c r="E741" s="93">
        <f ca="1">OFFSET(dispos!$E$19,,222)</f>
        <v>0</v>
      </c>
      <c r="F741" s="93">
        <f ca="1">OFFSET(dispos!$F$19,,222)</f>
        <v>0</v>
      </c>
      <c r="G741" s="93">
        <f ca="1">OFFSET(dispos!$G$19,,222)</f>
        <v>0</v>
      </c>
      <c r="H741" s="93">
        <f ca="1">OFFSET(dispos!$H$19,,222)</f>
        <v>0</v>
      </c>
      <c r="I741" s="93">
        <f ca="1">OFFSET(dispos!$I$19,,222)</f>
        <v>0</v>
      </c>
      <c r="J741" s="90" t="str">
        <f t="shared" ref="J741:O741" ca="1" si="1486">IF(D741=0,"",SUMPRODUCT((D704:D753&lt;=D741)-(ISBLANK(D704:D753))))</f>
        <v/>
      </c>
      <c r="K741" s="90" t="str">
        <f t="shared" ca="1" si="1486"/>
        <v/>
      </c>
      <c r="L741" s="90" t="str">
        <f t="shared" ca="1" si="1486"/>
        <v/>
      </c>
      <c r="M741" s="90" t="str">
        <f t="shared" ca="1" si="1486"/>
        <v/>
      </c>
      <c r="N741" s="90" t="str">
        <f t="shared" ca="1" si="1486"/>
        <v/>
      </c>
      <c r="O741" s="90" t="str">
        <f t="shared" ca="1" si="1486"/>
        <v/>
      </c>
      <c r="P741" s="89" t="str">
        <f t="shared" ref="P741:U741" ca="1" si="1487">IF(ISNA(MATCH(MIN(J704:J753)+ROW()-ROW(P704),J704:J753,0)),"",INDEX(D704:D753,MATCH(MIN(J704:J753)+ROW()-ROW(P704),J704:J753,0)))</f>
        <v/>
      </c>
      <c r="Q741" s="89" t="str">
        <f t="shared" ca="1" si="1487"/>
        <v/>
      </c>
      <c r="R741" s="89" t="str">
        <f t="shared" ca="1" si="1487"/>
        <v/>
      </c>
      <c r="S741" s="89" t="str">
        <f t="shared" ca="1" si="1487"/>
        <v/>
      </c>
      <c r="T741" s="89" t="str">
        <f t="shared" ca="1" si="1487"/>
        <v/>
      </c>
      <c r="U741" s="89" t="str">
        <f t="shared" ca="1" si="1487"/>
        <v/>
      </c>
      <c r="V741" s="98"/>
    </row>
    <row r="742" spans="2:22" x14ac:dyDescent="0.25">
      <c r="B742" s="91">
        <v>39</v>
      </c>
      <c r="C742" s="92">
        <f t="shared" si="1423"/>
        <v>43850</v>
      </c>
      <c r="D742" s="93">
        <f ca="1">OFFSET(dispos!$D$19,,228)</f>
        <v>0</v>
      </c>
      <c r="E742" s="93">
        <f ca="1">OFFSET(dispos!$E$19,,228)</f>
        <v>0</v>
      </c>
      <c r="F742" s="93">
        <f ca="1">OFFSET(dispos!$F$19,,228)</f>
        <v>0</v>
      </c>
      <c r="G742" s="93">
        <f ca="1">OFFSET(dispos!$G$19,,228)</f>
        <v>0</v>
      </c>
      <c r="H742" s="93">
        <f ca="1">OFFSET(dispos!$H$19,,228)</f>
        <v>0</v>
      </c>
      <c r="I742" s="93">
        <f ca="1">OFFSET(dispos!$I$19,,228)</f>
        <v>0</v>
      </c>
      <c r="J742" s="90" t="str">
        <f t="shared" ref="J742:O742" ca="1" si="1488">IF(D742=0,"",SUMPRODUCT((D704:D753&lt;=D742)-(ISBLANK(D704:D753))))</f>
        <v/>
      </c>
      <c r="K742" s="90" t="str">
        <f t="shared" ca="1" si="1488"/>
        <v/>
      </c>
      <c r="L742" s="90" t="str">
        <f t="shared" ca="1" si="1488"/>
        <v/>
      </c>
      <c r="M742" s="90" t="str">
        <f t="shared" ca="1" si="1488"/>
        <v/>
      </c>
      <c r="N742" s="90" t="str">
        <f t="shared" ca="1" si="1488"/>
        <v/>
      </c>
      <c r="O742" s="90" t="str">
        <f t="shared" ca="1" si="1488"/>
        <v/>
      </c>
      <c r="P742" s="89" t="str">
        <f t="shared" ref="P742:U742" ca="1" si="1489">IF(ISNA(MATCH(MIN(J704:J753)+ROW()-ROW(P704),J704:J753,0)),"",INDEX(D704:D753,MATCH(MIN(J704:J753)+ROW()-ROW(P704),J704:J753,0)))</f>
        <v/>
      </c>
      <c r="Q742" s="89" t="str">
        <f t="shared" ca="1" si="1489"/>
        <v/>
      </c>
      <c r="R742" s="89" t="str">
        <f t="shared" ca="1" si="1489"/>
        <v/>
      </c>
      <c r="S742" s="89" t="str">
        <f t="shared" ca="1" si="1489"/>
        <v/>
      </c>
      <c r="T742" s="89" t="str">
        <f t="shared" ca="1" si="1489"/>
        <v/>
      </c>
      <c r="U742" s="89" t="str">
        <f t="shared" ca="1" si="1489"/>
        <v/>
      </c>
      <c r="V742" s="98"/>
    </row>
    <row r="743" spans="2:22" x14ac:dyDescent="0.25">
      <c r="B743" s="91">
        <v>40</v>
      </c>
      <c r="C743" s="92">
        <f t="shared" si="1423"/>
        <v>43850</v>
      </c>
      <c r="D743" s="93">
        <f ca="1">OFFSET(dispos!$D$19,,234)</f>
        <v>0</v>
      </c>
      <c r="E743" s="93">
        <f ca="1">OFFSET(dispos!$E$19,,234)</f>
        <v>0</v>
      </c>
      <c r="F743" s="93">
        <f ca="1">OFFSET(dispos!$F$19,,234)</f>
        <v>0</v>
      </c>
      <c r="G743" s="93">
        <f ca="1">OFFSET(dispos!$G$19,,234)</f>
        <v>0</v>
      </c>
      <c r="H743" s="93">
        <f ca="1">OFFSET(dispos!$H$19,,234)</f>
        <v>0</v>
      </c>
      <c r="I743" s="93">
        <f ca="1">OFFSET(dispos!$I$19,,234)</f>
        <v>0</v>
      </c>
      <c r="J743" s="90" t="str">
        <f t="shared" ref="J743:O743" ca="1" si="1490">IF(D743=0,"",SUMPRODUCT((D704:D753&lt;=D743)-(ISBLANK(D704:D753))))</f>
        <v/>
      </c>
      <c r="K743" s="90" t="str">
        <f t="shared" ca="1" si="1490"/>
        <v/>
      </c>
      <c r="L743" s="90" t="str">
        <f t="shared" ca="1" si="1490"/>
        <v/>
      </c>
      <c r="M743" s="90" t="str">
        <f t="shared" ca="1" si="1490"/>
        <v/>
      </c>
      <c r="N743" s="90" t="str">
        <f t="shared" ca="1" si="1490"/>
        <v/>
      </c>
      <c r="O743" s="90" t="str">
        <f t="shared" ca="1" si="1490"/>
        <v/>
      </c>
      <c r="P743" s="89" t="str">
        <f t="shared" ref="P743:U743" ca="1" si="1491">IF(ISNA(MATCH(MIN(J704:J753)+ROW()-ROW(P704),J704:J753,0)),"",INDEX(D704:D753,MATCH(MIN(J704:J753)+ROW()-ROW(P704),J704:J753,0)))</f>
        <v/>
      </c>
      <c r="Q743" s="89" t="str">
        <f t="shared" ca="1" si="1491"/>
        <v/>
      </c>
      <c r="R743" s="89" t="str">
        <f t="shared" ca="1" si="1491"/>
        <v/>
      </c>
      <c r="S743" s="89" t="str">
        <f t="shared" ca="1" si="1491"/>
        <v/>
      </c>
      <c r="T743" s="89" t="str">
        <f t="shared" ca="1" si="1491"/>
        <v/>
      </c>
      <c r="U743" s="89" t="str">
        <f t="shared" ca="1" si="1491"/>
        <v/>
      </c>
      <c r="V743" s="98"/>
    </row>
    <row r="744" spans="2:22" x14ac:dyDescent="0.25">
      <c r="B744" s="91">
        <v>41</v>
      </c>
      <c r="C744" s="92">
        <f t="shared" si="1423"/>
        <v>43850</v>
      </c>
      <c r="D744" s="93">
        <f ca="1">OFFSET(dispos!$D$19,,240)</f>
        <v>0</v>
      </c>
      <c r="E744" s="93">
        <f ca="1">OFFSET(dispos!$E$19,,240)</f>
        <v>0</v>
      </c>
      <c r="F744" s="93">
        <f ca="1">OFFSET(dispos!$F$19,,240)</f>
        <v>0</v>
      </c>
      <c r="G744" s="93">
        <f ca="1">OFFSET(dispos!$G$19,,240)</f>
        <v>0</v>
      </c>
      <c r="H744" s="93">
        <f ca="1">OFFSET(dispos!$H$19,,240)</f>
        <v>0</v>
      </c>
      <c r="I744" s="93">
        <f ca="1">OFFSET(dispos!$I$19,,240)</f>
        <v>0</v>
      </c>
      <c r="J744" s="90" t="str">
        <f t="shared" ref="J744:O744" ca="1" si="1492">IF(D744=0,"",SUMPRODUCT((D704:D753&lt;=D744)-(ISBLANK(D704:D753))))</f>
        <v/>
      </c>
      <c r="K744" s="90" t="str">
        <f t="shared" ca="1" si="1492"/>
        <v/>
      </c>
      <c r="L744" s="90" t="str">
        <f t="shared" ca="1" si="1492"/>
        <v/>
      </c>
      <c r="M744" s="90" t="str">
        <f t="shared" ca="1" si="1492"/>
        <v/>
      </c>
      <c r="N744" s="90" t="str">
        <f t="shared" ca="1" si="1492"/>
        <v/>
      </c>
      <c r="O744" s="90" t="str">
        <f t="shared" ca="1" si="1492"/>
        <v/>
      </c>
      <c r="P744" s="89" t="str">
        <f t="shared" ref="P744:U744" ca="1" si="1493">IF(ISNA(MATCH(MIN(J704:J753)+ROW()-ROW(P704),J704:J753,0)),"",INDEX(D704:D753,MATCH(MIN(J704:J753)+ROW()-ROW(P704),J704:J753,0)))</f>
        <v/>
      </c>
      <c r="Q744" s="89" t="str">
        <f t="shared" ca="1" si="1493"/>
        <v/>
      </c>
      <c r="R744" s="89" t="str">
        <f t="shared" ca="1" si="1493"/>
        <v/>
      </c>
      <c r="S744" s="89" t="str">
        <f t="shared" ca="1" si="1493"/>
        <v/>
      </c>
      <c r="T744" s="89" t="str">
        <f t="shared" ca="1" si="1493"/>
        <v/>
      </c>
      <c r="U744" s="89" t="str">
        <f t="shared" ca="1" si="1493"/>
        <v/>
      </c>
      <c r="V744" s="98"/>
    </row>
    <row r="745" spans="2:22" x14ac:dyDescent="0.25">
      <c r="B745" s="91">
        <v>42</v>
      </c>
      <c r="C745" s="92">
        <f t="shared" si="1423"/>
        <v>43850</v>
      </c>
      <c r="D745" s="93">
        <f ca="1">OFFSET(dispos!$D$19,,246)</f>
        <v>0</v>
      </c>
      <c r="E745" s="93">
        <f ca="1">OFFSET(dispos!$E$19,,246)</f>
        <v>0</v>
      </c>
      <c r="F745" s="93">
        <f ca="1">OFFSET(dispos!$F$19,,246)</f>
        <v>0</v>
      </c>
      <c r="G745" s="93">
        <f ca="1">OFFSET(dispos!$G$19,,246)</f>
        <v>0</v>
      </c>
      <c r="H745" s="93">
        <f ca="1">OFFSET(dispos!$H$19,,246)</f>
        <v>0</v>
      </c>
      <c r="I745" s="93">
        <f ca="1">OFFSET(dispos!$I$19,,246)</f>
        <v>0</v>
      </c>
      <c r="J745" s="90" t="str">
        <f t="shared" ref="J745:O745" ca="1" si="1494">IF(D745=0,"",SUMPRODUCT((D704:D753&lt;=D745)-(ISBLANK(D704:D753))))</f>
        <v/>
      </c>
      <c r="K745" s="90" t="str">
        <f t="shared" ca="1" si="1494"/>
        <v/>
      </c>
      <c r="L745" s="90" t="str">
        <f t="shared" ca="1" si="1494"/>
        <v/>
      </c>
      <c r="M745" s="90" t="str">
        <f t="shared" ca="1" si="1494"/>
        <v/>
      </c>
      <c r="N745" s="90" t="str">
        <f t="shared" ca="1" si="1494"/>
        <v/>
      </c>
      <c r="O745" s="90" t="str">
        <f t="shared" ca="1" si="1494"/>
        <v/>
      </c>
      <c r="P745" s="89" t="str">
        <f t="shared" ref="P745:U745" ca="1" si="1495">IF(ISNA(MATCH(MIN(J704:J753)+ROW()-ROW(P704),J704:J753,0)),"",INDEX(D704:D753,MATCH(MIN(J704:J753)+ROW()-ROW(P704),J704:J753,0)))</f>
        <v/>
      </c>
      <c r="Q745" s="89" t="str">
        <f t="shared" ca="1" si="1495"/>
        <v/>
      </c>
      <c r="R745" s="89" t="str">
        <f t="shared" ca="1" si="1495"/>
        <v/>
      </c>
      <c r="S745" s="89" t="str">
        <f t="shared" ca="1" si="1495"/>
        <v/>
      </c>
      <c r="T745" s="89" t="str">
        <f t="shared" ca="1" si="1495"/>
        <v/>
      </c>
      <c r="U745" s="89" t="str">
        <f t="shared" ca="1" si="1495"/>
        <v/>
      </c>
      <c r="V745" s="98"/>
    </row>
    <row r="746" spans="2:22" x14ac:dyDescent="0.25">
      <c r="B746" s="91">
        <v>43</v>
      </c>
      <c r="C746" s="92">
        <f t="shared" si="1423"/>
        <v>43850</v>
      </c>
      <c r="D746" s="93">
        <f ca="1">OFFSET(dispos!$D$19,,252)</f>
        <v>0</v>
      </c>
      <c r="E746" s="93">
        <f ca="1">OFFSET(dispos!$E$19,,252)</f>
        <v>0</v>
      </c>
      <c r="F746" s="93">
        <f ca="1">OFFSET(dispos!$F$19,,252)</f>
        <v>0</v>
      </c>
      <c r="G746" s="93">
        <f ca="1">OFFSET(dispos!$G$19,,252)</f>
        <v>0</v>
      </c>
      <c r="H746" s="93">
        <f ca="1">OFFSET(dispos!$H$19,,252)</f>
        <v>0</v>
      </c>
      <c r="I746" s="93">
        <f ca="1">OFFSET(dispos!$I$19,,252)</f>
        <v>0</v>
      </c>
      <c r="J746" s="90" t="str">
        <f t="shared" ref="J746:O746" ca="1" si="1496">IF(D746=0,"",SUMPRODUCT((D704:D753&lt;=D746)-(ISBLANK(D704:D753))))</f>
        <v/>
      </c>
      <c r="K746" s="90" t="str">
        <f t="shared" ca="1" si="1496"/>
        <v/>
      </c>
      <c r="L746" s="90" t="str">
        <f t="shared" ca="1" si="1496"/>
        <v/>
      </c>
      <c r="M746" s="90" t="str">
        <f t="shared" ca="1" si="1496"/>
        <v/>
      </c>
      <c r="N746" s="90" t="str">
        <f t="shared" ca="1" si="1496"/>
        <v/>
      </c>
      <c r="O746" s="90" t="str">
        <f t="shared" ca="1" si="1496"/>
        <v/>
      </c>
      <c r="P746" s="89" t="str">
        <f t="shared" ref="P746:U746" ca="1" si="1497">IF(ISNA(MATCH(MIN(J704:J753)+ROW()-ROW(P704),J704:J753,0)),"",INDEX(D704:D753,MATCH(MIN(J704:J753)+ROW()-ROW(P704),J704:J753,0)))</f>
        <v/>
      </c>
      <c r="Q746" s="89" t="str">
        <f t="shared" ca="1" si="1497"/>
        <v/>
      </c>
      <c r="R746" s="89" t="str">
        <f t="shared" ca="1" si="1497"/>
        <v/>
      </c>
      <c r="S746" s="89" t="str">
        <f t="shared" ca="1" si="1497"/>
        <v/>
      </c>
      <c r="T746" s="89" t="str">
        <f t="shared" ca="1" si="1497"/>
        <v/>
      </c>
      <c r="U746" s="89" t="str">
        <f t="shared" ca="1" si="1497"/>
        <v/>
      </c>
      <c r="V746" s="98"/>
    </row>
    <row r="747" spans="2:22" x14ac:dyDescent="0.25">
      <c r="B747" s="91">
        <v>44</v>
      </c>
      <c r="C747" s="92">
        <f t="shared" si="1423"/>
        <v>43850</v>
      </c>
      <c r="D747" s="93">
        <f ca="1">OFFSET(dispos!$D$19,,258)</f>
        <v>0</v>
      </c>
      <c r="E747" s="93">
        <f ca="1">OFFSET(dispos!$E$19,,258)</f>
        <v>0</v>
      </c>
      <c r="F747" s="93">
        <f ca="1">OFFSET(dispos!$F$19,,258)</f>
        <v>0</v>
      </c>
      <c r="G747" s="93">
        <f ca="1">OFFSET(dispos!$G$19,,258)</f>
        <v>0</v>
      </c>
      <c r="H747" s="93">
        <f ca="1">OFFSET(dispos!$H$19,,258)</f>
        <v>0</v>
      </c>
      <c r="I747" s="93">
        <f ca="1">OFFSET(dispos!$I$19,,258)</f>
        <v>0</v>
      </c>
      <c r="J747" s="90" t="str">
        <f t="shared" ref="J747:O747" ca="1" si="1498">IF(D747=0,"",SUMPRODUCT((D704:D753&lt;=D747)-(ISBLANK(D704:D753))))</f>
        <v/>
      </c>
      <c r="K747" s="90" t="str">
        <f t="shared" ca="1" si="1498"/>
        <v/>
      </c>
      <c r="L747" s="90" t="str">
        <f t="shared" ca="1" si="1498"/>
        <v/>
      </c>
      <c r="M747" s="90" t="str">
        <f t="shared" ca="1" si="1498"/>
        <v/>
      </c>
      <c r="N747" s="90" t="str">
        <f t="shared" ca="1" si="1498"/>
        <v/>
      </c>
      <c r="O747" s="90" t="str">
        <f t="shared" ca="1" si="1498"/>
        <v/>
      </c>
      <c r="P747" s="89" t="str">
        <f t="shared" ref="P747:U747" ca="1" si="1499">IF(ISNA(MATCH(MIN(J704:J753)+ROW()-ROW(P704),J704:J753,0)),"",INDEX(D704:D753,MATCH(MIN(J704:J753)+ROW()-ROW(P704),J704:J753,0)))</f>
        <v/>
      </c>
      <c r="Q747" s="89" t="str">
        <f t="shared" ca="1" si="1499"/>
        <v/>
      </c>
      <c r="R747" s="89" t="str">
        <f t="shared" ca="1" si="1499"/>
        <v/>
      </c>
      <c r="S747" s="89" t="str">
        <f t="shared" ca="1" si="1499"/>
        <v/>
      </c>
      <c r="T747" s="89" t="str">
        <f t="shared" ca="1" si="1499"/>
        <v/>
      </c>
      <c r="U747" s="89" t="str">
        <f t="shared" ca="1" si="1499"/>
        <v/>
      </c>
      <c r="V747" s="98"/>
    </row>
    <row r="748" spans="2:22" x14ac:dyDescent="0.25">
      <c r="B748" s="91">
        <v>45</v>
      </c>
      <c r="C748" s="92">
        <f t="shared" si="1423"/>
        <v>43850</v>
      </c>
      <c r="D748" s="93">
        <f ca="1">OFFSET(dispos!$D$19,,264)</f>
        <v>0</v>
      </c>
      <c r="E748" s="93">
        <f ca="1">OFFSET(dispos!$E$19,,264)</f>
        <v>0</v>
      </c>
      <c r="F748" s="93">
        <f ca="1">OFFSET(dispos!$F$19,,264)</f>
        <v>0</v>
      </c>
      <c r="G748" s="93">
        <f ca="1">OFFSET(dispos!$G$19,,264)</f>
        <v>0</v>
      </c>
      <c r="H748" s="93">
        <f ca="1">OFFSET(dispos!$H$19,,264)</f>
        <v>0</v>
      </c>
      <c r="I748" s="93">
        <f ca="1">OFFSET(dispos!$I$19,,264)</f>
        <v>0</v>
      </c>
      <c r="J748" s="90" t="str">
        <f t="shared" ref="J748:O748" ca="1" si="1500">IF(D748=0,"",SUMPRODUCT((D704:D753&lt;=D748)-(ISBLANK(D704:D753))))</f>
        <v/>
      </c>
      <c r="K748" s="90" t="str">
        <f t="shared" ca="1" si="1500"/>
        <v/>
      </c>
      <c r="L748" s="90" t="str">
        <f t="shared" ca="1" si="1500"/>
        <v/>
      </c>
      <c r="M748" s="90" t="str">
        <f t="shared" ca="1" si="1500"/>
        <v/>
      </c>
      <c r="N748" s="90" t="str">
        <f t="shared" ca="1" si="1500"/>
        <v/>
      </c>
      <c r="O748" s="90" t="str">
        <f t="shared" ca="1" si="1500"/>
        <v/>
      </c>
      <c r="P748" s="89" t="str">
        <f t="shared" ref="P748:U748" ca="1" si="1501">IF(ISNA(MATCH(MIN(J704:J753)+ROW()-ROW(P704),J704:J753,0)),"",INDEX(D704:D753,MATCH(MIN(J704:J753)+ROW()-ROW(P704),J704:J753,0)))</f>
        <v/>
      </c>
      <c r="Q748" s="89" t="str">
        <f t="shared" ca="1" si="1501"/>
        <v/>
      </c>
      <c r="R748" s="89" t="str">
        <f t="shared" ca="1" si="1501"/>
        <v/>
      </c>
      <c r="S748" s="89" t="str">
        <f t="shared" ca="1" si="1501"/>
        <v/>
      </c>
      <c r="T748" s="89" t="str">
        <f t="shared" ca="1" si="1501"/>
        <v/>
      </c>
      <c r="U748" s="89" t="str">
        <f t="shared" ca="1" si="1501"/>
        <v/>
      </c>
      <c r="V748" s="98"/>
    </row>
    <row r="749" spans="2:22" x14ac:dyDescent="0.25">
      <c r="B749" s="91">
        <v>46</v>
      </c>
      <c r="C749" s="92">
        <f t="shared" si="1423"/>
        <v>43850</v>
      </c>
      <c r="D749" s="93">
        <f ca="1">OFFSET(dispos!$D$19,,270)</f>
        <v>0</v>
      </c>
      <c r="E749" s="93">
        <f ca="1">OFFSET(dispos!$E$19,,270)</f>
        <v>0</v>
      </c>
      <c r="F749" s="93">
        <f ca="1">OFFSET(dispos!$F$19,,270)</f>
        <v>0</v>
      </c>
      <c r="G749" s="93">
        <f ca="1">OFFSET(dispos!$G$19,,270)</f>
        <v>0</v>
      </c>
      <c r="H749" s="93">
        <f ca="1">OFFSET(dispos!$H$19,,270)</f>
        <v>0</v>
      </c>
      <c r="I749" s="93">
        <f ca="1">OFFSET(dispos!$I$19,,270)</f>
        <v>0</v>
      </c>
      <c r="J749" s="90" t="str">
        <f t="shared" ref="J749:O749" ca="1" si="1502">IF(D749=0,"",SUMPRODUCT((D704:D753&lt;=D749)-(ISBLANK(D704:D753))))</f>
        <v/>
      </c>
      <c r="K749" s="90" t="str">
        <f t="shared" ca="1" si="1502"/>
        <v/>
      </c>
      <c r="L749" s="90" t="str">
        <f t="shared" ca="1" si="1502"/>
        <v/>
      </c>
      <c r="M749" s="90" t="str">
        <f t="shared" ca="1" si="1502"/>
        <v/>
      </c>
      <c r="N749" s="90" t="str">
        <f t="shared" ca="1" si="1502"/>
        <v/>
      </c>
      <c r="O749" s="90" t="str">
        <f t="shared" ca="1" si="1502"/>
        <v/>
      </c>
      <c r="P749" s="89" t="str">
        <f t="shared" ref="P749:U749" ca="1" si="1503">IF(ISNA(MATCH(MIN(J704:J753)+ROW()-ROW(P704),J704:J753,0)),"",INDEX(D704:D753,MATCH(MIN(J704:J753)+ROW()-ROW(P704),J704:J753,0)))</f>
        <v/>
      </c>
      <c r="Q749" s="89" t="str">
        <f t="shared" ca="1" si="1503"/>
        <v/>
      </c>
      <c r="R749" s="89" t="str">
        <f t="shared" ca="1" si="1503"/>
        <v/>
      </c>
      <c r="S749" s="89" t="str">
        <f t="shared" ca="1" si="1503"/>
        <v/>
      </c>
      <c r="T749" s="89" t="str">
        <f t="shared" ca="1" si="1503"/>
        <v/>
      </c>
      <c r="U749" s="89" t="str">
        <f t="shared" ca="1" si="1503"/>
        <v/>
      </c>
      <c r="V749" s="98"/>
    </row>
    <row r="750" spans="2:22" x14ac:dyDescent="0.25">
      <c r="B750" s="91">
        <v>47</v>
      </c>
      <c r="C750" s="92">
        <f t="shared" si="1423"/>
        <v>43850</v>
      </c>
      <c r="D750" s="93">
        <f ca="1">OFFSET(dispos!$D$19,,276)</f>
        <v>0</v>
      </c>
      <c r="E750" s="93">
        <f ca="1">OFFSET(dispos!$E$19,,276)</f>
        <v>0</v>
      </c>
      <c r="F750" s="93">
        <f ca="1">OFFSET(dispos!$F$19,,276)</f>
        <v>0</v>
      </c>
      <c r="G750" s="93">
        <f ca="1">OFFSET(dispos!$G$19,,276)</f>
        <v>0</v>
      </c>
      <c r="H750" s="93">
        <f ca="1">OFFSET(dispos!$H$19,,276)</f>
        <v>0</v>
      </c>
      <c r="I750" s="93">
        <f ca="1">OFFSET(dispos!$I$19,,276)</f>
        <v>0</v>
      </c>
      <c r="J750" s="90" t="str">
        <f t="shared" ref="J750:O750" ca="1" si="1504">IF(D750=0,"",SUMPRODUCT((D704:D753&lt;=D750)-(ISBLANK(D704:D753))))</f>
        <v/>
      </c>
      <c r="K750" s="90" t="str">
        <f t="shared" ca="1" si="1504"/>
        <v/>
      </c>
      <c r="L750" s="90" t="str">
        <f t="shared" ca="1" si="1504"/>
        <v/>
      </c>
      <c r="M750" s="90" t="str">
        <f t="shared" ca="1" si="1504"/>
        <v/>
      </c>
      <c r="N750" s="90" t="str">
        <f t="shared" ca="1" si="1504"/>
        <v/>
      </c>
      <c r="O750" s="90" t="str">
        <f t="shared" ca="1" si="1504"/>
        <v/>
      </c>
      <c r="P750" s="89" t="str">
        <f t="shared" ref="P750:U750" ca="1" si="1505">IF(ISNA(MATCH(MIN(J704:J753)+ROW()-ROW(P704),J704:J753,0)),"",INDEX(D704:D753,MATCH(MIN(J704:J753)+ROW()-ROW(P704),J704:J753,0)))</f>
        <v/>
      </c>
      <c r="Q750" s="89" t="str">
        <f t="shared" ca="1" si="1505"/>
        <v/>
      </c>
      <c r="R750" s="89" t="str">
        <f t="shared" ca="1" si="1505"/>
        <v/>
      </c>
      <c r="S750" s="89" t="str">
        <f t="shared" ca="1" si="1505"/>
        <v/>
      </c>
      <c r="T750" s="89" t="str">
        <f t="shared" ca="1" si="1505"/>
        <v/>
      </c>
      <c r="U750" s="89" t="str">
        <f t="shared" ca="1" si="1505"/>
        <v/>
      </c>
      <c r="V750" s="98"/>
    </row>
    <row r="751" spans="2:22" x14ac:dyDescent="0.25">
      <c r="B751" s="91">
        <v>48</v>
      </c>
      <c r="C751" s="92">
        <f t="shared" si="1423"/>
        <v>43850</v>
      </c>
      <c r="D751" s="93">
        <f ca="1">OFFSET(dispos!$D$19,,282)</f>
        <v>0</v>
      </c>
      <c r="E751" s="93">
        <f ca="1">OFFSET(dispos!$E$19,,282)</f>
        <v>0</v>
      </c>
      <c r="F751" s="93">
        <f ca="1">OFFSET(dispos!$F$19,,282)</f>
        <v>0</v>
      </c>
      <c r="G751" s="93">
        <f ca="1">OFFSET(dispos!$G$19,,282)</f>
        <v>0</v>
      </c>
      <c r="H751" s="93">
        <f ca="1">OFFSET(dispos!$H$19,,282)</f>
        <v>0</v>
      </c>
      <c r="I751" s="93">
        <f ca="1">OFFSET(dispos!$I$19,,282)</f>
        <v>0</v>
      </c>
      <c r="J751" s="90" t="str">
        <f t="shared" ref="J751:O751" ca="1" si="1506">IF(D751=0,"",SUMPRODUCT((D704:D753&lt;=D751)-(ISBLANK(D704:D753))))</f>
        <v/>
      </c>
      <c r="K751" s="90" t="str">
        <f t="shared" ca="1" si="1506"/>
        <v/>
      </c>
      <c r="L751" s="90" t="str">
        <f t="shared" ca="1" si="1506"/>
        <v/>
      </c>
      <c r="M751" s="90" t="str">
        <f t="shared" ca="1" si="1506"/>
        <v/>
      </c>
      <c r="N751" s="90" t="str">
        <f t="shared" ca="1" si="1506"/>
        <v/>
      </c>
      <c r="O751" s="90" t="str">
        <f t="shared" ca="1" si="1506"/>
        <v/>
      </c>
      <c r="P751" s="89" t="str">
        <f t="shared" ref="P751:U751" ca="1" si="1507">IF(ISNA(MATCH(MIN(J704:J753)+ROW()-ROW(P704),J704:J753,0)),"",INDEX(D704:D753,MATCH(MIN(J704:J753)+ROW()-ROW(P704),J704:J753,0)))</f>
        <v/>
      </c>
      <c r="Q751" s="89" t="str">
        <f t="shared" ca="1" si="1507"/>
        <v/>
      </c>
      <c r="R751" s="89" t="str">
        <f t="shared" ca="1" si="1507"/>
        <v/>
      </c>
      <c r="S751" s="89" t="str">
        <f t="shared" ca="1" si="1507"/>
        <v/>
      </c>
      <c r="T751" s="89" t="str">
        <f t="shared" ca="1" si="1507"/>
        <v/>
      </c>
      <c r="U751" s="89" t="str">
        <f t="shared" ca="1" si="1507"/>
        <v/>
      </c>
      <c r="V751" s="98"/>
    </row>
    <row r="752" spans="2:22" x14ac:dyDescent="0.25">
      <c r="B752" s="91">
        <v>49</v>
      </c>
      <c r="C752" s="92">
        <f t="shared" si="1423"/>
        <v>43850</v>
      </c>
      <c r="D752" s="93">
        <f ca="1">OFFSET(dispos!$D$19,,288)</f>
        <v>0</v>
      </c>
      <c r="E752" s="93">
        <f ca="1">OFFSET(dispos!$E$19,,288)</f>
        <v>0</v>
      </c>
      <c r="F752" s="93">
        <f ca="1">OFFSET(dispos!$F$19,,288)</f>
        <v>0</v>
      </c>
      <c r="G752" s="93">
        <f ca="1">OFFSET(dispos!$G$19,,288)</f>
        <v>0</v>
      </c>
      <c r="H752" s="93">
        <f ca="1">OFFSET(dispos!$H$19,,288)</f>
        <v>0</v>
      </c>
      <c r="I752" s="93">
        <f ca="1">OFFSET(dispos!$I$19,,288)</f>
        <v>0</v>
      </c>
      <c r="J752" s="90" t="str">
        <f t="shared" ref="J752:O752" ca="1" si="1508">IF(D752=0,"",SUMPRODUCT((D704:D753&lt;=D752)-(ISBLANK(D704:D753))))</f>
        <v/>
      </c>
      <c r="K752" s="90" t="str">
        <f t="shared" ca="1" si="1508"/>
        <v/>
      </c>
      <c r="L752" s="90" t="str">
        <f t="shared" ca="1" si="1508"/>
        <v/>
      </c>
      <c r="M752" s="90" t="str">
        <f t="shared" ca="1" si="1508"/>
        <v/>
      </c>
      <c r="N752" s="90" t="str">
        <f t="shared" ca="1" si="1508"/>
        <v/>
      </c>
      <c r="O752" s="90" t="str">
        <f t="shared" ca="1" si="1508"/>
        <v/>
      </c>
      <c r="P752" s="89" t="str">
        <f t="shared" ref="P752:U752" ca="1" si="1509">IF(ISNA(MATCH(MIN(J704:J753)+ROW()-ROW(P704),J704:J753,0)),"",INDEX(D704:D753,MATCH(MIN(J704:J753)+ROW()-ROW(P704),J704:J753,0)))</f>
        <v/>
      </c>
      <c r="Q752" s="89" t="str">
        <f t="shared" ca="1" si="1509"/>
        <v/>
      </c>
      <c r="R752" s="89" t="str">
        <f t="shared" ca="1" si="1509"/>
        <v/>
      </c>
      <c r="S752" s="89" t="str">
        <f t="shared" ca="1" si="1509"/>
        <v/>
      </c>
      <c r="T752" s="89" t="str">
        <f t="shared" ca="1" si="1509"/>
        <v/>
      </c>
      <c r="U752" s="89" t="str">
        <f t="shared" ca="1" si="1509"/>
        <v/>
      </c>
      <c r="V752" s="98"/>
    </row>
    <row r="753" spans="2:22" x14ac:dyDescent="0.25">
      <c r="B753" s="91">
        <v>50</v>
      </c>
      <c r="C753" s="92">
        <f t="shared" si="1423"/>
        <v>43850</v>
      </c>
      <c r="D753" s="93">
        <f ca="1">OFFSET(dispos!$D$19,,294)</f>
        <v>0</v>
      </c>
      <c r="E753" s="93">
        <f ca="1">OFFSET(dispos!$E$19,,294)</f>
        <v>0</v>
      </c>
      <c r="F753" s="93">
        <f ca="1">OFFSET(dispos!$F$19,,294)</f>
        <v>0</v>
      </c>
      <c r="G753" s="93">
        <f ca="1">OFFSET(dispos!$G$19,,294)</f>
        <v>0</v>
      </c>
      <c r="H753" s="93">
        <f ca="1">OFFSET(dispos!$H$19,,294)</f>
        <v>0</v>
      </c>
      <c r="I753" s="93">
        <f ca="1">OFFSET(dispos!$I$19,,294)</f>
        <v>0</v>
      </c>
      <c r="J753" s="90" t="str">
        <f t="shared" ref="J753:O753" ca="1" si="1510">IF(D753=0,"",SUMPRODUCT((D704:D753&lt;=D753)-(ISBLANK(D704:D753))))</f>
        <v/>
      </c>
      <c r="K753" s="90" t="str">
        <f t="shared" ca="1" si="1510"/>
        <v/>
      </c>
      <c r="L753" s="90" t="str">
        <f t="shared" ca="1" si="1510"/>
        <v/>
      </c>
      <c r="M753" s="90" t="str">
        <f t="shared" ca="1" si="1510"/>
        <v/>
      </c>
      <c r="N753" s="90" t="str">
        <f t="shared" ca="1" si="1510"/>
        <v/>
      </c>
      <c r="O753" s="90" t="str">
        <f t="shared" ca="1" si="1510"/>
        <v/>
      </c>
      <c r="P753" s="89" t="str">
        <f t="shared" ref="P753:U753" ca="1" si="1511">IF(ISNA(MATCH(MIN(J704:J753)+ROW()-ROW(P704),J704:J753,0)),"",INDEX(D704:D753,MATCH(MIN(J704:J753)+ROW()-ROW(P704),J704:J753,0)))</f>
        <v/>
      </c>
      <c r="Q753" s="89" t="str">
        <f t="shared" ca="1" si="1511"/>
        <v/>
      </c>
      <c r="R753" s="89" t="str">
        <f t="shared" ca="1" si="1511"/>
        <v/>
      </c>
      <c r="S753" s="89" t="str">
        <f t="shared" ca="1" si="1511"/>
        <v/>
      </c>
      <c r="T753" s="89" t="str">
        <f t="shared" ca="1" si="1511"/>
        <v/>
      </c>
      <c r="U753" s="89" t="str">
        <f t="shared" ca="1" si="1511"/>
        <v/>
      </c>
      <c r="V753" s="98"/>
    </row>
    <row r="754" spans="2:22" x14ac:dyDescent="0.25">
      <c r="B754">
        <v>1</v>
      </c>
      <c r="C754" s="29">
        <f>dispos!$C$20</f>
        <v>43851</v>
      </c>
      <c r="D754" s="88">
        <f ca="1">OFFSET(dispos!$D$20,,)</f>
        <v>0</v>
      </c>
      <c r="E754" s="88">
        <f ca="1">OFFSET(dispos!$E$20,,)</f>
        <v>0</v>
      </c>
      <c r="F754" s="88">
        <f ca="1">OFFSET(dispos!$F$20,,)</f>
        <v>0</v>
      </c>
      <c r="G754" s="88">
        <f ca="1">OFFSET(dispos!$G$20,,)</f>
        <v>0</v>
      </c>
      <c r="H754" s="88">
        <f ca="1">OFFSET(dispos!$H$20,,)</f>
        <v>0</v>
      </c>
      <c r="I754" s="88">
        <f ca="1">OFFSET(dispos!$I$20,,)</f>
        <v>0</v>
      </c>
      <c r="J754" s="94" t="str">
        <f t="shared" ref="J754:O754" ca="1" si="1512">IF(D754=0,"",SUMPRODUCT((D754:D803&lt;=D754)-(ISBLANK(D754:D803))))</f>
        <v/>
      </c>
      <c r="K754" s="95" t="str">
        <f t="shared" ca="1" si="1512"/>
        <v/>
      </c>
      <c r="L754" s="95" t="str">
        <f t="shared" ca="1" si="1512"/>
        <v/>
      </c>
      <c r="M754" s="95" t="str">
        <f t="shared" ca="1" si="1512"/>
        <v/>
      </c>
      <c r="N754" s="95" t="str">
        <f t="shared" ca="1" si="1512"/>
        <v/>
      </c>
      <c r="O754" s="95" t="str">
        <f t="shared" ca="1" si="1512"/>
        <v/>
      </c>
      <c r="P754" s="96" t="str">
        <f t="shared" ref="P754:U754" ca="1" si="1513">IF(ISNA(MATCH(MIN(J754:J803)+ROW()-ROW(P754),J754:J803,0)),"",INDEX(D754:D803,MATCH(MIN(J754:J803)+ROW()-ROW(P754),J754:J803,0)))</f>
        <v/>
      </c>
      <c r="Q754" s="96" t="str">
        <f t="shared" ca="1" si="1513"/>
        <v/>
      </c>
      <c r="R754" s="96" t="str">
        <f t="shared" ca="1" si="1513"/>
        <v/>
      </c>
      <c r="S754" s="96" t="str">
        <f t="shared" ca="1" si="1513"/>
        <v/>
      </c>
      <c r="T754" s="96" t="str">
        <f t="shared" ca="1" si="1513"/>
        <v/>
      </c>
      <c r="U754" s="96" t="str">
        <f t="shared" ca="1" si="1513"/>
        <v/>
      </c>
      <c r="V754" s="98">
        <v>16</v>
      </c>
    </row>
    <row r="755" spans="2:22" x14ac:dyDescent="0.25">
      <c r="B755">
        <v>2</v>
      </c>
      <c r="C755" s="29">
        <f t="shared" si="1423"/>
        <v>43851</v>
      </c>
      <c r="D755" s="88">
        <f ca="1">OFFSET(dispos!$D$20,,6)</f>
        <v>0</v>
      </c>
      <c r="E755" s="88">
        <f ca="1">OFFSET(dispos!$E$20,,6)</f>
        <v>0</v>
      </c>
      <c r="F755" s="88">
        <f ca="1">OFFSET(dispos!$F$20,,6)</f>
        <v>0</v>
      </c>
      <c r="G755" s="88">
        <f ca="1">OFFSET(dispos!$G$20,,6)</f>
        <v>0</v>
      </c>
      <c r="H755" s="88">
        <f ca="1">OFFSET(dispos!$H$20,,6)</f>
        <v>0</v>
      </c>
      <c r="I755" s="88">
        <f ca="1">OFFSET(dispos!$I$20,,6)</f>
        <v>0</v>
      </c>
      <c r="J755" s="90" t="str">
        <f t="shared" ref="J755:O755" ca="1" si="1514">IF(D755=0,"",SUMPRODUCT((D754:D803&lt;=D755)-(ISBLANK(D754:D803))))</f>
        <v/>
      </c>
      <c r="K755" s="90" t="str">
        <f t="shared" ca="1" si="1514"/>
        <v/>
      </c>
      <c r="L755" s="90" t="str">
        <f t="shared" ca="1" si="1514"/>
        <v/>
      </c>
      <c r="M755" s="90" t="str">
        <f t="shared" ca="1" si="1514"/>
        <v/>
      </c>
      <c r="N755" s="90" t="str">
        <f t="shared" ca="1" si="1514"/>
        <v/>
      </c>
      <c r="O755" s="90" t="str">
        <f t="shared" ca="1" si="1514"/>
        <v/>
      </c>
      <c r="P755" s="89" t="str">
        <f t="shared" ref="P755:U755" ca="1" si="1515">IF(ISNA(MATCH(MIN(J754:J803)+ROW()-ROW(P754),J754:J803,0)),"",INDEX(D754:D803,MATCH(MIN(J754:J803)+ROW()-ROW(P754),J754:J803,0)))</f>
        <v/>
      </c>
      <c r="Q755" s="89" t="str">
        <f t="shared" ca="1" si="1515"/>
        <v/>
      </c>
      <c r="R755" s="89" t="str">
        <f t="shared" ca="1" si="1515"/>
        <v/>
      </c>
      <c r="S755" s="89" t="str">
        <f t="shared" ca="1" si="1515"/>
        <v/>
      </c>
      <c r="T755" s="89" t="str">
        <f t="shared" ca="1" si="1515"/>
        <v/>
      </c>
      <c r="U755" s="89" t="str">
        <f t="shared" ca="1" si="1515"/>
        <v/>
      </c>
      <c r="V755" s="98"/>
    </row>
    <row r="756" spans="2:22" x14ac:dyDescent="0.25">
      <c r="B756">
        <v>3</v>
      </c>
      <c r="C756" s="29">
        <f t="shared" si="1423"/>
        <v>43851</v>
      </c>
      <c r="D756" s="88">
        <f ca="1">OFFSET(dispos!$D$20,,12)</f>
        <v>0</v>
      </c>
      <c r="E756" s="88">
        <f ca="1">OFFSET(dispos!$E$20,,12)</f>
        <v>0</v>
      </c>
      <c r="F756" s="88">
        <f ca="1">OFFSET(dispos!$F$20,,12)</f>
        <v>0</v>
      </c>
      <c r="G756" s="88">
        <f ca="1">OFFSET(dispos!$G$20,,12)</f>
        <v>0</v>
      </c>
      <c r="H756" s="88">
        <f ca="1">OFFSET(dispos!$H$20,,12)</f>
        <v>0</v>
      </c>
      <c r="I756" s="88">
        <f ca="1">OFFSET(dispos!$I$20,,12)</f>
        <v>0</v>
      </c>
      <c r="J756" s="90" t="str">
        <f t="shared" ref="J756:O756" ca="1" si="1516">IF(D756=0,"",SUMPRODUCT((D754:D803&lt;=D756)-(ISBLANK(D754:D803))))</f>
        <v/>
      </c>
      <c r="K756" s="90" t="str">
        <f t="shared" ca="1" si="1516"/>
        <v/>
      </c>
      <c r="L756" s="90" t="str">
        <f t="shared" ca="1" si="1516"/>
        <v/>
      </c>
      <c r="M756" s="90" t="str">
        <f t="shared" ca="1" si="1516"/>
        <v/>
      </c>
      <c r="N756" s="90" t="str">
        <f t="shared" ca="1" si="1516"/>
        <v/>
      </c>
      <c r="O756" s="90" t="str">
        <f t="shared" ca="1" si="1516"/>
        <v/>
      </c>
      <c r="P756" s="89" t="str">
        <f t="shared" ref="P756:U756" ca="1" si="1517">IF(ISNA(MATCH(MIN(J754:J803)+ROW()-ROW(P754),J754:J803,0)),"",INDEX(D754:D803,MATCH(MIN(J754:J803)+ROW()-ROW(P754),J754:J803,0)))</f>
        <v/>
      </c>
      <c r="Q756" s="89" t="str">
        <f t="shared" ca="1" si="1517"/>
        <v/>
      </c>
      <c r="R756" s="89" t="str">
        <f t="shared" ca="1" si="1517"/>
        <v/>
      </c>
      <c r="S756" s="89" t="str">
        <f t="shared" ca="1" si="1517"/>
        <v/>
      </c>
      <c r="T756" s="89" t="str">
        <f t="shared" ca="1" si="1517"/>
        <v/>
      </c>
      <c r="U756" s="89" t="str">
        <f t="shared" ca="1" si="1517"/>
        <v/>
      </c>
      <c r="V756" s="98"/>
    </row>
    <row r="757" spans="2:22" x14ac:dyDescent="0.25">
      <c r="B757">
        <v>4</v>
      </c>
      <c r="C757" s="29">
        <f t="shared" si="1423"/>
        <v>43851</v>
      </c>
      <c r="D757" s="88">
        <f ca="1">OFFSET(dispos!$D$20,,18)</f>
        <v>0</v>
      </c>
      <c r="E757" s="88">
        <f ca="1">OFFSET(dispos!$E$20,,18)</f>
        <v>0</v>
      </c>
      <c r="F757" s="88">
        <f ca="1">OFFSET(dispos!$F$20,,18)</f>
        <v>0</v>
      </c>
      <c r="G757" s="88">
        <f ca="1">OFFSET(dispos!$G$20,,18)</f>
        <v>0</v>
      </c>
      <c r="H757" s="88">
        <f ca="1">OFFSET(dispos!$H$20,,18)</f>
        <v>0</v>
      </c>
      <c r="I757" s="88">
        <f ca="1">OFFSET(dispos!$I$20,,18)</f>
        <v>0</v>
      </c>
      <c r="J757" s="90" t="str">
        <f t="shared" ref="J757:O757" ca="1" si="1518">IF(D757=0,"",SUMPRODUCT((D754:D803&lt;=D757)-(ISBLANK(D754:D803))))</f>
        <v/>
      </c>
      <c r="K757" s="90" t="str">
        <f t="shared" ca="1" si="1518"/>
        <v/>
      </c>
      <c r="L757" s="90" t="str">
        <f t="shared" ca="1" si="1518"/>
        <v/>
      </c>
      <c r="M757" s="90" t="str">
        <f t="shared" ca="1" si="1518"/>
        <v/>
      </c>
      <c r="N757" s="90" t="str">
        <f t="shared" ca="1" si="1518"/>
        <v/>
      </c>
      <c r="O757" s="90" t="str">
        <f t="shared" ca="1" si="1518"/>
        <v/>
      </c>
      <c r="P757" s="89" t="str">
        <f t="shared" ref="P757:U757" ca="1" si="1519">IF(ISNA(MATCH(MIN(J754:J803)+ROW()-ROW(P754),J754:J803,0)),"",INDEX(D754:D803,MATCH(MIN(J754:J803)+ROW()-ROW(P754),J754:J803,0)))</f>
        <v/>
      </c>
      <c r="Q757" s="89" t="str">
        <f t="shared" ca="1" si="1519"/>
        <v/>
      </c>
      <c r="R757" s="89" t="str">
        <f t="shared" ca="1" si="1519"/>
        <v/>
      </c>
      <c r="S757" s="89" t="str">
        <f t="shared" ca="1" si="1519"/>
        <v/>
      </c>
      <c r="T757" s="89" t="str">
        <f t="shared" ca="1" si="1519"/>
        <v/>
      </c>
      <c r="U757" s="89" t="str">
        <f t="shared" ca="1" si="1519"/>
        <v/>
      </c>
      <c r="V757" s="98"/>
    </row>
    <row r="758" spans="2:22" x14ac:dyDescent="0.25">
      <c r="B758">
        <v>5</v>
      </c>
      <c r="C758" s="29">
        <f t="shared" si="1423"/>
        <v>43851</v>
      </c>
      <c r="D758" s="88">
        <f ca="1">OFFSET(dispos!$D$20,,24)</f>
        <v>0</v>
      </c>
      <c r="E758" s="88">
        <f ca="1">OFFSET(dispos!$E$20,,24)</f>
        <v>0</v>
      </c>
      <c r="F758" s="88">
        <f ca="1">OFFSET(dispos!$F$20,,24)</f>
        <v>0</v>
      </c>
      <c r="G758" s="88">
        <f ca="1">OFFSET(dispos!$G$20,,24)</f>
        <v>0</v>
      </c>
      <c r="H758" s="88">
        <f ca="1">OFFSET(dispos!$H$20,,24)</f>
        <v>0</v>
      </c>
      <c r="I758" s="88">
        <f ca="1">OFFSET(dispos!$I$20,,24)</f>
        <v>0</v>
      </c>
      <c r="J758" s="90" t="str">
        <f t="shared" ref="J758:O758" ca="1" si="1520">IF(D758=0,"",SUMPRODUCT((D754:D803&lt;=D758)-(ISBLANK(D754:D803))))</f>
        <v/>
      </c>
      <c r="K758" s="90" t="str">
        <f t="shared" ca="1" si="1520"/>
        <v/>
      </c>
      <c r="L758" s="90" t="str">
        <f t="shared" ca="1" si="1520"/>
        <v/>
      </c>
      <c r="M758" s="90" t="str">
        <f t="shared" ca="1" si="1520"/>
        <v/>
      </c>
      <c r="N758" s="90" t="str">
        <f t="shared" ca="1" si="1520"/>
        <v/>
      </c>
      <c r="O758" s="90" t="str">
        <f t="shared" ca="1" si="1520"/>
        <v/>
      </c>
      <c r="P758" s="89" t="str">
        <f t="shared" ref="P758:U758" ca="1" si="1521">IF(ISNA(MATCH(MIN(J754:J803)+ROW()-ROW(P754),J754:J803,0)),"",INDEX(D754:D803,MATCH(MIN(J754:J803)+ROW()-ROW(P754),J754:J803,0)))</f>
        <v/>
      </c>
      <c r="Q758" s="89" t="str">
        <f t="shared" ca="1" si="1521"/>
        <v/>
      </c>
      <c r="R758" s="89" t="str">
        <f t="shared" ca="1" si="1521"/>
        <v/>
      </c>
      <c r="S758" s="89" t="str">
        <f t="shared" ca="1" si="1521"/>
        <v/>
      </c>
      <c r="T758" s="89" t="str">
        <f t="shared" ca="1" si="1521"/>
        <v/>
      </c>
      <c r="U758" s="89" t="str">
        <f t="shared" ca="1" si="1521"/>
        <v/>
      </c>
      <c r="V758" s="98"/>
    </row>
    <row r="759" spans="2:22" x14ac:dyDescent="0.25">
      <c r="B759">
        <v>6</v>
      </c>
      <c r="C759" s="29">
        <f t="shared" si="1423"/>
        <v>43851</v>
      </c>
      <c r="D759" s="88">
        <f ca="1">OFFSET(dispos!$D$20,,30)</f>
        <v>0</v>
      </c>
      <c r="E759" s="88">
        <f ca="1">OFFSET(dispos!$E$20,,30)</f>
        <v>0</v>
      </c>
      <c r="F759" s="88">
        <f ca="1">OFFSET(dispos!$F$20,,30)</f>
        <v>0</v>
      </c>
      <c r="G759" s="88">
        <f ca="1">OFFSET(dispos!$G$20,,30)</f>
        <v>0</v>
      </c>
      <c r="H759" s="88">
        <f ca="1">OFFSET(dispos!$H$20,,30)</f>
        <v>0</v>
      </c>
      <c r="I759" s="88">
        <f ca="1">OFFSET(dispos!$I$20,,30)</f>
        <v>0</v>
      </c>
      <c r="J759" s="90" t="str">
        <f t="shared" ref="J759:O759" ca="1" si="1522">IF(D759=0,"",SUMPRODUCT((D754:D803&lt;=D759)-(ISBLANK(D754:D803))))</f>
        <v/>
      </c>
      <c r="K759" s="90" t="str">
        <f t="shared" ca="1" si="1522"/>
        <v/>
      </c>
      <c r="L759" s="90" t="str">
        <f t="shared" ca="1" si="1522"/>
        <v/>
      </c>
      <c r="M759" s="90" t="str">
        <f t="shared" ca="1" si="1522"/>
        <v/>
      </c>
      <c r="N759" s="90" t="str">
        <f t="shared" ca="1" si="1522"/>
        <v/>
      </c>
      <c r="O759" s="90" t="str">
        <f t="shared" ca="1" si="1522"/>
        <v/>
      </c>
      <c r="P759" s="89" t="str">
        <f t="shared" ref="P759:U759" ca="1" si="1523">IF(ISNA(MATCH(MIN(J754:J803)+ROW()-ROW(P754),J754:J803,0)),"",INDEX(D754:D803,MATCH(MIN(J754:J803)+ROW()-ROW(P754),J754:J803,0)))</f>
        <v/>
      </c>
      <c r="Q759" s="89" t="str">
        <f t="shared" ca="1" si="1523"/>
        <v/>
      </c>
      <c r="R759" s="89" t="str">
        <f t="shared" ca="1" si="1523"/>
        <v/>
      </c>
      <c r="S759" s="89" t="str">
        <f t="shared" ca="1" si="1523"/>
        <v/>
      </c>
      <c r="T759" s="89" t="str">
        <f t="shared" ca="1" si="1523"/>
        <v/>
      </c>
      <c r="U759" s="89" t="str">
        <f t="shared" ca="1" si="1523"/>
        <v/>
      </c>
      <c r="V759" s="98"/>
    </row>
    <row r="760" spans="2:22" x14ac:dyDescent="0.25">
      <c r="B760">
        <v>7</v>
      </c>
      <c r="C760" s="29">
        <f t="shared" si="1423"/>
        <v>43851</v>
      </c>
      <c r="D760" s="88">
        <f ca="1">OFFSET(dispos!$D$20,,36)</f>
        <v>0</v>
      </c>
      <c r="E760" s="88">
        <f ca="1">OFFSET(dispos!$E$20,,36)</f>
        <v>0</v>
      </c>
      <c r="F760" s="88">
        <f ca="1">OFFSET(dispos!$F$20,,36)</f>
        <v>0</v>
      </c>
      <c r="G760" s="88">
        <f ca="1">OFFSET(dispos!$G$20,,36)</f>
        <v>0</v>
      </c>
      <c r="H760" s="88">
        <f ca="1">OFFSET(dispos!$H$20,,36)</f>
        <v>0</v>
      </c>
      <c r="I760" s="88">
        <f ca="1">OFFSET(dispos!$I$20,,36)</f>
        <v>0</v>
      </c>
      <c r="J760" s="90" t="str">
        <f t="shared" ref="J760:O760" ca="1" si="1524">IF(D760=0,"",SUMPRODUCT((D754:D803&lt;=D760)-(ISBLANK(D754:D803))))</f>
        <v/>
      </c>
      <c r="K760" s="90" t="str">
        <f t="shared" ca="1" si="1524"/>
        <v/>
      </c>
      <c r="L760" s="90" t="str">
        <f t="shared" ca="1" si="1524"/>
        <v/>
      </c>
      <c r="M760" s="90" t="str">
        <f t="shared" ca="1" si="1524"/>
        <v/>
      </c>
      <c r="N760" s="90" t="str">
        <f t="shared" ca="1" si="1524"/>
        <v/>
      </c>
      <c r="O760" s="90" t="str">
        <f t="shared" ca="1" si="1524"/>
        <v/>
      </c>
      <c r="P760" s="89" t="str">
        <f t="shared" ref="P760:U760" ca="1" si="1525">IF(ISNA(MATCH(MIN(J754:J803)+ROW()-ROW(P754),J754:J803,0)),"",INDEX(D754:D803,MATCH(MIN(J754:J803)+ROW()-ROW(P754),J754:J803,0)))</f>
        <v/>
      </c>
      <c r="Q760" s="89" t="str">
        <f t="shared" ca="1" si="1525"/>
        <v/>
      </c>
      <c r="R760" s="89" t="str">
        <f t="shared" ca="1" si="1525"/>
        <v/>
      </c>
      <c r="S760" s="89" t="str">
        <f t="shared" ca="1" si="1525"/>
        <v/>
      </c>
      <c r="T760" s="89" t="str">
        <f t="shared" ca="1" si="1525"/>
        <v/>
      </c>
      <c r="U760" s="89" t="str">
        <f t="shared" ca="1" si="1525"/>
        <v/>
      </c>
      <c r="V760" s="98"/>
    </row>
    <row r="761" spans="2:22" x14ac:dyDescent="0.25">
      <c r="B761">
        <v>8</v>
      </c>
      <c r="C761" s="29">
        <f t="shared" si="1423"/>
        <v>43851</v>
      </c>
      <c r="D761" s="88">
        <f ca="1">OFFSET(dispos!$D$20,,42)</f>
        <v>0</v>
      </c>
      <c r="E761" s="88">
        <f ca="1">OFFSET(dispos!$E$20,,42)</f>
        <v>0</v>
      </c>
      <c r="F761" s="88">
        <f ca="1">OFFSET(dispos!$F$20,,42)</f>
        <v>0</v>
      </c>
      <c r="G761" s="88">
        <f ca="1">OFFSET(dispos!$G$20,,42)</f>
        <v>0</v>
      </c>
      <c r="H761" s="88">
        <f ca="1">OFFSET(dispos!$H$20,,42)</f>
        <v>0</v>
      </c>
      <c r="I761" s="88">
        <f ca="1">OFFSET(dispos!$I$20,,42)</f>
        <v>0</v>
      </c>
      <c r="J761" s="90" t="str">
        <f t="shared" ref="J761:O761" ca="1" si="1526">IF(D761=0,"",SUMPRODUCT((D754:D803&lt;=D761)-(ISBLANK(D754:D803))))</f>
        <v/>
      </c>
      <c r="K761" s="90" t="str">
        <f t="shared" ca="1" si="1526"/>
        <v/>
      </c>
      <c r="L761" s="90" t="str">
        <f t="shared" ca="1" si="1526"/>
        <v/>
      </c>
      <c r="M761" s="90" t="str">
        <f t="shared" ca="1" si="1526"/>
        <v/>
      </c>
      <c r="N761" s="90" t="str">
        <f t="shared" ca="1" si="1526"/>
        <v/>
      </c>
      <c r="O761" s="90" t="str">
        <f t="shared" ca="1" si="1526"/>
        <v/>
      </c>
      <c r="P761" s="89" t="str">
        <f t="shared" ref="P761:U761" ca="1" si="1527">IF(ISNA(MATCH(MIN(J754:J803)+ROW()-ROW(P754),J754:J803,0)),"",INDEX(D754:D803,MATCH(MIN(J754:J803)+ROW()-ROW(P754),J754:J803,0)))</f>
        <v/>
      </c>
      <c r="Q761" s="89" t="str">
        <f t="shared" ca="1" si="1527"/>
        <v/>
      </c>
      <c r="R761" s="89" t="str">
        <f t="shared" ca="1" si="1527"/>
        <v/>
      </c>
      <c r="S761" s="89" t="str">
        <f t="shared" ca="1" si="1527"/>
        <v/>
      </c>
      <c r="T761" s="89" t="str">
        <f t="shared" ca="1" si="1527"/>
        <v/>
      </c>
      <c r="U761" s="89" t="str">
        <f t="shared" ca="1" si="1527"/>
        <v/>
      </c>
      <c r="V761" s="98"/>
    </row>
    <row r="762" spans="2:22" x14ac:dyDescent="0.25">
      <c r="B762">
        <v>9</v>
      </c>
      <c r="C762" s="29">
        <f t="shared" si="1423"/>
        <v>43851</v>
      </c>
      <c r="D762" s="88">
        <f ca="1">OFFSET(dispos!$D$20,,48)</f>
        <v>0</v>
      </c>
      <c r="E762" s="88">
        <f ca="1">OFFSET(dispos!$E$20,,48)</f>
        <v>0</v>
      </c>
      <c r="F762" s="88">
        <f ca="1">OFFSET(dispos!$F$20,,48)</f>
        <v>0</v>
      </c>
      <c r="G762" s="88">
        <f ca="1">OFFSET(dispos!$G$20,,48)</f>
        <v>0</v>
      </c>
      <c r="H762" s="88">
        <f ca="1">OFFSET(dispos!$H$20,,48)</f>
        <v>0</v>
      </c>
      <c r="I762" s="88">
        <f ca="1">OFFSET(dispos!$I$20,,48)</f>
        <v>0</v>
      </c>
      <c r="J762" s="90" t="str">
        <f t="shared" ref="J762:O762" ca="1" si="1528">IF(D762=0,"",SUMPRODUCT((D754:D803&lt;=D762)-(ISBLANK(D754:D803))))</f>
        <v/>
      </c>
      <c r="K762" s="90" t="str">
        <f t="shared" ca="1" si="1528"/>
        <v/>
      </c>
      <c r="L762" s="90" t="str">
        <f t="shared" ca="1" si="1528"/>
        <v/>
      </c>
      <c r="M762" s="90" t="str">
        <f t="shared" ca="1" si="1528"/>
        <v/>
      </c>
      <c r="N762" s="90" t="str">
        <f t="shared" ca="1" si="1528"/>
        <v/>
      </c>
      <c r="O762" s="90" t="str">
        <f t="shared" ca="1" si="1528"/>
        <v/>
      </c>
      <c r="P762" s="89" t="str">
        <f t="shared" ref="P762:U762" ca="1" si="1529">IF(ISNA(MATCH(MIN(J754:J803)+ROW()-ROW(P754),J754:J803,0)),"",INDEX(D754:D803,MATCH(MIN(J754:J803)+ROW()-ROW(P754),J754:J803,0)))</f>
        <v/>
      </c>
      <c r="Q762" s="89" t="str">
        <f t="shared" ca="1" si="1529"/>
        <v/>
      </c>
      <c r="R762" s="89" t="str">
        <f t="shared" ca="1" si="1529"/>
        <v/>
      </c>
      <c r="S762" s="89" t="str">
        <f t="shared" ca="1" si="1529"/>
        <v/>
      </c>
      <c r="T762" s="89" t="str">
        <f t="shared" ca="1" si="1529"/>
        <v/>
      </c>
      <c r="U762" s="89" t="str">
        <f t="shared" ca="1" si="1529"/>
        <v/>
      </c>
      <c r="V762" s="98"/>
    </row>
    <row r="763" spans="2:22" x14ac:dyDescent="0.25">
      <c r="B763">
        <v>10</v>
      </c>
      <c r="C763" s="29">
        <f t="shared" si="1423"/>
        <v>43851</v>
      </c>
      <c r="D763" s="88">
        <f ca="1">OFFSET(dispos!$D$20,,54)</f>
        <v>0</v>
      </c>
      <c r="E763" s="88">
        <f ca="1">OFFSET(dispos!$E$20,,54)</f>
        <v>0</v>
      </c>
      <c r="F763" s="88">
        <f ca="1">OFFSET(dispos!$F$20,,54)</f>
        <v>0</v>
      </c>
      <c r="G763" s="88">
        <f ca="1">OFFSET(dispos!$G$20,,54)</f>
        <v>0</v>
      </c>
      <c r="H763" s="88">
        <f ca="1">OFFSET(dispos!$H$20,,54)</f>
        <v>0</v>
      </c>
      <c r="I763" s="88">
        <f ca="1">OFFSET(dispos!$I$20,,54)</f>
        <v>0</v>
      </c>
      <c r="J763" s="90" t="str">
        <f t="shared" ref="J763:O763" ca="1" si="1530">IF(D763=0,"",SUMPRODUCT((D754:D803&lt;=D763)-(ISBLANK(D754:D803))))</f>
        <v/>
      </c>
      <c r="K763" s="90" t="str">
        <f t="shared" ca="1" si="1530"/>
        <v/>
      </c>
      <c r="L763" s="90" t="str">
        <f t="shared" ca="1" si="1530"/>
        <v/>
      </c>
      <c r="M763" s="90" t="str">
        <f t="shared" ca="1" si="1530"/>
        <v/>
      </c>
      <c r="N763" s="90" t="str">
        <f t="shared" ca="1" si="1530"/>
        <v/>
      </c>
      <c r="O763" s="90" t="str">
        <f t="shared" ca="1" si="1530"/>
        <v/>
      </c>
      <c r="P763" s="89" t="str">
        <f t="shared" ref="P763:U763" ca="1" si="1531">IF(ISNA(MATCH(MIN(J754:J803)+ROW()-ROW(P754),J754:J803,0)),"",INDEX(D754:D803,MATCH(MIN(J754:J803)+ROW()-ROW(P754),J754:J803,0)))</f>
        <v/>
      </c>
      <c r="Q763" s="89" t="str">
        <f t="shared" ca="1" si="1531"/>
        <v/>
      </c>
      <c r="R763" s="89" t="str">
        <f t="shared" ca="1" si="1531"/>
        <v/>
      </c>
      <c r="S763" s="89" t="str">
        <f t="shared" ca="1" si="1531"/>
        <v/>
      </c>
      <c r="T763" s="89" t="str">
        <f t="shared" ca="1" si="1531"/>
        <v/>
      </c>
      <c r="U763" s="89" t="str">
        <f t="shared" ca="1" si="1531"/>
        <v/>
      </c>
      <c r="V763" s="98"/>
    </row>
    <row r="764" spans="2:22" x14ac:dyDescent="0.25">
      <c r="B764">
        <v>11</v>
      </c>
      <c r="C764" s="29">
        <f t="shared" si="1423"/>
        <v>43851</v>
      </c>
      <c r="D764" s="88">
        <f ca="1">OFFSET(dispos!$D$20,,60)</f>
        <v>0</v>
      </c>
      <c r="E764" s="88">
        <f ca="1">OFFSET(dispos!$E$20,,60)</f>
        <v>0</v>
      </c>
      <c r="F764" s="88">
        <f ca="1">OFFSET(dispos!$F$20,,60)</f>
        <v>0</v>
      </c>
      <c r="G764" s="88">
        <f ca="1">OFFSET(dispos!$G$20,,60)</f>
        <v>0</v>
      </c>
      <c r="H764" s="88">
        <f ca="1">OFFSET(dispos!$H$20,,60)</f>
        <v>0</v>
      </c>
      <c r="I764" s="88">
        <f ca="1">OFFSET(dispos!$I$20,,60)</f>
        <v>0</v>
      </c>
      <c r="J764" s="90" t="str">
        <f t="shared" ref="J764:O764" ca="1" si="1532">IF(D764=0,"",SUMPRODUCT((D754:D803&lt;=D764)-(ISBLANK(D754:D803))))</f>
        <v/>
      </c>
      <c r="K764" s="90" t="str">
        <f t="shared" ca="1" si="1532"/>
        <v/>
      </c>
      <c r="L764" s="90" t="str">
        <f t="shared" ca="1" si="1532"/>
        <v/>
      </c>
      <c r="M764" s="90" t="str">
        <f t="shared" ca="1" si="1532"/>
        <v/>
      </c>
      <c r="N764" s="90" t="str">
        <f t="shared" ca="1" si="1532"/>
        <v/>
      </c>
      <c r="O764" s="90" t="str">
        <f t="shared" ca="1" si="1532"/>
        <v/>
      </c>
      <c r="P764" s="89" t="str">
        <f t="shared" ref="P764:U764" ca="1" si="1533">IF(ISNA(MATCH(MIN(J754:J803)+ROW()-ROW(P754),J754:J803,0)),"",INDEX(D754:D803,MATCH(MIN(J754:J803)+ROW()-ROW(P754),J754:J803,0)))</f>
        <v/>
      </c>
      <c r="Q764" s="89" t="str">
        <f t="shared" ca="1" si="1533"/>
        <v/>
      </c>
      <c r="R764" s="89" t="str">
        <f t="shared" ca="1" si="1533"/>
        <v/>
      </c>
      <c r="S764" s="89" t="str">
        <f t="shared" ca="1" si="1533"/>
        <v/>
      </c>
      <c r="T764" s="89" t="str">
        <f t="shared" ca="1" si="1533"/>
        <v/>
      </c>
      <c r="U764" s="89" t="str">
        <f t="shared" ca="1" si="1533"/>
        <v/>
      </c>
      <c r="V764" s="98"/>
    </row>
    <row r="765" spans="2:22" x14ac:dyDescent="0.25">
      <c r="B765">
        <v>12</v>
      </c>
      <c r="C765" s="29">
        <f t="shared" si="1423"/>
        <v>43851</v>
      </c>
      <c r="D765" s="88">
        <f ca="1">OFFSET(dispos!$D$20,,66)</f>
        <v>0</v>
      </c>
      <c r="E765" s="88">
        <f ca="1">OFFSET(dispos!$E$20,,66)</f>
        <v>0</v>
      </c>
      <c r="F765" s="88">
        <f ca="1">OFFSET(dispos!$F$20,,66)</f>
        <v>0</v>
      </c>
      <c r="G765" s="88">
        <f ca="1">OFFSET(dispos!$G$20,,66)</f>
        <v>0</v>
      </c>
      <c r="H765" s="88">
        <f ca="1">OFFSET(dispos!$H$20,,66)</f>
        <v>0</v>
      </c>
      <c r="I765" s="88">
        <f ca="1">OFFSET(dispos!$I$20,,66)</f>
        <v>0</v>
      </c>
      <c r="J765" s="90" t="str">
        <f t="shared" ref="J765:O765" ca="1" si="1534">IF(D765=0,"",SUMPRODUCT((D754:D803&lt;=D765)-(ISBLANK(D754:D803))))</f>
        <v/>
      </c>
      <c r="K765" s="90" t="str">
        <f t="shared" ca="1" si="1534"/>
        <v/>
      </c>
      <c r="L765" s="90" t="str">
        <f t="shared" ca="1" si="1534"/>
        <v/>
      </c>
      <c r="M765" s="90" t="str">
        <f t="shared" ca="1" si="1534"/>
        <v/>
      </c>
      <c r="N765" s="90" t="str">
        <f t="shared" ca="1" si="1534"/>
        <v/>
      </c>
      <c r="O765" s="90" t="str">
        <f t="shared" ca="1" si="1534"/>
        <v/>
      </c>
      <c r="P765" s="89" t="str">
        <f t="shared" ref="P765:U765" ca="1" si="1535">IF(ISNA(MATCH(MIN(J754:J803)+ROW()-ROW(P754),J754:J803,0)),"",INDEX(D754:D803,MATCH(MIN(J754:J803)+ROW()-ROW(P754),J754:J803,0)))</f>
        <v/>
      </c>
      <c r="Q765" s="89" t="str">
        <f t="shared" ca="1" si="1535"/>
        <v/>
      </c>
      <c r="R765" s="89" t="str">
        <f t="shared" ca="1" si="1535"/>
        <v/>
      </c>
      <c r="S765" s="89" t="str">
        <f t="shared" ca="1" si="1535"/>
        <v/>
      </c>
      <c r="T765" s="89" t="str">
        <f t="shared" ca="1" si="1535"/>
        <v/>
      </c>
      <c r="U765" s="89" t="str">
        <f t="shared" ca="1" si="1535"/>
        <v/>
      </c>
      <c r="V765" s="98"/>
    </row>
    <row r="766" spans="2:22" x14ac:dyDescent="0.25">
      <c r="B766">
        <v>13</v>
      </c>
      <c r="C766" s="29">
        <f t="shared" si="1423"/>
        <v>43851</v>
      </c>
      <c r="D766" s="88">
        <f ca="1">OFFSET(dispos!$D$20,,72)</f>
        <v>0</v>
      </c>
      <c r="E766" s="88">
        <f ca="1">OFFSET(dispos!$E$20,,72)</f>
        <v>0</v>
      </c>
      <c r="F766" s="88">
        <f ca="1">OFFSET(dispos!$F$20,,72)</f>
        <v>0</v>
      </c>
      <c r="G766" s="88">
        <f ca="1">OFFSET(dispos!$G$20,,72)</f>
        <v>0</v>
      </c>
      <c r="H766" s="88">
        <f ca="1">OFFSET(dispos!$H$20,,72)</f>
        <v>0</v>
      </c>
      <c r="I766" s="88">
        <f ca="1">OFFSET(dispos!$I$20,,72)</f>
        <v>0</v>
      </c>
      <c r="J766" s="90" t="str">
        <f t="shared" ref="J766:O766" ca="1" si="1536">IF(D766=0,"",SUMPRODUCT((D754:D803&lt;=D766)-(ISBLANK(D754:D803))))</f>
        <v/>
      </c>
      <c r="K766" s="90" t="str">
        <f t="shared" ca="1" si="1536"/>
        <v/>
      </c>
      <c r="L766" s="90" t="str">
        <f t="shared" ca="1" si="1536"/>
        <v/>
      </c>
      <c r="M766" s="90" t="str">
        <f t="shared" ca="1" si="1536"/>
        <v/>
      </c>
      <c r="N766" s="90" t="str">
        <f t="shared" ca="1" si="1536"/>
        <v/>
      </c>
      <c r="O766" s="90" t="str">
        <f t="shared" ca="1" si="1536"/>
        <v/>
      </c>
      <c r="P766" s="89" t="str">
        <f t="shared" ref="P766:U766" ca="1" si="1537">IF(ISNA(MATCH(MIN(J754:J803)+ROW()-ROW(P754),J754:J803,0)),"",INDEX(D754:D803,MATCH(MIN(J754:J803)+ROW()-ROW(P754),J754:J803,0)))</f>
        <v/>
      </c>
      <c r="Q766" s="89" t="str">
        <f t="shared" ca="1" si="1537"/>
        <v/>
      </c>
      <c r="R766" s="89" t="str">
        <f t="shared" ca="1" si="1537"/>
        <v/>
      </c>
      <c r="S766" s="89" t="str">
        <f t="shared" ca="1" si="1537"/>
        <v/>
      </c>
      <c r="T766" s="89" t="str">
        <f t="shared" ca="1" si="1537"/>
        <v/>
      </c>
      <c r="U766" s="89" t="str">
        <f t="shared" ca="1" si="1537"/>
        <v/>
      </c>
      <c r="V766" s="98"/>
    </row>
    <row r="767" spans="2:22" x14ac:dyDescent="0.25">
      <c r="B767">
        <v>14</v>
      </c>
      <c r="C767" s="29">
        <f t="shared" si="1423"/>
        <v>43851</v>
      </c>
      <c r="D767" s="88">
        <f ca="1">OFFSET(dispos!$D$20,,78)</f>
        <v>0</v>
      </c>
      <c r="E767" s="88">
        <f ca="1">OFFSET(dispos!$E$20,,78)</f>
        <v>0</v>
      </c>
      <c r="F767" s="88">
        <f ca="1">OFFSET(dispos!$F$20,,78)</f>
        <v>0</v>
      </c>
      <c r="G767" s="88">
        <f ca="1">OFFSET(dispos!$G$20,,78)</f>
        <v>0</v>
      </c>
      <c r="H767" s="88">
        <f ca="1">OFFSET(dispos!$H$20,,78)</f>
        <v>0</v>
      </c>
      <c r="I767" s="88">
        <f ca="1">OFFSET(dispos!$I$20,,78)</f>
        <v>0</v>
      </c>
      <c r="J767" s="90" t="str">
        <f t="shared" ref="J767:O767" ca="1" si="1538">IF(D767=0,"",SUMPRODUCT((D754:D803&lt;=D767)-(ISBLANK(D754:D803))))</f>
        <v/>
      </c>
      <c r="K767" s="90" t="str">
        <f t="shared" ca="1" si="1538"/>
        <v/>
      </c>
      <c r="L767" s="90" t="str">
        <f t="shared" ca="1" si="1538"/>
        <v/>
      </c>
      <c r="M767" s="90" t="str">
        <f t="shared" ca="1" si="1538"/>
        <v/>
      </c>
      <c r="N767" s="90" t="str">
        <f t="shared" ca="1" si="1538"/>
        <v/>
      </c>
      <c r="O767" s="90" t="str">
        <f t="shared" ca="1" si="1538"/>
        <v/>
      </c>
      <c r="P767" s="89" t="str">
        <f t="shared" ref="P767:U767" ca="1" si="1539">IF(ISNA(MATCH(MIN(J754:J803)+ROW()-ROW(P754),J754:J803,0)),"",INDEX(D754:D803,MATCH(MIN(J754:J803)+ROW()-ROW(P754),J754:J803,0)))</f>
        <v/>
      </c>
      <c r="Q767" s="89" t="str">
        <f t="shared" ca="1" si="1539"/>
        <v/>
      </c>
      <c r="R767" s="89" t="str">
        <f t="shared" ca="1" si="1539"/>
        <v/>
      </c>
      <c r="S767" s="89" t="str">
        <f t="shared" ca="1" si="1539"/>
        <v/>
      </c>
      <c r="T767" s="89" t="str">
        <f t="shared" ca="1" si="1539"/>
        <v/>
      </c>
      <c r="U767" s="89" t="str">
        <f t="shared" ca="1" si="1539"/>
        <v/>
      </c>
      <c r="V767" s="98"/>
    </row>
    <row r="768" spans="2:22" x14ac:dyDescent="0.25">
      <c r="B768">
        <v>15</v>
      </c>
      <c r="C768" s="29">
        <f t="shared" si="1423"/>
        <v>43851</v>
      </c>
      <c r="D768" s="88">
        <f ca="1">OFFSET(dispos!$D$20,,84)</f>
        <v>0</v>
      </c>
      <c r="E768" s="88">
        <f ca="1">OFFSET(dispos!$E$20,,84)</f>
        <v>0</v>
      </c>
      <c r="F768" s="88">
        <f ca="1">OFFSET(dispos!$F$20,,84)</f>
        <v>0</v>
      </c>
      <c r="G768" s="88">
        <f ca="1">OFFSET(dispos!$G$20,,84)</f>
        <v>0</v>
      </c>
      <c r="H768" s="88">
        <f ca="1">OFFSET(dispos!$H$20,,84)</f>
        <v>0</v>
      </c>
      <c r="I768" s="88">
        <f ca="1">OFFSET(dispos!$I$20,,84)</f>
        <v>0</v>
      </c>
      <c r="J768" s="90" t="str">
        <f t="shared" ref="J768:O768" ca="1" si="1540">IF(D768=0,"",SUMPRODUCT((D754:D803&lt;=D768)-(ISBLANK(D754:D803))))</f>
        <v/>
      </c>
      <c r="K768" s="90" t="str">
        <f t="shared" ca="1" si="1540"/>
        <v/>
      </c>
      <c r="L768" s="90" t="str">
        <f t="shared" ca="1" si="1540"/>
        <v/>
      </c>
      <c r="M768" s="90" t="str">
        <f t="shared" ca="1" si="1540"/>
        <v/>
      </c>
      <c r="N768" s="90" t="str">
        <f t="shared" ca="1" si="1540"/>
        <v/>
      </c>
      <c r="O768" s="90" t="str">
        <f t="shared" ca="1" si="1540"/>
        <v/>
      </c>
      <c r="P768" s="89" t="str">
        <f t="shared" ref="P768:U768" ca="1" si="1541">IF(ISNA(MATCH(MIN(J754:J803)+ROW()-ROW(P754),J754:J803,0)),"",INDEX(D754:D803,MATCH(MIN(J754:J803)+ROW()-ROW(P754),J754:J803,0)))</f>
        <v/>
      </c>
      <c r="Q768" s="89" t="str">
        <f t="shared" ca="1" si="1541"/>
        <v/>
      </c>
      <c r="R768" s="89" t="str">
        <f t="shared" ca="1" si="1541"/>
        <v/>
      </c>
      <c r="S768" s="89" t="str">
        <f t="shared" ca="1" si="1541"/>
        <v/>
      </c>
      <c r="T768" s="89" t="str">
        <f t="shared" ca="1" si="1541"/>
        <v/>
      </c>
      <c r="U768" s="89" t="str">
        <f t="shared" ca="1" si="1541"/>
        <v/>
      </c>
      <c r="V768" s="98"/>
    </row>
    <row r="769" spans="2:22" x14ac:dyDescent="0.25">
      <c r="B769">
        <v>16</v>
      </c>
      <c r="C769" s="29">
        <f t="shared" si="1423"/>
        <v>43851</v>
      </c>
      <c r="D769" s="88">
        <f ca="1">OFFSET(dispos!$D$20,,90)</f>
        <v>0</v>
      </c>
      <c r="E769" s="88">
        <f ca="1">OFFSET(dispos!$E$20,,90)</f>
        <v>0</v>
      </c>
      <c r="F769" s="88">
        <f ca="1">OFFSET(dispos!$F$20,,90)</f>
        <v>0</v>
      </c>
      <c r="G769" s="88">
        <f ca="1">OFFSET(dispos!$G$20,,90)</f>
        <v>0</v>
      </c>
      <c r="H769" s="88">
        <f ca="1">OFFSET(dispos!$H$20,,90)</f>
        <v>0</v>
      </c>
      <c r="I769" s="88">
        <f ca="1">OFFSET(dispos!$I$20,,90)</f>
        <v>0</v>
      </c>
      <c r="J769" s="90" t="str">
        <f t="shared" ref="J769:O769" ca="1" si="1542">IF(D769=0,"",SUMPRODUCT((D754:D803&lt;=D769)-(ISBLANK(D754:D803))))</f>
        <v/>
      </c>
      <c r="K769" s="90" t="str">
        <f t="shared" ca="1" si="1542"/>
        <v/>
      </c>
      <c r="L769" s="90" t="str">
        <f t="shared" ca="1" si="1542"/>
        <v/>
      </c>
      <c r="M769" s="90" t="str">
        <f t="shared" ca="1" si="1542"/>
        <v/>
      </c>
      <c r="N769" s="90" t="str">
        <f t="shared" ca="1" si="1542"/>
        <v/>
      </c>
      <c r="O769" s="90" t="str">
        <f t="shared" ca="1" si="1542"/>
        <v/>
      </c>
      <c r="P769" s="89" t="str">
        <f t="shared" ref="P769:U769" ca="1" si="1543">IF(ISNA(MATCH(MIN(J754:J803)+ROW()-ROW(P754),J754:J803,0)),"",INDEX(D754:D803,MATCH(MIN(J754:J803)+ROW()-ROW(P754),J754:J803,0)))</f>
        <v/>
      </c>
      <c r="Q769" s="89" t="str">
        <f t="shared" ca="1" si="1543"/>
        <v/>
      </c>
      <c r="R769" s="89" t="str">
        <f t="shared" ca="1" si="1543"/>
        <v/>
      </c>
      <c r="S769" s="89" t="str">
        <f t="shared" ca="1" si="1543"/>
        <v/>
      </c>
      <c r="T769" s="89" t="str">
        <f t="shared" ca="1" si="1543"/>
        <v/>
      </c>
      <c r="U769" s="89" t="str">
        <f t="shared" ca="1" si="1543"/>
        <v/>
      </c>
      <c r="V769" s="98"/>
    </row>
    <row r="770" spans="2:22" x14ac:dyDescent="0.25">
      <c r="B770">
        <v>17</v>
      </c>
      <c r="C770" s="29">
        <f t="shared" si="1423"/>
        <v>43851</v>
      </c>
      <c r="D770" s="88">
        <f ca="1">OFFSET(dispos!$D$20,,96)</f>
        <v>0</v>
      </c>
      <c r="E770" s="88">
        <f ca="1">OFFSET(dispos!$E$20,,96)</f>
        <v>0</v>
      </c>
      <c r="F770" s="88">
        <f ca="1">OFFSET(dispos!$F$20,,96)</f>
        <v>0</v>
      </c>
      <c r="G770" s="88">
        <f ca="1">OFFSET(dispos!$G$20,,96)</f>
        <v>0</v>
      </c>
      <c r="H770" s="88">
        <f ca="1">OFFSET(dispos!$H$20,,96)</f>
        <v>0</v>
      </c>
      <c r="I770" s="88">
        <f ca="1">OFFSET(dispos!$I$20,,96)</f>
        <v>0</v>
      </c>
      <c r="J770" s="90" t="str">
        <f t="shared" ref="J770:O770" ca="1" si="1544">IF(D770=0,"",SUMPRODUCT((D754:D803&lt;=D770)-(ISBLANK(D754:D803))))</f>
        <v/>
      </c>
      <c r="K770" s="90" t="str">
        <f t="shared" ca="1" si="1544"/>
        <v/>
      </c>
      <c r="L770" s="90" t="str">
        <f t="shared" ca="1" si="1544"/>
        <v/>
      </c>
      <c r="M770" s="90" t="str">
        <f t="shared" ca="1" si="1544"/>
        <v/>
      </c>
      <c r="N770" s="90" t="str">
        <f t="shared" ca="1" si="1544"/>
        <v/>
      </c>
      <c r="O770" s="90" t="str">
        <f t="shared" ca="1" si="1544"/>
        <v/>
      </c>
      <c r="P770" s="89" t="str">
        <f t="shared" ref="P770:U770" ca="1" si="1545">IF(ISNA(MATCH(MIN(J754:J803)+ROW()-ROW(P754),J754:J803,0)),"",INDEX(D754:D803,MATCH(MIN(J754:J803)+ROW()-ROW(P754),J754:J803,0)))</f>
        <v/>
      </c>
      <c r="Q770" s="89" t="str">
        <f t="shared" ca="1" si="1545"/>
        <v/>
      </c>
      <c r="R770" s="89" t="str">
        <f t="shared" ca="1" si="1545"/>
        <v/>
      </c>
      <c r="S770" s="89" t="str">
        <f t="shared" ca="1" si="1545"/>
        <v/>
      </c>
      <c r="T770" s="89" t="str">
        <f t="shared" ca="1" si="1545"/>
        <v/>
      </c>
      <c r="U770" s="89" t="str">
        <f t="shared" ca="1" si="1545"/>
        <v/>
      </c>
      <c r="V770" s="98"/>
    </row>
    <row r="771" spans="2:22" x14ac:dyDescent="0.25">
      <c r="B771">
        <v>18</v>
      </c>
      <c r="C771" s="29">
        <f t="shared" si="1423"/>
        <v>43851</v>
      </c>
      <c r="D771" s="88">
        <f ca="1">OFFSET(dispos!$D$20,,102)</f>
        <v>0</v>
      </c>
      <c r="E771" s="88">
        <f ca="1">OFFSET(dispos!$E$20,,102)</f>
        <v>0</v>
      </c>
      <c r="F771" s="88">
        <f ca="1">OFFSET(dispos!$F$20,,102)</f>
        <v>0</v>
      </c>
      <c r="G771" s="88">
        <f ca="1">OFFSET(dispos!$G$20,,102)</f>
        <v>0</v>
      </c>
      <c r="H771" s="88">
        <f ca="1">OFFSET(dispos!$H$20,,102)</f>
        <v>0</v>
      </c>
      <c r="I771" s="88">
        <f ca="1">OFFSET(dispos!$I$20,,102)</f>
        <v>0</v>
      </c>
      <c r="J771" s="90" t="str">
        <f t="shared" ref="J771:O771" ca="1" si="1546">IF(D771=0,"",SUMPRODUCT((D754:D803&lt;=D771)-(ISBLANK(D754:D803))))</f>
        <v/>
      </c>
      <c r="K771" s="90" t="str">
        <f t="shared" ca="1" si="1546"/>
        <v/>
      </c>
      <c r="L771" s="90" t="str">
        <f t="shared" ca="1" si="1546"/>
        <v/>
      </c>
      <c r="M771" s="90" t="str">
        <f t="shared" ca="1" si="1546"/>
        <v/>
      </c>
      <c r="N771" s="90" t="str">
        <f t="shared" ca="1" si="1546"/>
        <v/>
      </c>
      <c r="O771" s="90" t="str">
        <f t="shared" ca="1" si="1546"/>
        <v/>
      </c>
      <c r="P771" s="89" t="str">
        <f t="shared" ref="P771:U771" ca="1" si="1547">IF(ISNA(MATCH(MIN(J754:J803)+ROW()-ROW(P754),J754:J803,0)),"",INDEX(D754:D803,MATCH(MIN(J754:J803)+ROW()-ROW(P754),J754:J803,0)))</f>
        <v/>
      </c>
      <c r="Q771" s="89" t="str">
        <f t="shared" ca="1" si="1547"/>
        <v/>
      </c>
      <c r="R771" s="89" t="str">
        <f t="shared" ca="1" si="1547"/>
        <v/>
      </c>
      <c r="S771" s="89" t="str">
        <f t="shared" ca="1" si="1547"/>
        <v/>
      </c>
      <c r="T771" s="89" t="str">
        <f t="shared" ca="1" si="1547"/>
        <v/>
      </c>
      <c r="U771" s="89" t="str">
        <f t="shared" ca="1" si="1547"/>
        <v/>
      </c>
      <c r="V771" s="98"/>
    </row>
    <row r="772" spans="2:22" x14ac:dyDescent="0.25">
      <c r="B772">
        <v>19</v>
      </c>
      <c r="C772" s="29">
        <f t="shared" si="1423"/>
        <v>43851</v>
      </c>
      <c r="D772" s="88">
        <f ca="1">OFFSET(dispos!$D$20,,108)</f>
        <v>0</v>
      </c>
      <c r="E772" s="88">
        <f ca="1">OFFSET(dispos!$E$20,,108)</f>
        <v>0</v>
      </c>
      <c r="F772" s="88">
        <f ca="1">OFFSET(dispos!$F$20,,108)</f>
        <v>0</v>
      </c>
      <c r="G772" s="88">
        <f ca="1">OFFSET(dispos!$G$20,,108)</f>
        <v>0</v>
      </c>
      <c r="H772" s="88">
        <f ca="1">OFFSET(dispos!$H$20,,108)</f>
        <v>0</v>
      </c>
      <c r="I772" s="88">
        <f ca="1">OFFSET(dispos!$I$20,,108)</f>
        <v>0</v>
      </c>
      <c r="J772" s="90" t="str">
        <f t="shared" ref="J772:O772" ca="1" si="1548">IF(D772=0,"",SUMPRODUCT((D754:D803&lt;=D772)-(ISBLANK(D754:D803))))</f>
        <v/>
      </c>
      <c r="K772" s="90" t="str">
        <f t="shared" ca="1" si="1548"/>
        <v/>
      </c>
      <c r="L772" s="90" t="str">
        <f t="shared" ca="1" si="1548"/>
        <v/>
      </c>
      <c r="M772" s="90" t="str">
        <f t="shared" ca="1" si="1548"/>
        <v/>
      </c>
      <c r="N772" s="90" t="str">
        <f t="shared" ca="1" si="1548"/>
        <v/>
      </c>
      <c r="O772" s="90" t="str">
        <f t="shared" ca="1" si="1548"/>
        <v/>
      </c>
      <c r="P772" s="89" t="str">
        <f t="shared" ref="P772:U772" ca="1" si="1549">IF(ISNA(MATCH(MIN(J754:J803)+ROW()-ROW(P754),J754:J803,0)),"",INDEX(D754:D803,MATCH(MIN(J754:J803)+ROW()-ROW(P754),J754:J803,0)))</f>
        <v/>
      </c>
      <c r="Q772" s="89" t="str">
        <f t="shared" ca="1" si="1549"/>
        <v/>
      </c>
      <c r="R772" s="89" t="str">
        <f t="shared" ca="1" si="1549"/>
        <v/>
      </c>
      <c r="S772" s="89" t="str">
        <f t="shared" ca="1" si="1549"/>
        <v/>
      </c>
      <c r="T772" s="89" t="str">
        <f t="shared" ca="1" si="1549"/>
        <v/>
      </c>
      <c r="U772" s="89" t="str">
        <f t="shared" ca="1" si="1549"/>
        <v/>
      </c>
      <c r="V772" s="98"/>
    </row>
    <row r="773" spans="2:22" x14ac:dyDescent="0.25">
      <c r="B773">
        <v>20</v>
      </c>
      <c r="C773" s="29">
        <f t="shared" si="1423"/>
        <v>43851</v>
      </c>
      <c r="D773" s="88">
        <f ca="1">OFFSET(dispos!$D$20,,114)</f>
        <v>0</v>
      </c>
      <c r="E773" s="88">
        <f ca="1">OFFSET(dispos!$E$20,,114)</f>
        <v>0</v>
      </c>
      <c r="F773" s="88">
        <f ca="1">OFFSET(dispos!$F$20,,114)</f>
        <v>0</v>
      </c>
      <c r="G773" s="88">
        <f ca="1">OFFSET(dispos!$G$20,,114)</f>
        <v>0</v>
      </c>
      <c r="H773" s="88">
        <f ca="1">OFFSET(dispos!$H$20,,114)</f>
        <v>0</v>
      </c>
      <c r="I773" s="88">
        <f ca="1">OFFSET(dispos!$I$20,,114)</f>
        <v>0</v>
      </c>
      <c r="J773" s="90" t="str">
        <f t="shared" ref="J773:O773" ca="1" si="1550">IF(D773=0,"",SUMPRODUCT((D754:D803&lt;=D773)-(ISBLANK(D754:D803))))</f>
        <v/>
      </c>
      <c r="K773" s="90" t="str">
        <f t="shared" ca="1" si="1550"/>
        <v/>
      </c>
      <c r="L773" s="90" t="str">
        <f t="shared" ca="1" si="1550"/>
        <v/>
      </c>
      <c r="M773" s="90" t="str">
        <f t="shared" ca="1" si="1550"/>
        <v/>
      </c>
      <c r="N773" s="90" t="str">
        <f t="shared" ca="1" si="1550"/>
        <v/>
      </c>
      <c r="O773" s="90" t="str">
        <f t="shared" ca="1" si="1550"/>
        <v/>
      </c>
      <c r="P773" s="89" t="str">
        <f t="shared" ref="P773:U773" ca="1" si="1551">IF(ISNA(MATCH(MIN(J754:J803)+ROW()-ROW(P754),J754:J803,0)),"",INDEX(D754:D803,MATCH(MIN(J754:J803)+ROW()-ROW(P754),J754:J803,0)))</f>
        <v/>
      </c>
      <c r="Q773" s="89" t="str">
        <f t="shared" ca="1" si="1551"/>
        <v/>
      </c>
      <c r="R773" s="89" t="str">
        <f t="shared" ca="1" si="1551"/>
        <v/>
      </c>
      <c r="S773" s="89" t="str">
        <f t="shared" ca="1" si="1551"/>
        <v/>
      </c>
      <c r="T773" s="89" t="str">
        <f t="shared" ca="1" si="1551"/>
        <v/>
      </c>
      <c r="U773" s="89" t="str">
        <f t="shared" ca="1" si="1551"/>
        <v/>
      </c>
      <c r="V773" s="98"/>
    </row>
    <row r="774" spans="2:22" x14ac:dyDescent="0.25">
      <c r="B774">
        <v>21</v>
      </c>
      <c r="C774" s="29">
        <f t="shared" ref="C774:C837" si="1552">C773</f>
        <v>43851</v>
      </c>
      <c r="D774" s="88">
        <f ca="1">OFFSET(dispos!$D$20,,120)</f>
        <v>0</v>
      </c>
      <c r="E774" s="88">
        <f ca="1">OFFSET(dispos!$E$20,,120)</f>
        <v>0</v>
      </c>
      <c r="F774" s="88">
        <f ca="1">OFFSET(dispos!$F$20,,120)</f>
        <v>0</v>
      </c>
      <c r="G774" s="88">
        <f ca="1">OFFSET(dispos!$G$20,,120)</f>
        <v>0</v>
      </c>
      <c r="H774" s="88">
        <f ca="1">OFFSET(dispos!$H$20,,120)</f>
        <v>0</v>
      </c>
      <c r="I774" s="88">
        <f ca="1">OFFSET(dispos!$I$20,,120)</f>
        <v>0</v>
      </c>
      <c r="J774" s="90" t="str">
        <f t="shared" ref="J774:O774" ca="1" si="1553">IF(D774=0,"",SUMPRODUCT((D754:D803&lt;=D774)-(ISBLANK(D754:D803))))</f>
        <v/>
      </c>
      <c r="K774" s="90" t="str">
        <f t="shared" ca="1" si="1553"/>
        <v/>
      </c>
      <c r="L774" s="90" t="str">
        <f t="shared" ca="1" si="1553"/>
        <v/>
      </c>
      <c r="M774" s="90" t="str">
        <f t="shared" ca="1" si="1553"/>
        <v/>
      </c>
      <c r="N774" s="90" t="str">
        <f t="shared" ca="1" si="1553"/>
        <v/>
      </c>
      <c r="O774" s="90" t="str">
        <f t="shared" ca="1" si="1553"/>
        <v/>
      </c>
      <c r="P774" s="89" t="str">
        <f t="shared" ref="P774:U774" ca="1" si="1554">IF(ISNA(MATCH(MIN(J754:J803)+ROW()-ROW(P754),J754:J803,0)),"",INDEX(D754:D803,MATCH(MIN(J754:J803)+ROW()-ROW(P754),J754:J803,0)))</f>
        <v/>
      </c>
      <c r="Q774" s="89" t="str">
        <f t="shared" ca="1" si="1554"/>
        <v/>
      </c>
      <c r="R774" s="89" t="str">
        <f t="shared" ca="1" si="1554"/>
        <v/>
      </c>
      <c r="S774" s="89" t="str">
        <f t="shared" ca="1" si="1554"/>
        <v/>
      </c>
      <c r="T774" s="89" t="str">
        <f t="shared" ca="1" si="1554"/>
        <v/>
      </c>
      <c r="U774" s="89" t="str">
        <f t="shared" ca="1" si="1554"/>
        <v/>
      </c>
      <c r="V774" s="98"/>
    </row>
    <row r="775" spans="2:22" x14ac:dyDescent="0.25">
      <c r="B775">
        <v>22</v>
      </c>
      <c r="C775" s="29">
        <f t="shared" si="1552"/>
        <v>43851</v>
      </c>
      <c r="D775" s="88">
        <f ca="1">OFFSET(dispos!$D$20,,126)</f>
        <v>0</v>
      </c>
      <c r="E775" s="88">
        <f ca="1">OFFSET(dispos!$E$20,,126)</f>
        <v>0</v>
      </c>
      <c r="F775" s="88">
        <f ca="1">OFFSET(dispos!$F$20,,126)</f>
        <v>0</v>
      </c>
      <c r="G775" s="88">
        <f ca="1">OFFSET(dispos!$G$20,,126)</f>
        <v>0</v>
      </c>
      <c r="H775" s="88">
        <f ca="1">OFFSET(dispos!$H$20,,126)</f>
        <v>0</v>
      </c>
      <c r="I775" s="88">
        <f ca="1">OFFSET(dispos!$I$20,,126)</f>
        <v>0</v>
      </c>
      <c r="J775" s="90" t="str">
        <f t="shared" ref="J775:O775" ca="1" si="1555">IF(D775=0,"",SUMPRODUCT((D754:D803&lt;=D775)-(ISBLANK(D754:D803))))</f>
        <v/>
      </c>
      <c r="K775" s="90" t="str">
        <f t="shared" ca="1" si="1555"/>
        <v/>
      </c>
      <c r="L775" s="90" t="str">
        <f t="shared" ca="1" si="1555"/>
        <v/>
      </c>
      <c r="M775" s="90" t="str">
        <f t="shared" ca="1" si="1555"/>
        <v/>
      </c>
      <c r="N775" s="90" t="str">
        <f t="shared" ca="1" si="1555"/>
        <v/>
      </c>
      <c r="O775" s="90" t="str">
        <f t="shared" ca="1" si="1555"/>
        <v/>
      </c>
      <c r="P775" s="89" t="str">
        <f t="shared" ref="P775:U775" ca="1" si="1556">IF(ISNA(MATCH(MIN(J754:J803)+ROW()-ROW(P754),J754:J803,0)),"",INDEX(D754:D803,MATCH(MIN(J754:J803)+ROW()-ROW(P754),J754:J803,0)))</f>
        <v/>
      </c>
      <c r="Q775" s="89" t="str">
        <f t="shared" ca="1" si="1556"/>
        <v/>
      </c>
      <c r="R775" s="89" t="str">
        <f t="shared" ca="1" si="1556"/>
        <v/>
      </c>
      <c r="S775" s="89" t="str">
        <f t="shared" ca="1" si="1556"/>
        <v/>
      </c>
      <c r="T775" s="89" t="str">
        <f t="shared" ca="1" si="1556"/>
        <v/>
      </c>
      <c r="U775" s="89" t="str">
        <f t="shared" ca="1" si="1556"/>
        <v/>
      </c>
      <c r="V775" s="98"/>
    </row>
    <row r="776" spans="2:22" x14ac:dyDescent="0.25">
      <c r="B776">
        <v>23</v>
      </c>
      <c r="C776" s="29">
        <f t="shared" si="1552"/>
        <v>43851</v>
      </c>
      <c r="D776" s="88">
        <f ca="1">OFFSET(dispos!$D$20,,132)</f>
        <v>0</v>
      </c>
      <c r="E776" s="88">
        <f ca="1">OFFSET(dispos!$E$20,,132)</f>
        <v>0</v>
      </c>
      <c r="F776" s="88">
        <f ca="1">OFFSET(dispos!$F$20,,132)</f>
        <v>0</v>
      </c>
      <c r="G776" s="88">
        <f ca="1">OFFSET(dispos!$G$20,,132)</f>
        <v>0</v>
      </c>
      <c r="H776" s="88">
        <f ca="1">OFFSET(dispos!$H$20,,132)</f>
        <v>0</v>
      </c>
      <c r="I776" s="88">
        <f ca="1">OFFSET(dispos!$I$20,,132)</f>
        <v>0</v>
      </c>
      <c r="J776" s="90" t="str">
        <f t="shared" ref="J776:O776" ca="1" si="1557">IF(D776=0,"",SUMPRODUCT((D754:D803&lt;=D776)-(ISBLANK(D754:D803))))</f>
        <v/>
      </c>
      <c r="K776" s="90" t="str">
        <f t="shared" ca="1" si="1557"/>
        <v/>
      </c>
      <c r="L776" s="90" t="str">
        <f t="shared" ca="1" si="1557"/>
        <v/>
      </c>
      <c r="M776" s="90" t="str">
        <f t="shared" ca="1" si="1557"/>
        <v/>
      </c>
      <c r="N776" s="90" t="str">
        <f t="shared" ca="1" si="1557"/>
        <v/>
      </c>
      <c r="O776" s="90" t="str">
        <f t="shared" ca="1" si="1557"/>
        <v/>
      </c>
      <c r="P776" s="89" t="str">
        <f t="shared" ref="P776:U776" ca="1" si="1558">IF(ISNA(MATCH(MIN(J754:J803)+ROW()-ROW(P754),J754:J803,0)),"",INDEX(D754:D803,MATCH(MIN(J754:J803)+ROW()-ROW(P754),J754:J803,0)))</f>
        <v/>
      </c>
      <c r="Q776" s="89" t="str">
        <f t="shared" ca="1" si="1558"/>
        <v/>
      </c>
      <c r="R776" s="89" t="str">
        <f t="shared" ca="1" si="1558"/>
        <v/>
      </c>
      <c r="S776" s="89" t="str">
        <f t="shared" ca="1" si="1558"/>
        <v/>
      </c>
      <c r="T776" s="89" t="str">
        <f t="shared" ca="1" si="1558"/>
        <v/>
      </c>
      <c r="U776" s="89" t="str">
        <f t="shared" ca="1" si="1558"/>
        <v/>
      </c>
      <c r="V776" s="98"/>
    </row>
    <row r="777" spans="2:22" x14ac:dyDescent="0.25">
      <c r="B777">
        <v>24</v>
      </c>
      <c r="C777" s="29">
        <f t="shared" si="1552"/>
        <v>43851</v>
      </c>
      <c r="D777" s="88">
        <f ca="1">OFFSET(dispos!$D$20,,138)</f>
        <v>0</v>
      </c>
      <c r="E777" s="88">
        <f ca="1">OFFSET(dispos!$E$20,,138)</f>
        <v>0</v>
      </c>
      <c r="F777" s="88">
        <f ca="1">OFFSET(dispos!$F$20,,138)</f>
        <v>0</v>
      </c>
      <c r="G777" s="88">
        <f ca="1">OFFSET(dispos!$G$20,,138)</f>
        <v>0</v>
      </c>
      <c r="H777" s="88">
        <f ca="1">OFFSET(dispos!$H$20,,138)</f>
        <v>0</v>
      </c>
      <c r="I777" s="88">
        <f ca="1">OFFSET(dispos!$I$20,,138)</f>
        <v>0</v>
      </c>
      <c r="J777" s="90" t="str">
        <f t="shared" ref="J777:O777" ca="1" si="1559">IF(D777=0,"",SUMPRODUCT((D754:D803&lt;=D777)-(ISBLANK(D754:D803))))</f>
        <v/>
      </c>
      <c r="K777" s="90" t="str">
        <f t="shared" ca="1" si="1559"/>
        <v/>
      </c>
      <c r="L777" s="90" t="str">
        <f t="shared" ca="1" si="1559"/>
        <v/>
      </c>
      <c r="M777" s="90" t="str">
        <f t="shared" ca="1" si="1559"/>
        <v/>
      </c>
      <c r="N777" s="90" t="str">
        <f t="shared" ca="1" si="1559"/>
        <v/>
      </c>
      <c r="O777" s="90" t="str">
        <f t="shared" ca="1" si="1559"/>
        <v/>
      </c>
      <c r="P777" s="89" t="str">
        <f t="shared" ref="P777:U777" ca="1" si="1560">IF(ISNA(MATCH(MIN(J754:J803)+ROW()-ROW(P754),J754:J803,0)),"",INDEX(D754:D803,MATCH(MIN(J754:J803)+ROW()-ROW(P754),J754:J803,0)))</f>
        <v/>
      </c>
      <c r="Q777" s="89" t="str">
        <f t="shared" ca="1" si="1560"/>
        <v/>
      </c>
      <c r="R777" s="89" t="str">
        <f t="shared" ca="1" si="1560"/>
        <v/>
      </c>
      <c r="S777" s="89" t="str">
        <f t="shared" ca="1" si="1560"/>
        <v/>
      </c>
      <c r="T777" s="89" t="str">
        <f t="shared" ca="1" si="1560"/>
        <v/>
      </c>
      <c r="U777" s="89" t="str">
        <f t="shared" ca="1" si="1560"/>
        <v/>
      </c>
      <c r="V777" s="98"/>
    </row>
    <row r="778" spans="2:22" x14ac:dyDescent="0.25">
      <c r="B778">
        <v>25</v>
      </c>
      <c r="C778" s="29">
        <f t="shared" si="1552"/>
        <v>43851</v>
      </c>
      <c r="D778" s="88">
        <f ca="1">OFFSET(dispos!$D$20,,144)</f>
        <v>0</v>
      </c>
      <c r="E778" s="88">
        <f ca="1">OFFSET(dispos!$E$20,,144)</f>
        <v>0</v>
      </c>
      <c r="F778" s="88">
        <f ca="1">OFFSET(dispos!$F$20,,144)</f>
        <v>0</v>
      </c>
      <c r="G778" s="88">
        <f ca="1">OFFSET(dispos!$G$20,,144)</f>
        <v>0</v>
      </c>
      <c r="H778" s="88">
        <f ca="1">OFFSET(dispos!$H$20,,144)</f>
        <v>0</v>
      </c>
      <c r="I778" s="88">
        <f ca="1">OFFSET(dispos!$I$20,,144)</f>
        <v>0</v>
      </c>
      <c r="J778" s="90" t="str">
        <f t="shared" ref="J778:O778" ca="1" si="1561">IF(D778=0,"",SUMPRODUCT((D754:D803&lt;=D778)-(ISBLANK(D754:D803))))</f>
        <v/>
      </c>
      <c r="K778" s="90" t="str">
        <f t="shared" ca="1" si="1561"/>
        <v/>
      </c>
      <c r="L778" s="90" t="str">
        <f t="shared" ca="1" si="1561"/>
        <v/>
      </c>
      <c r="M778" s="90" t="str">
        <f t="shared" ca="1" si="1561"/>
        <v/>
      </c>
      <c r="N778" s="90" t="str">
        <f t="shared" ca="1" si="1561"/>
        <v/>
      </c>
      <c r="O778" s="90" t="str">
        <f t="shared" ca="1" si="1561"/>
        <v/>
      </c>
      <c r="P778" s="89" t="str">
        <f t="shared" ref="P778:U778" ca="1" si="1562">IF(ISNA(MATCH(MIN(J754:J803)+ROW()-ROW(P754),J754:J803,0)),"",INDEX(D754:D803,MATCH(MIN(J754:J803)+ROW()-ROW(P754),J754:J803,0)))</f>
        <v/>
      </c>
      <c r="Q778" s="89" t="str">
        <f t="shared" ca="1" si="1562"/>
        <v/>
      </c>
      <c r="R778" s="89" t="str">
        <f t="shared" ca="1" si="1562"/>
        <v/>
      </c>
      <c r="S778" s="89" t="str">
        <f t="shared" ca="1" si="1562"/>
        <v/>
      </c>
      <c r="T778" s="89" t="str">
        <f t="shared" ca="1" si="1562"/>
        <v/>
      </c>
      <c r="U778" s="89" t="str">
        <f t="shared" ca="1" si="1562"/>
        <v/>
      </c>
      <c r="V778" s="98"/>
    </row>
    <row r="779" spans="2:22" x14ac:dyDescent="0.25">
      <c r="B779">
        <v>26</v>
      </c>
      <c r="C779" s="29">
        <f t="shared" si="1552"/>
        <v>43851</v>
      </c>
      <c r="D779" s="88">
        <f ca="1">OFFSET(dispos!$D$20,,150)</f>
        <v>0</v>
      </c>
      <c r="E779" s="88">
        <f ca="1">OFFSET(dispos!$E$20,,150)</f>
        <v>0</v>
      </c>
      <c r="F779" s="88">
        <f ca="1">OFFSET(dispos!$F$20,,150)</f>
        <v>0</v>
      </c>
      <c r="G779" s="88">
        <f ca="1">OFFSET(dispos!$G$20,,150)</f>
        <v>0</v>
      </c>
      <c r="H779" s="88">
        <f ca="1">OFFSET(dispos!$H$20,,150)</f>
        <v>0</v>
      </c>
      <c r="I779" s="88">
        <f ca="1">OFFSET(dispos!$I$20,,150)</f>
        <v>0</v>
      </c>
      <c r="J779" s="90" t="str">
        <f t="shared" ref="J779:O779" ca="1" si="1563">IF(D779=0,"",SUMPRODUCT((D754:D803&lt;=D779)-(ISBLANK(D754:D803))))</f>
        <v/>
      </c>
      <c r="K779" s="90" t="str">
        <f t="shared" ca="1" si="1563"/>
        <v/>
      </c>
      <c r="L779" s="90" t="str">
        <f t="shared" ca="1" si="1563"/>
        <v/>
      </c>
      <c r="M779" s="90" t="str">
        <f t="shared" ca="1" si="1563"/>
        <v/>
      </c>
      <c r="N779" s="90" t="str">
        <f t="shared" ca="1" si="1563"/>
        <v/>
      </c>
      <c r="O779" s="90" t="str">
        <f t="shared" ca="1" si="1563"/>
        <v/>
      </c>
      <c r="P779" s="89" t="str">
        <f t="shared" ref="P779:U779" ca="1" si="1564">IF(ISNA(MATCH(MIN(J754:J803)+ROW()-ROW(P754),J754:J803,0)),"",INDEX(D754:D803,MATCH(MIN(J754:J803)+ROW()-ROW(P754),J754:J803,0)))</f>
        <v/>
      </c>
      <c r="Q779" s="89" t="str">
        <f t="shared" ca="1" si="1564"/>
        <v/>
      </c>
      <c r="R779" s="89" t="str">
        <f t="shared" ca="1" si="1564"/>
        <v/>
      </c>
      <c r="S779" s="89" t="str">
        <f t="shared" ca="1" si="1564"/>
        <v/>
      </c>
      <c r="T779" s="89" t="str">
        <f t="shared" ca="1" si="1564"/>
        <v/>
      </c>
      <c r="U779" s="89" t="str">
        <f t="shared" ca="1" si="1564"/>
        <v/>
      </c>
      <c r="V779" s="98"/>
    </row>
    <row r="780" spans="2:22" x14ac:dyDescent="0.25">
      <c r="B780">
        <v>27</v>
      </c>
      <c r="C780" s="29">
        <f t="shared" si="1552"/>
        <v>43851</v>
      </c>
      <c r="D780" s="88">
        <f ca="1">OFFSET(dispos!$D$20,,156)</f>
        <v>0</v>
      </c>
      <c r="E780" s="88">
        <f ca="1">OFFSET(dispos!$E$20,,156)</f>
        <v>0</v>
      </c>
      <c r="F780" s="88">
        <f ca="1">OFFSET(dispos!$F$20,,156)</f>
        <v>0</v>
      </c>
      <c r="G780" s="88">
        <f ca="1">OFFSET(dispos!$G$20,,156)</f>
        <v>0</v>
      </c>
      <c r="H780" s="88">
        <f ca="1">OFFSET(dispos!$H$20,,156)</f>
        <v>0</v>
      </c>
      <c r="I780" s="88">
        <f ca="1">OFFSET(dispos!$I$20,,156)</f>
        <v>0</v>
      </c>
      <c r="J780" s="90" t="str">
        <f t="shared" ref="J780:O780" ca="1" si="1565">IF(D780=0,"",SUMPRODUCT((D754:D803&lt;=D780)-(ISBLANK(D754:D803))))</f>
        <v/>
      </c>
      <c r="K780" s="90" t="str">
        <f t="shared" ca="1" si="1565"/>
        <v/>
      </c>
      <c r="L780" s="90" t="str">
        <f t="shared" ca="1" si="1565"/>
        <v/>
      </c>
      <c r="M780" s="90" t="str">
        <f t="shared" ca="1" si="1565"/>
        <v/>
      </c>
      <c r="N780" s="90" t="str">
        <f t="shared" ca="1" si="1565"/>
        <v/>
      </c>
      <c r="O780" s="90" t="str">
        <f t="shared" ca="1" si="1565"/>
        <v/>
      </c>
      <c r="P780" s="89" t="str">
        <f t="shared" ref="P780:U780" ca="1" si="1566">IF(ISNA(MATCH(MIN(J754:J803)+ROW()-ROW(P754),J754:J803,0)),"",INDEX(D754:D803,MATCH(MIN(J754:J803)+ROW()-ROW(P754),J754:J803,0)))</f>
        <v/>
      </c>
      <c r="Q780" s="89" t="str">
        <f t="shared" ca="1" si="1566"/>
        <v/>
      </c>
      <c r="R780" s="89" t="str">
        <f t="shared" ca="1" si="1566"/>
        <v/>
      </c>
      <c r="S780" s="89" t="str">
        <f t="shared" ca="1" si="1566"/>
        <v/>
      </c>
      <c r="T780" s="89" t="str">
        <f t="shared" ca="1" si="1566"/>
        <v/>
      </c>
      <c r="U780" s="89" t="str">
        <f t="shared" ca="1" si="1566"/>
        <v/>
      </c>
      <c r="V780" s="98"/>
    </row>
    <row r="781" spans="2:22" x14ac:dyDescent="0.25">
      <c r="B781">
        <v>28</v>
      </c>
      <c r="C781" s="29">
        <f t="shared" si="1552"/>
        <v>43851</v>
      </c>
      <c r="D781" s="88">
        <f ca="1">OFFSET(dispos!$D$20,,162)</f>
        <v>0</v>
      </c>
      <c r="E781" s="88">
        <f ca="1">OFFSET(dispos!$E$20,,162)</f>
        <v>0</v>
      </c>
      <c r="F781" s="88">
        <f ca="1">OFFSET(dispos!$F$20,,162)</f>
        <v>0</v>
      </c>
      <c r="G781" s="88">
        <f ca="1">OFFSET(dispos!$G$20,,162)</f>
        <v>0</v>
      </c>
      <c r="H781" s="88">
        <f ca="1">OFFSET(dispos!$H$20,,162)</f>
        <v>0</v>
      </c>
      <c r="I781" s="88">
        <f ca="1">OFFSET(dispos!$I$20,,162)</f>
        <v>0</v>
      </c>
      <c r="J781" s="90" t="str">
        <f t="shared" ref="J781:O781" ca="1" si="1567">IF(D781=0,"",SUMPRODUCT((D754:D803&lt;=D781)-(ISBLANK(D754:D803))))</f>
        <v/>
      </c>
      <c r="K781" s="90" t="str">
        <f t="shared" ca="1" si="1567"/>
        <v/>
      </c>
      <c r="L781" s="90" t="str">
        <f t="shared" ca="1" si="1567"/>
        <v/>
      </c>
      <c r="M781" s="90" t="str">
        <f t="shared" ca="1" si="1567"/>
        <v/>
      </c>
      <c r="N781" s="90" t="str">
        <f t="shared" ca="1" si="1567"/>
        <v/>
      </c>
      <c r="O781" s="90" t="str">
        <f t="shared" ca="1" si="1567"/>
        <v/>
      </c>
      <c r="P781" s="89" t="str">
        <f t="shared" ref="P781:U781" ca="1" si="1568">IF(ISNA(MATCH(MIN(J754:J803)+ROW()-ROW(P754),J754:J803,0)),"",INDEX(D754:D803,MATCH(MIN(J754:J803)+ROW()-ROW(P754),J754:J803,0)))</f>
        <v/>
      </c>
      <c r="Q781" s="89" t="str">
        <f t="shared" ca="1" si="1568"/>
        <v/>
      </c>
      <c r="R781" s="89" t="str">
        <f t="shared" ca="1" si="1568"/>
        <v/>
      </c>
      <c r="S781" s="89" t="str">
        <f t="shared" ca="1" si="1568"/>
        <v/>
      </c>
      <c r="T781" s="89" t="str">
        <f t="shared" ca="1" si="1568"/>
        <v/>
      </c>
      <c r="U781" s="89" t="str">
        <f t="shared" ca="1" si="1568"/>
        <v/>
      </c>
      <c r="V781" s="98"/>
    </row>
    <row r="782" spans="2:22" x14ac:dyDescent="0.25">
      <c r="B782">
        <v>29</v>
      </c>
      <c r="C782" s="29">
        <f t="shared" si="1552"/>
        <v>43851</v>
      </c>
      <c r="D782" s="88">
        <f ca="1">OFFSET(dispos!$D$20,,168)</f>
        <v>0</v>
      </c>
      <c r="E782" s="88">
        <f ca="1">OFFSET(dispos!$E$20,,168)</f>
        <v>0</v>
      </c>
      <c r="F782" s="88">
        <f ca="1">OFFSET(dispos!$F$20,,168)</f>
        <v>0</v>
      </c>
      <c r="G782" s="88">
        <f ca="1">OFFSET(dispos!$G$20,,168)</f>
        <v>0</v>
      </c>
      <c r="H782" s="88">
        <f ca="1">OFFSET(dispos!$H$20,,168)</f>
        <v>0</v>
      </c>
      <c r="I782" s="88">
        <f ca="1">OFFSET(dispos!$I$20,,168)</f>
        <v>0</v>
      </c>
      <c r="J782" s="90" t="str">
        <f t="shared" ref="J782:O782" ca="1" si="1569">IF(D782=0,"",SUMPRODUCT((D754:D803&lt;=D782)-(ISBLANK(D754:D803))))</f>
        <v/>
      </c>
      <c r="K782" s="90" t="str">
        <f t="shared" ca="1" si="1569"/>
        <v/>
      </c>
      <c r="L782" s="90" t="str">
        <f t="shared" ca="1" si="1569"/>
        <v/>
      </c>
      <c r="M782" s="90" t="str">
        <f t="shared" ca="1" si="1569"/>
        <v/>
      </c>
      <c r="N782" s="90" t="str">
        <f t="shared" ca="1" si="1569"/>
        <v/>
      </c>
      <c r="O782" s="90" t="str">
        <f t="shared" ca="1" si="1569"/>
        <v/>
      </c>
      <c r="P782" s="89" t="str">
        <f t="shared" ref="P782:U782" ca="1" si="1570">IF(ISNA(MATCH(MIN(J754:J803)+ROW()-ROW(P754),J754:J803,0)),"",INDEX(D754:D803,MATCH(MIN(J754:J803)+ROW()-ROW(P754),J754:J803,0)))</f>
        <v/>
      </c>
      <c r="Q782" s="89" t="str">
        <f t="shared" ca="1" si="1570"/>
        <v/>
      </c>
      <c r="R782" s="89" t="str">
        <f t="shared" ca="1" si="1570"/>
        <v/>
      </c>
      <c r="S782" s="89" t="str">
        <f t="shared" ca="1" si="1570"/>
        <v/>
      </c>
      <c r="T782" s="89" t="str">
        <f t="shared" ca="1" si="1570"/>
        <v/>
      </c>
      <c r="U782" s="89" t="str">
        <f t="shared" ca="1" si="1570"/>
        <v/>
      </c>
      <c r="V782" s="98"/>
    </row>
    <row r="783" spans="2:22" x14ac:dyDescent="0.25">
      <c r="B783">
        <v>30</v>
      </c>
      <c r="C783" s="29">
        <f t="shared" si="1552"/>
        <v>43851</v>
      </c>
      <c r="D783" s="88">
        <f ca="1">OFFSET(dispos!$D$20,,174)</f>
        <v>0</v>
      </c>
      <c r="E783" s="88">
        <f ca="1">OFFSET(dispos!$E$20,,174)</f>
        <v>0</v>
      </c>
      <c r="F783" s="88">
        <f ca="1">OFFSET(dispos!$F$20,,174)</f>
        <v>0</v>
      </c>
      <c r="G783" s="88">
        <f ca="1">OFFSET(dispos!$G$20,,174)</f>
        <v>0</v>
      </c>
      <c r="H783" s="88">
        <f ca="1">OFFSET(dispos!$H$20,,174)</f>
        <v>0</v>
      </c>
      <c r="I783" s="88">
        <f ca="1">OFFSET(dispos!$I$20,,174)</f>
        <v>0</v>
      </c>
      <c r="J783" s="90" t="str">
        <f t="shared" ref="J783:O783" ca="1" si="1571">IF(D783=0,"",SUMPRODUCT((D754:D803&lt;=D783)-(ISBLANK(D754:D803))))</f>
        <v/>
      </c>
      <c r="K783" s="90" t="str">
        <f t="shared" ca="1" si="1571"/>
        <v/>
      </c>
      <c r="L783" s="90" t="str">
        <f t="shared" ca="1" si="1571"/>
        <v/>
      </c>
      <c r="M783" s="90" t="str">
        <f t="shared" ca="1" si="1571"/>
        <v/>
      </c>
      <c r="N783" s="90" t="str">
        <f t="shared" ca="1" si="1571"/>
        <v/>
      </c>
      <c r="O783" s="90" t="str">
        <f t="shared" ca="1" si="1571"/>
        <v/>
      </c>
      <c r="P783" s="89" t="str">
        <f t="shared" ref="P783:U783" ca="1" si="1572">IF(ISNA(MATCH(MIN(J754:J803)+ROW()-ROW(P754),J754:J803,0)),"",INDEX(D754:D803,MATCH(MIN(J754:J803)+ROW()-ROW(P754),J754:J803,0)))</f>
        <v/>
      </c>
      <c r="Q783" s="89" t="str">
        <f t="shared" ca="1" si="1572"/>
        <v/>
      </c>
      <c r="R783" s="89" t="str">
        <f t="shared" ca="1" si="1572"/>
        <v/>
      </c>
      <c r="S783" s="89" t="str">
        <f t="shared" ca="1" si="1572"/>
        <v/>
      </c>
      <c r="T783" s="89" t="str">
        <f t="shared" ca="1" si="1572"/>
        <v/>
      </c>
      <c r="U783" s="89" t="str">
        <f t="shared" ca="1" si="1572"/>
        <v/>
      </c>
      <c r="V783" s="98"/>
    </row>
    <row r="784" spans="2:22" x14ac:dyDescent="0.25">
      <c r="B784">
        <v>31</v>
      </c>
      <c r="C784" s="29">
        <f t="shared" si="1552"/>
        <v>43851</v>
      </c>
      <c r="D784" s="88">
        <f ca="1">OFFSET(dispos!$D$20,,180)</f>
        <v>0</v>
      </c>
      <c r="E784" s="88">
        <f ca="1">OFFSET(dispos!$E$20,,180)</f>
        <v>0</v>
      </c>
      <c r="F784" s="88">
        <f ca="1">OFFSET(dispos!$F$20,,180)</f>
        <v>0</v>
      </c>
      <c r="G784" s="88">
        <f ca="1">OFFSET(dispos!$G$20,,180)</f>
        <v>0</v>
      </c>
      <c r="H784" s="88">
        <f ca="1">OFFSET(dispos!$H$20,,180)</f>
        <v>0</v>
      </c>
      <c r="I784" s="88">
        <f ca="1">OFFSET(dispos!$I$20,,180)</f>
        <v>0</v>
      </c>
      <c r="J784" s="90" t="str">
        <f t="shared" ref="J784:O784" ca="1" si="1573">IF(D784=0,"",SUMPRODUCT((D754:D803&lt;=D784)-(ISBLANK(D754:D803))))</f>
        <v/>
      </c>
      <c r="K784" s="90" t="str">
        <f t="shared" ca="1" si="1573"/>
        <v/>
      </c>
      <c r="L784" s="90" t="str">
        <f t="shared" ca="1" si="1573"/>
        <v/>
      </c>
      <c r="M784" s="90" t="str">
        <f t="shared" ca="1" si="1573"/>
        <v/>
      </c>
      <c r="N784" s="90" t="str">
        <f t="shared" ca="1" si="1573"/>
        <v/>
      </c>
      <c r="O784" s="90" t="str">
        <f t="shared" ca="1" si="1573"/>
        <v/>
      </c>
      <c r="P784" s="89" t="str">
        <f t="shared" ref="P784:U784" ca="1" si="1574">IF(ISNA(MATCH(MIN(J754:J803)+ROW()-ROW(P754),J754:J803,0)),"",INDEX(D754:D803,MATCH(MIN(J754:J803)+ROW()-ROW(P754),J754:J803,0)))</f>
        <v/>
      </c>
      <c r="Q784" s="89" t="str">
        <f t="shared" ca="1" si="1574"/>
        <v/>
      </c>
      <c r="R784" s="89" t="str">
        <f t="shared" ca="1" si="1574"/>
        <v/>
      </c>
      <c r="S784" s="89" t="str">
        <f t="shared" ca="1" si="1574"/>
        <v/>
      </c>
      <c r="T784" s="89" t="str">
        <f t="shared" ca="1" si="1574"/>
        <v/>
      </c>
      <c r="U784" s="89" t="str">
        <f t="shared" ca="1" si="1574"/>
        <v/>
      </c>
      <c r="V784" s="98"/>
    </row>
    <row r="785" spans="2:22" x14ac:dyDescent="0.25">
      <c r="B785">
        <v>32</v>
      </c>
      <c r="C785" s="29">
        <f t="shared" si="1552"/>
        <v>43851</v>
      </c>
      <c r="D785" s="88">
        <f ca="1">OFFSET(dispos!$D$20,,186)</f>
        <v>0</v>
      </c>
      <c r="E785" s="88">
        <f ca="1">OFFSET(dispos!$E$20,,186)</f>
        <v>0</v>
      </c>
      <c r="F785" s="88">
        <f ca="1">OFFSET(dispos!$F$20,,186)</f>
        <v>0</v>
      </c>
      <c r="G785" s="88">
        <f ca="1">OFFSET(dispos!$G$20,,186)</f>
        <v>0</v>
      </c>
      <c r="H785" s="88">
        <f ca="1">OFFSET(dispos!$H$20,,186)</f>
        <v>0</v>
      </c>
      <c r="I785" s="88">
        <f ca="1">OFFSET(dispos!$I$20,,186)</f>
        <v>0</v>
      </c>
      <c r="J785" s="90" t="str">
        <f t="shared" ref="J785:O785" ca="1" si="1575">IF(D785=0,"",SUMPRODUCT((D754:D803&lt;=D785)-(ISBLANK(D754:D803))))</f>
        <v/>
      </c>
      <c r="K785" s="90" t="str">
        <f t="shared" ca="1" si="1575"/>
        <v/>
      </c>
      <c r="L785" s="90" t="str">
        <f t="shared" ca="1" si="1575"/>
        <v/>
      </c>
      <c r="M785" s="90" t="str">
        <f t="shared" ca="1" si="1575"/>
        <v/>
      </c>
      <c r="N785" s="90" t="str">
        <f t="shared" ca="1" si="1575"/>
        <v/>
      </c>
      <c r="O785" s="90" t="str">
        <f t="shared" ca="1" si="1575"/>
        <v/>
      </c>
      <c r="P785" s="89" t="str">
        <f t="shared" ref="P785:U785" ca="1" si="1576">IF(ISNA(MATCH(MIN(J754:J803)+ROW()-ROW(P754),J754:J803,0)),"",INDEX(D754:D803,MATCH(MIN(J754:J803)+ROW()-ROW(P754),J754:J803,0)))</f>
        <v/>
      </c>
      <c r="Q785" s="89" t="str">
        <f t="shared" ca="1" si="1576"/>
        <v/>
      </c>
      <c r="R785" s="89" t="str">
        <f t="shared" ca="1" si="1576"/>
        <v/>
      </c>
      <c r="S785" s="89" t="str">
        <f t="shared" ca="1" si="1576"/>
        <v/>
      </c>
      <c r="T785" s="89" t="str">
        <f t="shared" ca="1" si="1576"/>
        <v/>
      </c>
      <c r="U785" s="89" t="str">
        <f t="shared" ca="1" si="1576"/>
        <v/>
      </c>
      <c r="V785" s="98"/>
    </row>
    <row r="786" spans="2:22" x14ac:dyDescent="0.25">
      <c r="B786">
        <v>33</v>
      </c>
      <c r="C786" s="29">
        <f t="shared" si="1552"/>
        <v>43851</v>
      </c>
      <c r="D786" s="88">
        <f ca="1">OFFSET(dispos!$D$20,,192)</f>
        <v>0</v>
      </c>
      <c r="E786" s="88">
        <f ca="1">OFFSET(dispos!$E$20,,192)</f>
        <v>0</v>
      </c>
      <c r="F786" s="88">
        <f ca="1">OFFSET(dispos!$F$20,,192)</f>
        <v>0</v>
      </c>
      <c r="G786" s="88">
        <f ca="1">OFFSET(dispos!$G$20,,192)</f>
        <v>0</v>
      </c>
      <c r="H786" s="88">
        <f ca="1">OFFSET(dispos!$H$20,,192)</f>
        <v>0</v>
      </c>
      <c r="I786" s="88">
        <f ca="1">OFFSET(dispos!$I$20,,192)</f>
        <v>0</v>
      </c>
      <c r="J786" s="90" t="str">
        <f t="shared" ref="J786:O786" ca="1" si="1577">IF(D786=0,"",SUMPRODUCT((D754:D803&lt;=D786)-(ISBLANK(D754:D803))))</f>
        <v/>
      </c>
      <c r="K786" s="90" t="str">
        <f t="shared" ca="1" si="1577"/>
        <v/>
      </c>
      <c r="L786" s="90" t="str">
        <f t="shared" ca="1" si="1577"/>
        <v/>
      </c>
      <c r="M786" s="90" t="str">
        <f t="shared" ca="1" si="1577"/>
        <v/>
      </c>
      <c r="N786" s="90" t="str">
        <f t="shared" ca="1" si="1577"/>
        <v/>
      </c>
      <c r="O786" s="90" t="str">
        <f t="shared" ca="1" si="1577"/>
        <v/>
      </c>
      <c r="P786" s="89" t="str">
        <f t="shared" ref="P786:U786" ca="1" si="1578">IF(ISNA(MATCH(MIN(J754:J803)+ROW()-ROW(P754),J754:J803,0)),"",INDEX(D754:D803,MATCH(MIN(J754:J803)+ROW()-ROW(P754),J754:J803,0)))</f>
        <v/>
      </c>
      <c r="Q786" s="89" t="str">
        <f t="shared" ca="1" si="1578"/>
        <v/>
      </c>
      <c r="R786" s="89" t="str">
        <f t="shared" ca="1" si="1578"/>
        <v/>
      </c>
      <c r="S786" s="89" t="str">
        <f t="shared" ca="1" si="1578"/>
        <v/>
      </c>
      <c r="T786" s="89" t="str">
        <f t="shared" ca="1" si="1578"/>
        <v/>
      </c>
      <c r="U786" s="89" t="str">
        <f t="shared" ca="1" si="1578"/>
        <v/>
      </c>
      <c r="V786" s="98"/>
    </row>
    <row r="787" spans="2:22" x14ac:dyDescent="0.25">
      <c r="B787">
        <v>34</v>
      </c>
      <c r="C787" s="29">
        <f t="shared" si="1552"/>
        <v>43851</v>
      </c>
      <c r="D787" s="88">
        <f ca="1">OFFSET(dispos!$D$20,,198)</f>
        <v>0</v>
      </c>
      <c r="E787" s="88">
        <f ca="1">OFFSET(dispos!$E$20,,198)</f>
        <v>0</v>
      </c>
      <c r="F787" s="88">
        <f ca="1">OFFSET(dispos!$F$20,,198)</f>
        <v>0</v>
      </c>
      <c r="G787" s="88">
        <f ca="1">OFFSET(dispos!$G$20,,198)</f>
        <v>0</v>
      </c>
      <c r="H787" s="88">
        <f ca="1">OFFSET(dispos!$H$20,,198)</f>
        <v>0</v>
      </c>
      <c r="I787" s="88">
        <f ca="1">OFFSET(dispos!$I$20,,198)</f>
        <v>0</v>
      </c>
      <c r="J787" s="90" t="str">
        <f t="shared" ref="J787:O787" ca="1" si="1579">IF(D787=0,"",SUMPRODUCT((D754:D803&lt;=D787)-(ISBLANK(D754:D803))))</f>
        <v/>
      </c>
      <c r="K787" s="90" t="str">
        <f t="shared" ca="1" si="1579"/>
        <v/>
      </c>
      <c r="L787" s="90" t="str">
        <f t="shared" ca="1" si="1579"/>
        <v/>
      </c>
      <c r="M787" s="90" t="str">
        <f t="shared" ca="1" si="1579"/>
        <v/>
      </c>
      <c r="N787" s="90" t="str">
        <f t="shared" ca="1" si="1579"/>
        <v/>
      </c>
      <c r="O787" s="90" t="str">
        <f t="shared" ca="1" si="1579"/>
        <v/>
      </c>
      <c r="P787" s="89" t="str">
        <f t="shared" ref="P787:U787" ca="1" si="1580">IF(ISNA(MATCH(MIN(J754:J803)+ROW()-ROW(P754),J754:J803,0)),"",INDEX(D754:D803,MATCH(MIN(J754:J803)+ROW()-ROW(P754),J754:J803,0)))</f>
        <v/>
      </c>
      <c r="Q787" s="89" t="str">
        <f t="shared" ca="1" si="1580"/>
        <v/>
      </c>
      <c r="R787" s="89" t="str">
        <f t="shared" ca="1" si="1580"/>
        <v/>
      </c>
      <c r="S787" s="89" t="str">
        <f t="shared" ca="1" si="1580"/>
        <v/>
      </c>
      <c r="T787" s="89" t="str">
        <f t="shared" ca="1" si="1580"/>
        <v/>
      </c>
      <c r="U787" s="89" t="str">
        <f t="shared" ca="1" si="1580"/>
        <v/>
      </c>
      <c r="V787" s="98"/>
    </row>
    <row r="788" spans="2:22" x14ac:dyDescent="0.25">
      <c r="B788">
        <v>35</v>
      </c>
      <c r="C788" s="29">
        <f t="shared" si="1552"/>
        <v>43851</v>
      </c>
      <c r="D788" s="88">
        <f ca="1">OFFSET(dispos!$D$20,,204)</f>
        <v>0</v>
      </c>
      <c r="E788" s="88">
        <f ca="1">OFFSET(dispos!$E$20,,204)</f>
        <v>0</v>
      </c>
      <c r="F788" s="88">
        <f ca="1">OFFSET(dispos!$F$20,,204)</f>
        <v>0</v>
      </c>
      <c r="G788" s="88">
        <f ca="1">OFFSET(dispos!$G$20,,204)</f>
        <v>0</v>
      </c>
      <c r="H788" s="88">
        <f ca="1">OFFSET(dispos!$H$20,,204)</f>
        <v>0</v>
      </c>
      <c r="I788" s="88">
        <f ca="1">OFFSET(dispos!$I$20,,204)</f>
        <v>0</v>
      </c>
      <c r="J788" s="90" t="str">
        <f t="shared" ref="J788:O788" ca="1" si="1581">IF(D788=0,"",SUMPRODUCT((D754:D803&lt;=D788)-(ISBLANK(D754:D803))))</f>
        <v/>
      </c>
      <c r="K788" s="90" t="str">
        <f t="shared" ca="1" si="1581"/>
        <v/>
      </c>
      <c r="L788" s="90" t="str">
        <f t="shared" ca="1" si="1581"/>
        <v/>
      </c>
      <c r="M788" s="90" t="str">
        <f t="shared" ca="1" si="1581"/>
        <v/>
      </c>
      <c r="N788" s="90" t="str">
        <f t="shared" ca="1" si="1581"/>
        <v/>
      </c>
      <c r="O788" s="90" t="str">
        <f t="shared" ca="1" si="1581"/>
        <v/>
      </c>
      <c r="P788" s="89" t="str">
        <f t="shared" ref="P788:U788" ca="1" si="1582">IF(ISNA(MATCH(MIN(J754:J803)+ROW()-ROW(P754),J754:J803,0)),"",INDEX(D754:D803,MATCH(MIN(J754:J803)+ROW()-ROW(P754),J754:J803,0)))</f>
        <v/>
      </c>
      <c r="Q788" s="89" t="str">
        <f t="shared" ca="1" si="1582"/>
        <v/>
      </c>
      <c r="R788" s="89" t="str">
        <f t="shared" ca="1" si="1582"/>
        <v/>
      </c>
      <c r="S788" s="89" t="str">
        <f t="shared" ca="1" si="1582"/>
        <v/>
      </c>
      <c r="T788" s="89" t="str">
        <f t="shared" ca="1" si="1582"/>
        <v/>
      </c>
      <c r="U788" s="89" t="str">
        <f t="shared" ca="1" si="1582"/>
        <v/>
      </c>
      <c r="V788" s="98"/>
    </row>
    <row r="789" spans="2:22" x14ac:dyDescent="0.25">
      <c r="B789">
        <v>36</v>
      </c>
      <c r="C789" s="29">
        <f t="shared" si="1552"/>
        <v>43851</v>
      </c>
      <c r="D789" s="88">
        <f ca="1">OFFSET(dispos!$D$20,,210)</f>
        <v>0</v>
      </c>
      <c r="E789" s="88">
        <f ca="1">OFFSET(dispos!$E$20,,210)</f>
        <v>0</v>
      </c>
      <c r="F789" s="88">
        <f ca="1">OFFSET(dispos!$F$20,,210)</f>
        <v>0</v>
      </c>
      <c r="G789" s="88">
        <f ca="1">OFFSET(dispos!$G$20,,210)</f>
        <v>0</v>
      </c>
      <c r="H789" s="88">
        <f ca="1">OFFSET(dispos!$H$20,,210)</f>
        <v>0</v>
      </c>
      <c r="I789" s="88">
        <f ca="1">OFFSET(dispos!$I$20,,210)</f>
        <v>0</v>
      </c>
      <c r="J789" s="90" t="str">
        <f t="shared" ref="J789:O789" ca="1" si="1583">IF(D789=0,"",SUMPRODUCT((D754:D803&lt;=D789)-(ISBLANK(D754:D803))))</f>
        <v/>
      </c>
      <c r="K789" s="90" t="str">
        <f t="shared" ca="1" si="1583"/>
        <v/>
      </c>
      <c r="L789" s="90" t="str">
        <f t="shared" ca="1" si="1583"/>
        <v/>
      </c>
      <c r="M789" s="90" t="str">
        <f t="shared" ca="1" si="1583"/>
        <v/>
      </c>
      <c r="N789" s="90" t="str">
        <f t="shared" ca="1" si="1583"/>
        <v/>
      </c>
      <c r="O789" s="90" t="str">
        <f t="shared" ca="1" si="1583"/>
        <v/>
      </c>
      <c r="P789" s="89" t="str">
        <f t="shared" ref="P789:U789" ca="1" si="1584">IF(ISNA(MATCH(MIN(J754:J803)+ROW()-ROW(P754),J754:J803,0)),"",INDEX(D754:D803,MATCH(MIN(J754:J803)+ROW()-ROW(P754),J754:J803,0)))</f>
        <v/>
      </c>
      <c r="Q789" s="89" t="str">
        <f t="shared" ca="1" si="1584"/>
        <v/>
      </c>
      <c r="R789" s="89" t="str">
        <f t="shared" ca="1" si="1584"/>
        <v/>
      </c>
      <c r="S789" s="89" t="str">
        <f t="shared" ca="1" si="1584"/>
        <v/>
      </c>
      <c r="T789" s="89" t="str">
        <f t="shared" ca="1" si="1584"/>
        <v/>
      </c>
      <c r="U789" s="89" t="str">
        <f t="shared" ca="1" si="1584"/>
        <v/>
      </c>
      <c r="V789" s="98"/>
    </row>
    <row r="790" spans="2:22" x14ac:dyDescent="0.25">
      <c r="B790">
        <v>37</v>
      </c>
      <c r="C790" s="29">
        <f t="shared" si="1552"/>
        <v>43851</v>
      </c>
      <c r="D790" s="88">
        <f ca="1">OFFSET(dispos!$D$20,,216)</f>
        <v>0</v>
      </c>
      <c r="E790" s="88">
        <f ca="1">OFFSET(dispos!$E$20,,216)</f>
        <v>0</v>
      </c>
      <c r="F790" s="88">
        <f ca="1">OFFSET(dispos!$F$20,,216)</f>
        <v>0</v>
      </c>
      <c r="G790" s="88">
        <f ca="1">OFFSET(dispos!$G$20,,216)</f>
        <v>0</v>
      </c>
      <c r="H790" s="88">
        <f ca="1">OFFSET(dispos!$H$20,,216)</f>
        <v>0</v>
      </c>
      <c r="I790" s="88">
        <f ca="1">OFFSET(dispos!$I$20,,216)</f>
        <v>0</v>
      </c>
      <c r="J790" s="90" t="str">
        <f t="shared" ref="J790:O790" ca="1" si="1585">IF(D790=0,"",SUMPRODUCT((D754:D803&lt;=D790)-(ISBLANK(D754:D803))))</f>
        <v/>
      </c>
      <c r="K790" s="90" t="str">
        <f t="shared" ca="1" si="1585"/>
        <v/>
      </c>
      <c r="L790" s="90" t="str">
        <f t="shared" ca="1" si="1585"/>
        <v/>
      </c>
      <c r="M790" s="90" t="str">
        <f t="shared" ca="1" si="1585"/>
        <v/>
      </c>
      <c r="N790" s="90" t="str">
        <f t="shared" ca="1" si="1585"/>
        <v/>
      </c>
      <c r="O790" s="90" t="str">
        <f t="shared" ca="1" si="1585"/>
        <v/>
      </c>
      <c r="P790" s="89" t="str">
        <f t="shared" ref="P790:U790" ca="1" si="1586">IF(ISNA(MATCH(MIN(J754:J803)+ROW()-ROW(P754),J754:J803,0)),"",INDEX(D754:D803,MATCH(MIN(J754:J803)+ROW()-ROW(P754),J754:J803,0)))</f>
        <v/>
      </c>
      <c r="Q790" s="89" t="str">
        <f t="shared" ca="1" si="1586"/>
        <v/>
      </c>
      <c r="R790" s="89" t="str">
        <f t="shared" ca="1" si="1586"/>
        <v/>
      </c>
      <c r="S790" s="89" t="str">
        <f t="shared" ca="1" si="1586"/>
        <v/>
      </c>
      <c r="T790" s="89" t="str">
        <f t="shared" ca="1" si="1586"/>
        <v/>
      </c>
      <c r="U790" s="89" t="str">
        <f t="shared" ca="1" si="1586"/>
        <v/>
      </c>
      <c r="V790" s="98"/>
    </row>
    <row r="791" spans="2:22" x14ac:dyDescent="0.25">
      <c r="B791">
        <v>38</v>
      </c>
      <c r="C791" s="29">
        <f t="shared" si="1552"/>
        <v>43851</v>
      </c>
      <c r="D791" s="88">
        <f ca="1">OFFSET(dispos!$D$20,,222)</f>
        <v>0</v>
      </c>
      <c r="E791" s="88">
        <f ca="1">OFFSET(dispos!$E$20,,222)</f>
        <v>0</v>
      </c>
      <c r="F791" s="88">
        <f ca="1">OFFSET(dispos!$F$20,,222)</f>
        <v>0</v>
      </c>
      <c r="G791" s="88">
        <f ca="1">OFFSET(dispos!$G$20,,222)</f>
        <v>0</v>
      </c>
      <c r="H791" s="88">
        <f ca="1">OFFSET(dispos!$H$20,,222)</f>
        <v>0</v>
      </c>
      <c r="I791" s="88">
        <f ca="1">OFFSET(dispos!$I$20,,222)</f>
        <v>0</v>
      </c>
      <c r="J791" s="90" t="str">
        <f t="shared" ref="J791:O791" ca="1" si="1587">IF(D791=0,"",SUMPRODUCT((D754:D803&lt;=D791)-(ISBLANK(D754:D803))))</f>
        <v/>
      </c>
      <c r="K791" s="90" t="str">
        <f t="shared" ca="1" si="1587"/>
        <v/>
      </c>
      <c r="L791" s="90" t="str">
        <f t="shared" ca="1" si="1587"/>
        <v/>
      </c>
      <c r="M791" s="90" t="str">
        <f t="shared" ca="1" si="1587"/>
        <v/>
      </c>
      <c r="N791" s="90" t="str">
        <f t="shared" ca="1" si="1587"/>
        <v/>
      </c>
      <c r="O791" s="90" t="str">
        <f t="shared" ca="1" si="1587"/>
        <v/>
      </c>
      <c r="P791" s="89" t="str">
        <f t="shared" ref="P791:U791" ca="1" si="1588">IF(ISNA(MATCH(MIN(J754:J803)+ROW()-ROW(P754),J754:J803,0)),"",INDEX(D754:D803,MATCH(MIN(J754:J803)+ROW()-ROW(P754),J754:J803,0)))</f>
        <v/>
      </c>
      <c r="Q791" s="89" t="str">
        <f t="shared" ca="1" si="1588"/>
        <v/>
      </c>
      <c r="R791" s="89" t="str">
        <f t="shared" ca="1" si="1588"/>
        <v/>
      </c>
      <c r="S791" s="89" t="str">
        <f t="shared" ca="1" si="1588"/>
        <v/>
      </c>
      <c r="T791" s="89" t="str">
        <f t="shared" ca="1" si="1588"/>
        <v/>
      </c>
      <c r="U791" s="89" t="str">
        <f t="shared" ca="1" si="1588"/>
        <v/>
      </c>
      <c r="V791" s="98"/>
    </row>
    <row r="792" spans="2:22" x14ac:dyDescent="0.25">
      <c r="B792">
        <v>39</v>
      </c>
      <c r="C792" s="29">
        <f t="shared" si="1552"/>
        <v>43851</v>
      </c>
      <c r="D792" s="88">
        <f ca="1">OFFSET(dispos!$D$20,,228)</f>
        <v>0</v>
      </c>
      <c r="E792" s="88">
        <f ca="1">OFFSET(dispos!$E$20,,228)</f>
        <v>0</v>
      </c>
      <c r="F792" s="88">
        <f ca="1">OFFSET(dispos!$F$20,,228)</f>
        <v>0</v>
      </c>
      <c r="G792" s="88">
        <f ca="1">OFFSET(dispos!$G$20,,228)</f>
        <v>0</v>
      </c>
      <c r="H792" s="88">
        <f ca="1">OFFSET(dispos!$H$20,,228)</f>
        <v>0</v>
      </c>
      <c r="I792" s="88">
        <f ca="1">OFFSET(dispos!$I$20,,228)</f>
        <v>0</v>
      </c>
      <c r="J792" s="90" t="str">
        <f t="shared" ref="J792:O792" ca="1" si="1589">IF(D792=0,"",SUMPRODUCT((D754:D803&lt;=D792)-(ISBLANK(D754:D803))))</f>
        <v/>
      </c>
      <c r="K792" s="90" t="str">
        <f t="shared" ca="1" si="1589"/>
        <v/>
      </c>
      <c r="L792" s="90" t="str">
        <f t="shared" ca="1" si="1589"/>
        <v/>
      </c>
      <c r="M792" s="90" t="str">
        <f t="shared" ca="1" si="1589"/>
        <v/>
      </c>
      <c r="N792" s="90" t="str">
        <f t="shared" ca="1" si="1589"/>
        <v/>
      </c>
      <c r="O792" s="90" t="str">
        <f t="shared" ca="1" si="1589"/>
        <v/>
      </c>
      <c r="P792" s="89" t="str">
        <f t="shared" ref="P792:U792" ca="1" si="1590">IF(ISNA(MATCH(MIN(J754:J803)+ROW()-ROW(P754),J754:J803,0)),"",INDEX(D754:D803,MATCH(MIN(J754:J803)+ROW()-ROW(P754),J754:J803,0)))</f>
        <v/>
      </c>
      <c r="Q792" s="89" t="str">
        <f t="shared" ca="1" si="1590"/>
        <v/>
      </c>
      <c r="R792" s="89" t="str">
        <f t="shared" ca="1" si="1590"/>
        <v/>
      </c>
      <c r="S792" s="89" t="str">
        <f t="shared" ca="1" si="1590"/>
        <v/>
      </c>
      <c r="T792" s="89" t="str">
        <f t="shared" ca="1" si="1590"/>
        <v/>
      </c>
      <c r="U792" s="89" t="str">
        <f t="shared" ca="1" si="1590"/>
        <v/>
      </c>
      <c r="V792" s="98"/>
    </row>
    <row r="793" spans="2:22" x14ac:dyDescent="0.25">
      <c r="B793">
        <v>40</v>
      </c>
      <c r="C793" s="29">
        <f t="shared" si="1552"/>
        <v>43851</v>
      </c>
      <c r="D793" s="88">
        <f ca="1">OFFSET(dispos!$D$20,,234)</f>
        <v>0</v>
      </c>
      <c r="E793" s="88">
        <f ca="1">OFFSET(dispos!$E$20,,234)</f>
        <v>0</v>
      </c>
      <c r="F793" s="88">
        <f ca="1">OFFSET(dispos!$F$20,,234)</f>
        <v>0</v>
      </c>
      <c r="G793" s="88">
        <f ca="1">OFFSET(dispos!$G$20,,234)</f>
        <v>0</v>
      </c>
      <c r="H793" s="88">
        <f ca="1">OFFSET(dispos!$H$20,,234)</f>
        <v>0</v>
      </c>
      <c r="I793" s="88">
        <f ca="1">OFFSET(dispos!$I$20,,234)</f>
        <v>0</v>
      </c>
      <c r="J793" s="90" t="str">
        <f t="shared" ref="J793:O793" ca="1" si="1591">IF(D793=0,"",SUMPRODUCT((D754:D803&lt;=D793)-(ISBLANK(D754:D803))))</f>
        <v/>
      </c>
      <c r="K793" s="90" t="str">
        <f t="shared" ca="1" si="1591"/>
        <v/>
      </c>
      <c r="L793" s="90" t="str">
        <f t="shared" ca="1" si="1591"/>
        <v/>
      </c>
      <c r="M793" s="90" t="str">
        <f t="shared" ca="1" si="1591"/>
        <v/>
      </c>
      <c r="N793" s="90" t="str">
        <f t="shared" ca="1" si="1591"/>
        <v/>
      </c>
      <c r="O793" s="90" t="str">
        <f t="shared" ca="1" si="1591"/>
        <v/>
      </c>
      <c r="P793" s="89" t="str">
        <f t="shared" ref="P793:U793" ca="1" si="1592">IF(ISNA(MATCH(MIN(J754:J803)+ROW()-ROW(P754),J754:J803,0)),"",INDEX(D754:D803,MATCH(MIN(J754:J803)+ROW()-ROW(P754),J754:J803,0)))</f>
        <v/>
      </c>
      <c r="Q793" s="89" t="str">
        <f t="shared" ca="1" si="1592"/>
        <v/>
      </c>
      <c r="R793" s="89" t="str">
        <f t="shared" ca="1" si="1592"/>
        <v/>
      </c>
      <c r="S793" s="89" t="str">
        <f t="shared" ca="1" si="1592"/>
        <v/>
      </c>
      <c r="T793" s="89" t="str">
        <f t="shared" ca="1" si="1592"/>
        <v/>
      </c>
      <c r="U793" s="89" t="str">
        <f t="shared" ca="1" si="1592"/>
        <v/>
      </c>
      <c r="V793" s="98"/>
    </row>
    <row r="794" spans="2:22" x14ac:dyDescent="0.25">
      <c r="B794">
        <v>41</v>
      </c>
      <c r="C794" s="29">
        <f t="shared" si="1552"/>
        <v>43851</v>
      </c>
      <c r="D794" s="88">
        <f ca="1">OFFSET(dispos!$D$20,,240)</f>
        <v>0</v>
      </c>
      <c r="E794" s="88">
        <f ca="1">OFFSET(dispos!$E$20,,240)</f>
        <v>0</v>
      </c>
      <c r="F794" s="88">
        <f ca="1">OFFSET(dispos!$F$20,,240)</f>
        <v>0</v>
      </c>
      <c r="G794" s="88">
        <f ca="1">OFFSET(dispos!$G$20,,240)</f>
        <v>0</v>
      </c>
      <c r="H794" s="88">
        <f ca="1">OFFSET(dispos!$H$20,,240)</f>
        <v>0</v>
      </c>
      <c r="I794" s="88">
        <f ca="1">OFFSET(dispos!$I$20,,240)</f>
        <v>0</v>
      </c>
      <c r="J794" s="90" t="str">
        <f t="shared" ref="J794:O794" ca="1" si="1593">IF(D794=0,"",SUMPRODUCT((D754:D803&lt;=D794)-(ISBLANK(D754:D803))))</f>
        <v/>
      </c>
      <c r="K794" s="90" t="str">
        <f t="shared" ca="1" si="1593"/>
        <v/>
      </c>
      <c r="L794" s="90" t="str">
        <f t="shared" ca="1" si="1593"/>
        <v/>
      </c>
      <c r="M794" s="90" t="str">
        <f t="shared" ca="1" si="1593"/>
        <v/>
      </c>
      <c r="N794" s="90" t="str">
        <f t="shared" ca="1" si="1593"/>
        <v/>
      </c>
      <c r="O794" s="90" t="str">
        <f t="shared" ca="1" si="1593"/>
        <v/>
      </c>
      <c r="P794" s="89" t="str">
        <f t="shared" ref="P794:U794" ca="1" si="1594">IF(ISNA(MATCH(MIN(J754:J803)+ROW()-ROW(P754),J754:J803,0)),"",INDEX(D754:D803,MATCH(MIN(J754:J803)+ROW()-ROW(P754),J754:J803,0)))</f>
        <v/>
      </c>
      <c r="Q794" s="89" t="str">
        <f t="shared" ca="1" si="1594"/>
        <v/>
      </c>
      <c r="R794" s="89" t="str">
        <f t="shared" ca="1" si="1594"/>
        <v/>
      </c>
      <c r="S794" s="89" t="str">
        <f t="shared" ca="1" si="1594"/>
        <v/>
      </c>
      <c r="T794" s="89" t="str">
        <f t="shared" ca="1" si="1594"/>
        <v/>
      </c>
      <c r="U794" s="89" t="str">
        <f t="shared" ca="1" si="1594"/>
        <v/>
      </c>
      <c r="V794" s="98"/>
    </row>
    <row r="795" spans="2:22" x14ac:dyDescent="0.25">
      <c r="B795">
        <v>42</v>
      </c>
      <c r="C795" s="29">
        <f t="shared" si="1552"/>
        <v>43851</v>
      </c>
      <c r="D795" s="88">
        <f ca="1">OFFSET(dispos!$D$20,,246)</f>
        <v>0</v>
      </c>
      <c r="E795" s="88">
        <f ca="1">OFFSET(dispos!$E$20,,246)</f>
        <v>0</v>
      </c>
      <c r="F795" s="88">
        <f ca="1">OFFSET(dispos!$F$20,,246)</f>
        <v>0</v>
      </c>
      <c r="G795" s="88">
        <f ca="1">OFFSET(dispos!$G$20,,246)</f>
        <v>0</v>
      </c>
      <c r="H795" s="88">
        <f ca="1">OFFSET(dispos!$H$20,,246)</f>
        <v>0</v>
      </c>
      <c r="I795" s="88">
        <f ca="1">OFFSET(dispos!$I$20,,246)</f>
        <v>0</v>
      </c>
      <c r="J795" s="90" t="str">
        <f t="shared" ref="J795:O795" ca="1" si="1595">IF(D795=0,"",SUMPRODUCT((D754:D803&lt;=D795)-(ISBLANK(D754:D803))))</f>
        <v/>
      </c>
      <c r="K795" s="90" t="str">
        <f t="shared" ca="1" si="1595"/>
        <v/>
      </c>
      <c r="L795" s="90" t="str">
        <f t="shared" ca="1" si="1595"/>
        <v/>
      </c>
      <c r="M795" s="90" t="str">
        <f t="shared" ca="1" si="1595"/>
        <v/>
      </c>
      <c r="N795" s="90" t="str">
        <f t="shared" ca="1" si="1595"/>
        <v/>
      </c>
      <c r="O795" s="90" t="str">
        <f t="shared" ca="1" si="1595"/>
        <v/>
      </c>
      <c r="P795" s="89" t="str">
        <f t="shared" ref="P795:U795" ca="1" si="1596">IF(ISNA(MATCH(MIN(J754:J803)+ROW()-ROW(P754),J754:J803,0)),"",INDEX(D754:D803,MATCH(MIN(J754:J803)+ROW()-ROW(P754),J754:J803,0)))</f>
        <v/>
      </c>
      <c r="Q795" s="89" t="str">
        <f t="shared" ca="1" si="1596"/>
        <v/>
      </c>
      <c r="R795" s="89" t="str">
        <f t="shared" ca="1" si="1596"/>
        <v/>
      </c>
      <c r="S795" s="89" t="str">
        <f t="shared" ca="1" si="1596"/>
        <v/>
      </c>
      <c r="T795" s="89" t="str">
        <f t="shared" ca="1" si="1596"/>
        <v/>
      </c>
      <c r="U795" s="89" t="str">
        <f t="shared" ca="1" si="1596"/>
        <v/>
      </c>
      <c r="V795" s="98"/>
    </row>
    <row r="796" spans="2:22" x14ac:dyDescent="0.25">
      <c r="B796">
        <v>43</v>
      </c>
      <c r="C796" s="29">
        <f t="shared" si="1552"/>
        <v>43851</v>
      </c>
      <c r="D796" s="88">
        <f ca="1">OFFSET(dispos!$D$20,,252)</f>
        <v>0</v>
      </c>
      <c r="E796" s="88">
        <f ca="1">OFFSET(dispos!$E$20,,252)</f>
        <v>0</v>
      </c>
      <c r="F796" s="88">
        <f ca="1">OFFSET(dispos!$F$20,,252)</f>
        <v>0</v>
      </c>
      <c r="G796" s="88">
        <f ca="1">OFFSET(dispos!$G$20,,252)</f>
        <v>0</v>
      </c>
      <c r="H796" s="88">
        <f ca="1">OFFSET(dispos!$H$20,,252)</f>
        <v>0</v>
      </c>
      <c r="I796" s="88">
        <f ca="1">OFFSET(dispos!$I$20,,252)</f>
        <v>0</v>
      </c>
      <c r="J796" s="90" t="str">
        <f t="shared" ref="J796:O796" ca="1" si="1597">IF(D796=0,"",SUMPRODUCT((D754:D803&lt;=D796)-(ISBLANK(D754:D803))))</f>
        <v/>
      </c>
      <c r="K796" s="90" t="str">
        <f t="shared" ca="1" si="1597"/>
        <v/>
      </c>
      <c r="L796" s="90" t="str">
        <f t="shared" ca="1" si="1597"/>
        <v/>
      </c>
      <c r="M796" s="90" t="str">
        <f t="shared" ca="1" si="1597"/>
        <v/>
      </c>
      <c r="N796" s="90" t="str">
        <f t="shared" ca="1" si="1597"/>
        <v/>
      </c>
      <c r="O796" s="90" t="str">
        <f t="shared" ca="1" si="1597"/>
        <v/>
      </c>
      <c r="P796" s="89" t="str">
        <f t="shared" ref="P796:U796" ca="1" si="1598">IF(ISNA(MATCH(MIN(J754:J803)+ROW()-ROW(P754),J754:J803,0)),"",INDEX(D754:D803,MATCH(MIN(J754:J803)+ROW()-ROW(P754),J754:J803,0)))</f>
        <v/>
      </c>
      <c r="Q796" s="89" t="str">
        <f t="shared" ca="1" si="1598"/>
        <v/>
      </c>
      <c r="R796" s="89" t="str">
        <f t="shared" ca="1" si="1598"/>
        <v/>
      </c>
      <c r="S796" s="89" t="str">
        <f t="shared" ca="1" si="1598"/>
        <v/>
      </c>
      <c r="T796" s="89" t="str">
        <f t="shared" ca="1" si="1598"/>
        <v/>
      </c>
      <c r="U796" s="89" t="str">
        <f t="shared" ca="1" si="1598"/>
        <v/>
      </c>
      <c r="V796" s="98"/>
    </row>
    <row r="797" spans="2:22" x14ac:dyDescent="0.25">
      <c r="B797">
        <v>44</v>
      </c>
      <c r="C797" s="29">
        <f t="shared" si="1552"/>
        <v>43851</v>
      </c>
      <c r="D797" s="88">
        <f ca="1">OFFSET(dispos!$D$20,,258)</f>
        <v>0</v>
      </c>
      <c r="E797" s="88">
        <f ca="1">OFFSET(dispos!$E$20,,258)</f>
        <v>0</v>
      </c>
      <c r="F797" s="88">
        <f ca="1">OFFSET(dispos!$F$20,,258)</f>
        <v>0</v>
      </c>
      <c r="G797" s="88">
        <f ca="1">OFFSET(dispos!$G$20,,258)</f>
        <v>0</v>
      </c>
      <c r="H797" s="88">
        <f ca="1">OFFSET(dispos!$H$20,,258)</f>
        <v>0</v>
      </c>
      <c r="I797" s="88">
        <f ca="1">OFFSET(dispos!$I$20,,258)</f>
        <v>0</v>
      </c>
      <c r="J797" s="90" t="str">
        <f t="shared" ref="J797:O797" ca="1" si="1599">IF(D797=0,"",SUMPRODUCT((D754:D803&lt;=D797)-(ISBLANK(D754:D803))))</f>
        <v/>
      </c>
      <c r="K797" s="90" t="str">
        <f t="shared" ca="1" si="1599"/>
        <v/>
      </c>
      <c r="L797" s="90" t="str">
        <f t="shared" ca="1" si="1599"/>
        <v/>
      </c>
      <c r="M797" s="90" t="str">
        <f t="shared" ca="1" si="1599"/>
        <v/>
      </c>
      <c r="N797" s="90" t="str">
        <f t="shared" ca="1" si="1599"/>
        <v/>
      </c>
      <c r="O797" s="90" t="str">
        <f t="shared" ca="1" si="1599"/>
        <v/>
      </c>
      <c r="P797" s="89" t="str">
        <f t="shared" ref="P797:U797" ca="1" si="1600">IF(ISNA(MATCH(MIN(J754:J803)+ROW()-ROW(P754),J754:J803,0)),"",INDEX(D754:D803,MATCH(MIN(J754:J803)+ROW()-ROW(P754),J754:J803,0)))</f>
        <v/>
      </c>
      <c r="Q797" s="89" t="str">
        <f t="shared" ca="1" si="1600"/>
        <v/>
      </c>
      <c r="R797" s="89" t="str">
        <f t="shared" ca="1" si="1600"/>
        <v/>
      </c>
      <c r="S797" s="89" t="str">
        <f t="shared" ca="1" si="1600"/>
        <v/>
      </c>
      <c r="T797" s="89" t="str">
        <f t="shared" ca="1" si="1600"/>
        <v/>
      </c>
      <c r="U797" s="89" t="str">
        <f t="shared" ca="1" si="1600"/>
        <v/>
      </c>
      <c r="V797" s="98"/>
    </row>
    <row r="798" spans="2:22" x14ac:dyDescent="0.25">
      <c r="B798">
        <v>45</v>
      </c>
      <c r="C798" s="29">
        <f t="shared" si="1552"/>
        <v>43851</v>
      </c>
      <c r="D798" s="88">
        <f ca="1">OFFSET(dispos!$D$20,,264)</f>
        <v>0</v>
      </c>
      <c r="E798" s="88">
        <f ca="1">OFFSET(dispos!$E$20,,264)</f>
        <v>0</v>
      </c>
      <c r="F798" s="88">
        <f ca="1">OFFSET(dispos!$F$20,,264)</f>
        <v>0</v>
      </c>
      <c r="G798" s="88">
        <f ca="1">OFFSET(dispos!$G$20,,264)</f>
        <v>0</v>
      </c>
      <c r="H798" s="88">
        <f ca="1">OFFSET(dispos!$H$20,,264)</f>
        <v>0</v>
      </c>
      <c r="I798" s="88">
        <f ca="1">OFFSET(dispos!$I$20,,264)</f>
        <v>0</v>
      </c>
      <c r="J798" s="90" t="str">
        <f t="shared" ref="J798:O798" ca="1" si="1601">IF(D798=0,"",SUMPRODUCT((D754:D803&lt;=D798)-(ISBLANK(D754:D803))))</f>
        <v/>
      </c>
      <c r="K798" s="90" t="str">
        <f t="shared" ca="1" si="1601"/>
        <v/>
      </c>
      <c r="L798" s="90" t="str">
        <f t="shared" ca="1" si="1601"/>
        <v/>
      </c>
      <c r="M798" s="90" t="str">
        <f t="shared" ca="1" si="1601"/>
        <v/>
      </c>
      <c r="N798" s="90" t="str">
        <f t="shared" ca="1" si="1601"/>
        <v/>
      </c>
      <c r="O798" s="90" t="str">
        <f t="shared" ca="1" si="1601"/>
        <v/>
      </c>
      <c r="P798" s="89" t="str">
        <f t="shared" ref="P798:U798" ca="1" si="1602">IF(ISNA(MATCH(MIN(J754:J803)+ROW()-ROW(P754),J754:J803,0)),"",INDEX(D754:D803,MATCH(MIN(J754:J803)+ROW()-ROW(P754),J754:J803,0)))</f>
        <v/>
      </c>
      <c r="Q798" s="89" t="str">
        <f t="shared" ca="1" si="1602"/>
        <v/>
      </c>
      <c r="R798" s="89" t="str">
        <f t="shared" ca="1" si="1602"/>
        <v/>
      </c>
      <c r="S798" s="89" t="str">
        <f t="shared" ca="1" si="1602"/>
        <v/>
      </c>
      <c r="T798" s="89" t="str">
        <f t="shared" ca="1" si="1602"/>
        <v/>
      </c>
      <c r="U798" s="89" t="str">
        <f t="shared" ca="1" si="1602"/>
        <v/>
      </c>
      <c r="V798" s="98"/>
    </row>
    <row r="799" spans="2:22" x14ac:dyDescent="0.25">
      <c r="B799">
        <v>46</v>
      </c>
      <c r="C799" s="29">
        <f t="shared" si="1552"/>
        <v>43851</v>
      </c>
      <c r="D799" s="88">
        <f ca="1">OFFSET(dispos!$D$20,,270)</f>
        <v>0</v>
      </c>
      <c r="E799" s="88">
        <f ca="1">OFFSET(dispos!$E$20,,270)</f>
        <v>0</v>
      </c>
      <c r="F799" s="88">
        <f ca="1">OFFSET(dispos!$F$20,,270)</f>
        <v>0</v>
      </c>
      <c r="G799" s="88">
        <f ca="1">OFFSET(dispos!$G$20,,270)</f>
        <v>0</v>
      </c>
      <c r="H799" s="88">
        <f ca="1">OFFSET(dispos!$H$20,,270)</f>
        <v>0</v>
      </c>
      <c r="I799" s="88">
        <f ca="1">OFFSET(dispos!$I$20,,270)</f>
        <v>0</v>
      </c>
      <c r="J799" s="90" t="str">
        <f t="shared" ref="J799:O799" ca="1" si="1603">IF(D799=0,"",SUMPRODUCT((D754:D803&lt;=D799)-(ISBLANK(D754:D803))))</f>
        <v/>
      </c>
      <c r="K799" s="90" t="str">
        <f t="shared" ca="1" si="1603"/>
        <v/>
      </c>
      <c r="L799" s="90" t="str">
        <f t="shared" ca="1" si="1603"/>
        <v/>
      </c>
      <c r="M799" s="90" t="str">
        <f t="shared" ca="1" si="1603"/>
        <v/>
      </c>
      <c r="N799" s="90" t="str">
        <f t="shared" ca="1" si="1603"/>
        <v/>
      </c>
      <c r="O799" s="90" t="str">
        <f t="shared" ca="1" si="1603"/>
        <v/>
      </c>
      <c r="P799" s="89" t="str">
        <f t="shared" ref="P799:U799" ca="1" si="1604">IF(ISNA(MATCH(MIN(J754:J803)+ROW()-ROW(P754),J754:J803,0)),"",INDEX(D754:D803,MATCH(MIN(J754:J803)+ROW()-ROW(P754),J754:J803,0)))</f>
        <v/>
      </c>
      <c r="Q799" s="89" t="str">
        <f t="shared" ca="1" si="1604"/>
        <v/>
      </c>
      <c r="R799" s="89" t="str">
        <f t="shared" ca="1" si="1604"/>
        <v/>
      </c>
      <c r="S799" s="89" t="str">
        <f t="shared" ca="1" si="1604"/>
        <v/>
      </c>
      <c r="T799" s="89" t="str">
        <f t="shared" ca="1" si="1604"/>
        <v/>
      </c>
      <c r="U799" s="89" t="str">
        <f t="shared" ca="1" si="1604"/>
        <v/>
      </c>
      <c r="V799" s="98"/>
    </row>
    <row r="800" spans="2:22" x14ac:dyDescent="0.25">
      <c r="B800">
        <v>47</v>
      </c>
      <c r="C800" s="29">
        <f t="shared" si="1552"/>
        <v>43851</v>
      </c>
      <c r="D800" s="88">
        <f ca="1">OFFSET(dispos!$D$20,,276)</f>
        <v>0</v>
      </c>
      <c r="E800" s="88">
        <f ca="1">OFFSET(dispos!$E$20,,276)</f>
        <v>0</v>
      </c>
      <c r="F800" s="88">
        <f ca="1">OFFSET(dispos!$F$20,,276)</f>
        <v>0</v>
      </c>
      <c r="G800" s="88">
        <f ca="1">OFFSET(dispos!$G$20,,276)</f>
        <v>0</v>
      </c>
      <c r="H800" s="88">
        <f ca="1">OFFSET(dispos!$H$20,,276)</f>
        <v>0</v>
      </c>
      <c r="I800" s="88">
        <f ca="1">OFFSET(dispos!$I$20,,276)</f>
        <v>0</v>
      </c>
      <c r="J800" s="90" t="str">
        <f t="shared" ref="J800:O800" ca="1" si="1605">IF(D800=0,"",SUMPRODUCT((D754:D803&lt;=D800)-(ISBLANK(D754:D803))))</f>
        <v/>
      </c>
      <c r="K800" s="90" t="str">
        <f t="shared" ca="1" si="1605"/>
        <v/>
      </c>
      <c r="L800" s="90" t="str">
        <f t="shared" ca="1" si="1605"/>
        <v/>
      </c>
      <c r="M800" s="90" t="str">
        <f t="shared" ca="1" si="1605"/>
        <v/>
      </c>
      <c r="N800" s="90" t="str">
        <f t="shared" ca="1" si="1605"/>
        <v/>
      </c>
      <c r="O800" s="90" t="str">
        <f t="shared" ca="1" si="1605"/>
        <v/>
      </c>
      <c r="P800" s="89" t="str">
        <f t="shared" ref="P800:U800" ca="1" si="1606">IF(ISNA(MATCH(MIN(J754:J803)+ROW()-ROW(P754),J754:J803,0)),"",INDEX(D754:D803,MATCH(MIN(J754:J803)+ROW()-ROW(P754),J754:J803,0)))</f>
        <v/>
      </c>
      <c r="Q800" s="89" t="str">
        <f t="shared" ca="1" si="1606"/>
        <v/>
      </c>
      <c r="R800" s="89" t="str">
        <f t="shared" ca="1" si="1606"/>
        <v/>
      </c>
      <c r="S800" s="89" t="str">
        <f t="shared" ca="1" si="1606"/>
        <v/>
      </c>
      <c r="T800" s="89" t="str">
        <f t="shared" ca="1" si="1606"/>
        <v/>
      </c>
      <c r="U800" s="89" t="str">
        <f t="shared" ca="1" si="1606"/>
        <v/>
      </c>
      <c r="V800" s="98"/>
    </row>
    <row r="801" spans="2:22" x14ac:dyDescent="0.25">
      <c r="B801">
        <v>48</v>
      </c>
      <c r="C801" s="29">
        <f t="shared" si="1552"/>
        <v>43851</v>
      </c>
      <c r="D801" s="88">
        <f ca="1">OFFSET(dispos!$D$20,,282)</f>
        <v>0</v>
      </c>
      <c r="E801" s="88">
        <f ca="1">OFFSET(dispos!$E$20,,282)</f>
        <v>0</v>
      </c>
      <c r="F801" s="88">
        <f ca="1">OFFSET(dispos!$F$20,,282)</f>
        <v>0</v>
      </c>
      <c r="G801" s="88">
        <f ca="1">OFFSET(dispos!$G$20,,282)</f>
        <v>0</v>
      </c>
      <c r="H801" s="88">
        <f ca="1">OFFSET(dispos!$H$20,,282)</f>
        <v>0</v>
      </c>
      <c r="I801" s="88">
        <f ca="1">OFFSET(dispos!$I$20,,282)</f>
        <v>0</v>
      </c>
      <c r="J801" s="90" t="str">
        <f t="shared" ref="J801:O801" ca="1" si="1607">IF(D801=0,"",SUMPRODUCT((D754:D803&lt;=D801)-(ISBLANK(D754:D803))))</f>
        <v/>
      </c>
      <c r="K801" s="90" t="str">
        <f t="shared" ca="1" si="1607"/>
        <v/>
      </c>
      <c r="L801" s="90" t="str">
        <f t="shared" ca="1" si="1607"/>
        <v/>
      </c>
      <c r="M801" s="90" t="str">
        <f t="shared" ca="1" si="1607"/>
        <v/>
      </c>
      <c r="N801" s="90" t="str">
        <f t="shared" ca="1" si="1607"/>
        <v/>
      </c>
      <c r="O801" s="90" t="str">
        <f t="shared" ca="1" si="1607"/>
        <v/>
      </c>
      <c r="P801" s="89" t="str">
        <f t="shared" ref="P801:U801" ca="1" si="1608">IF(ISNA(MATCH(MIN(J754:J803)+ROW()-ROW(P754),J754:J803,0)),"",INDEX(D754:D803,MATCH(MIN(J754:J803)+ROW()-ROW(P754),J754:J803,0)))</f>
        <v/>
      </c>
      <c r="Q801" s="89" t="str">
        <f t="shared" ca="1" si="1608"/>
        <v/>
      </c>
      <c r="R801" s="89" t="str">
        <f t="shared" ca="1" si="1608"/>
        <v/>
      </c>
      <c r="S801" s="89" t="str">
        <f t="shared" ca="1" si="1608"/>
        <v/>
      </c>
      <c r="T801" s="89" t="str">
        <f t="shared" ca="1" si="1608"/>
        <v/>
      </c>
      <c r="U801" s="89" t="str">
        <f t="shared" ca="1" si="1608"/>
        <v/>
      </c>
      <c r="V801" s="98"/>
    </row>
    <row r="802" spans="2:22" x14ac:dyDescent="0.25">
      <c r="B802">
        <v>49</v>
      </c>
      <c r="C802" s="29">
        <f t="shared" si="1552"/>
        <v>43851</v>
      </c>
      <c r="D802" s="88">
        <f ca="1">OFFSET(dispos!$D$20,,288)</f>
        <v>0</v>
      </c>
      <c r="E802" s="88">
        <f ca="1">OFFSET(dispos!$E$20,,288)</f>
        <v>0</v>
      </c>
      <c r="F802" s="88">
        <f ca="1">OFFSET(dispos!$F$20,,288)</f>
        <v>0</v>
      </c>
      <c r="G802" s="88">
        <f ca="1">OFFSET(dispos!$G$20,,288)</f>
        <v>0</v>
      </c>
      <c r="H802" s="88">
        <f ca="1">OFFSET(dispos!$H$20,,288)</f>
        <v>0</v>
      </c>
      <c r="I802" s="88">
        <f ca="1">OFFSET(dispos!$I$20,,288)</f>
        <v>0</v>
      </c>
      <c r="J802" s="90" t="str">
        <f t="shared" ref="J802:O802" ca="1" si="1609">IF(D802=0,"",SUMPRODUCT((D754:D803&lt;=D802)-(ISBLANK(D754:D803))))</f>
        <v/>
      </c>
      <c r="K802" s="90" t="str">
        <f t="shared" ca="1" si="1609"/>
        <v/>
      </c>
      <c r="L802" s="90" t="str">
        <f t="shared" ca="1" si="1609"/>
        <v/>
      </c>
      <c r="M802" s="90" t="str">
        <f t="shared" ca="1" si="1609"/>
        <v/>
      </c>
      <c r="N802" s="90" t="str">
        <f t="shared" ca="1" si="1609"/>
        <v/>
      </c>
      <c r="O802" s="90" t="str">
        <f t="shared" ca="1" si="1609"/>
        <v/>
      </c>
      <c r="P802" s="89" t="str">
        <f t="shared" ref="P802:U802" ca="1" si="1610">IF(ISNA(MATCH(MIN(J754:J803)+ROW()-ROW(P754),J754:J803,0)),"",INDEX(D754:D803,MATCH(MIN(J754:J803)+ROW()-ROW(P754),J754:J803,0)))</f>
        <v/>
      </c>
      <c r="Q802" s="89" t="str">
        <f t="shared" ca="1" si="1610"/>
        <v/>
      </c>
      <c r="R802" s="89" t="str">
        <f t="shared" ca="1" si="1610"/>
        <v/>
      </c>
      <c r="S802" s="89" t="str">
        <f t="shared" ca="1" si="1610"/>
        <v/>
      </c>
      <c r="T802" s="89" t="str">
        <f t="shared" ca="1" si="1610"/>
        <v/>
      </c>
      <c r="U802" s="89" t="str">
        <f t="shared" ca="1" si="1610"/>
        <v/>
      </c>
      <c r="V802" s="98"/>
    </row>
    <row r="803" spans="2:22" x14ac:dyDescent="0.25">
      <c r="B803">
        <v>50</v>
      </c>
      <c r="C803" s="29">
        <f t="shared" si="1552"/>
        <v>43851</v>
      </c>
      <c r="D803" s="88">
        <f ca="1">OFFSET(dispos!$D$20,,294)</f>
        <v>0</v>
      </c>
      <c r="E803" s="88">
        <f ca="1">OFFSET(dispos!$E$20,,294)</f>
        <v>0</v>
      </c>
      <c r="F803" s="88">
        <f ca="1">OFFSET(dispos!$F$20,,294)</f>
        <v>0</v>
      </c>
      <c r="G803" s="88">
        <f ca="1">OFFSET(dispos!$G$20,,294)</f>
        <v>0</v>
      </c>
      <c r="H803" s="88">
        <f ca="1">OFFSET(dispos!$H$20,,294)</f>
        <v>0</v>
      </c>
      <c r="I803" s="88">
        <f ca="1">OFFSET(dispos!$I$20,,294)</f>
        <v>0</v>
      </c>
      <c r="J803" s="90" t="str">
        <f t="shared" ref="J803:O803" ca="1" si="1611">IF(D803=0,"",SUMPRODUCT((D754:D803&lt;=D803)-(ISBLANK(D754:D803))))</f>
        <v/>
      </c>
      <c r="K803" s="90" t="str">
        <f t="shared" ca="1" si="1611"/>
        <v/>
      </c>
      <c r="L803" s="90" t="str">
        <f t="shared" ca="1" si="1611"/>
        <v/>
      </c>
      <c r="M803" s="90" t="str">
        <f t="shared" ca="1" si="1611"/>
        <v/>
      </c>
      <c r="N803" s="90" t="str">
        <f t="shared" ca="1" si="1611"/>
        <v/>
      </c>
      <c r="O803" s="90" t="str">
        <f t="shared" ca="1" si="1611"/>
        <v/>
      </c>
      <c r="P803" s="89" t="str">
        <f t="shared" ref="P803:U803" ca="1" si="1612">IF(ISNA(MATCH(MIN(J754:J803)+ROW()-ROW(P754),J754:J803,0)),"",INDEX(D754:D803,MATCH(MIN(J754:J803)+ROW()-ROW(P754),J754:J803,0)))</f>
        <v/>
      </c>
      <c r="Q803" s="89" t="str">
        <f t="shared" ca="1" si="1612"/>
        <v/>
      </c>
      <c r="R803" s="89" t="str">
        <f t="shared" ca="1" si="1612"/>
        <v/>
      </c>
      <c r="S803" s="89" t="str">
        <f t="shared" ca="1" si="1612"/>
        <v/>
      </c>
      <c r="T803" s="89" t="str">
        <f t="shared" ca="1" si="1612"/>
        <v/>
      </c>
      <c r="U803" s="89" t="str">
        <f t="shared" ca="1" si="1612"/>
        <v/>
      </c>
      <c r="V803" s="98"/>
    </row>
    <row r="804" spans="2:22" x14ac:dyDescent="0.25">
      <c r="B804" s="91">
        <v>1</v>
      </c>
      <c r="C804" s="92">
        <f>dispos!$C$21</f>
        <v>43852</v>
      </c>
      <c r="D804" s="93">
        <f ca="1">OFFSET(dispos!$D$21,,)</f>
        <v>0</v>
      </c>
      <c r="E804" s="93">
        <f ca="1">OFFSET(dispos!$E$21,,)</f>
        <v>0</v>
      </c>
      <c r="F804" s="93">
        <f ca="1">OFFSET(dispos!$F$21,,)</f>
        <v>0</v>
      </c>
      <c r="G804" s="93">
        <f ca="1">OFFSET(dispos!$G$21,,)</f>
        <v>0</v>
      </c>
      <c r="H804" s="93">
        <f ca="1">OFFSET(dispos!$H$21,,)</f>
        <v>0</v>
      </c>
      <c r="I804" s="93">
        <f ca="1">OFFSET(dispos!$I$21,,)</f>
        <v>0</v>
      </c>
      <c r="J804" s="94" t="str">
        <f t="shared" ref="J804:O804" ca="1" si="1613">IF(D804=0,"",SUMPRODUCT((D804:D853&lt;=D804)-(ISBLANK(D804:D853))))</f>
        <v/>
      </c>
      <c r="K804" s="95" t="str">
        <f t="shared" ca="1" si="1613"/>
        <v/>
      </c>
      <c r="L804" s="95" t="str">
        <f t="shared" ca="1" si="1613"/>
        <v/>
      </c>
      <c r="M804" s="95" t="str">
        <f t="shared" ca="1" si="1613"/>
        <v/>
      </c>
      <c r="N804" s="95" t="str">
        <f t="shared" ca="1" si="1613"/>
        <v/>
      </c>
      <c r="O804" s="95" t="str">
        <f t="shared" ca="1" si="1613"/>
        <v/>
      </c>
      <c r="P804" s="96" t="str">
        <f t="shared" ref="P804:U804" ca="1" si="1614">IF(ISNA(MATCH(MIN(J804:J853)+ROW()-ROW(P804),J804:J853,0)),"",INDEX(D804:D853,MATCH(MIN(J804:J853)+ROW()-ROW(P804),J804:J853,0)))</f>
        <v/>
      </c>
      <c r="Q804" s="96" t="str">
        <f t="shared" ca="1" si="1614"/>
        <v/>
      </c>
      <c r="R804" s="96" t="str">
        <f t="shared" ca="1" si="1614"/>
        <v/>
      </c>
      <c r="S804" s="96" t="str">
        <f t="shared" ca="1" si="1614"/>
        <v/>
      </c>
      <c r="T804" s="96" t="str">
        <f t="shared" ca="1" si="1614"/>
        <v/>
      </c>
      <c r="U804" s="96" t="str">
        <f t="shared" ca="1" si="1614"/>
        <v/>
      </c>
      <c r="V804" s="98">
        <v>17</v>
      </c>
    </row>
    <row r="805" spans="2:22" x14ac:dyDescent="0.25">
      <c r="B805" s="91">
        <v>2</v>
      </c>
      <c r="C805" s="92">
        <f t="shared" si="1552"/>
        <v>43852</v>
      </c>
      <c r="D805" s="93">
        <f ca="1">OFFSET(dispos!$D$21,,6)</f>
        <v>0</v>
      </c>
      <c r="E805" s="93">
        <f ca="1">OFFSET(dispos!$E$21,,6)</f>
        <v>0</v>
      </c>
      <c r="F805" s="93">
        <f ca="1">OFFSET(dispos!$F$21,,6)</f>
        <v>0</v>
      </c>
      <c r="G805" s="93">
        <f ca="1">OFFSET(dispos!$G$21,,6)</f>
        <v>0</v>
      </c>
      <c r="H805" s="93">
        <f ca="1">OFFSET(dispos!$H$21,,6)</f>
        <v>0</v>
      </c>
      <c r="I805" s="93">
        <f ca="1">OFFSET(dispos!$I$21,,6)</f>
        <v>0</v>
      </c>
      <c r="J805" s="90" t="str">
        <f t="shared" ref="J805:O805" ca="1" si="1615">IF(D805=0,"",SUMPRODUCT((D804:D853&lt;=D805)-(ISBLANK(D804:D853))))</f>
        <v/>
      </c>
      <c r="K805" s="90" t="str">
        <f t="shared" ca="1" si="1615"/>
        <v/>
      </c>
      <c r="L805" s="90" t="str">
        <f t="shared" ca="1" si="1615"/>
        <v/>
      </c>
      <c r="M805" s="90" t="str">
        <f t="shared" ca="1" si="1615"/>
        <v/>
      </c>
      <c r="N805" s="90" t="str">
        <f t="shared" ca="1" si="1615"/>
        <v/>
      </c>
      <c r="O805" s="90" t="str">
        <f t="shared" ca="1" si="1615"/>
        <v/>
      </c>
      <c r="P805" s="89" t="str">
        <f t="shared" ref="P805:U805" ca="1" si="1616">IF(ISNA(MATCH(MIN(J804:J853)+ROW()-ROW(P804),J804:J853,0)),"",INDEX(D804:D853,MATCH(MIN(J804:J853)+ROW()-ROW(P804),J804:J853,0)))</f>
        <v/>
      </c>
      <c r="Q805" s="89" t="str">
        <f t="shared" ca="1" si="1616"/>
        <v/>
      </c>
      <c r="R805" s="89" t="str">
        <f t="shared" ca="1" si="1616"/>
        <v/>
      </c>
      <c r="S805" s="89" t="str">
        <f t="shared" ca="1" si="1616"/>
        <v/>
      </c>
      <c r="T805" s="89" t="str">
        <f t="shared" ca="1" si="1616"/>
        <v/>
      </c>
      <c r="U805" s="89" t="str">
        <f t="shared" ca="1" si="1616"/>
        <v/>
      </c>
      <c r="V805" s="98"/>
    </row>
    <row r="806" spans="2:22" x14ac:dyDescent="0.25">
      <c r="B806" s="91">
        <v>3</v>
      </c>
      <c r="C806" s="92">
        <f t="shared" si="1552"/>
        <v>43852</v>
      </c>
      <c r="D806" s="93">
        <f ca="1">OFFSET(dispos!$D$21,,12)</f>
        <v>0</v>
      </c>
      <c r="E806" s="93">
        <f ca="1">OFFSET(dispos!$E$21,,12)</f>
        <v>0</v>
      </c>
      <c r="F806" s="93">
        <f ca="1">OFFSET(dispos!$F$21,,12)</f>
        <v>0</v>
      </c>
      <c r="G806" s="93">
        <f ca="1">OFFSET(dispos!$G$21,,12)</f>
        <v>0</v>
      </c>
      <c r="H806" s="93">
        <f ca="1">OFFSET(dispos!$H$21,,12)</f>
        <v>0</v>
      </c>
      <c r="I806" s="93">
        <f ca="1">OFFSET(dispos!$I$21,,12)</f>
        <v>0</v>
      </c>
      <c r="J806" s="90" t="str">
        <f t="shared" ref="J806:O806" ca="1" si="1617">IF(D806=0,"",SUMPRODUCT((D804:D853&lt;=D806)-(ISBLANK(D804:D853))))</f>
        <v/>
      </c>
      <c r="K806" s="90" t="str">
        <f t="shared" ca="1" si="1617"/>
        <v/>
      </c>
      <c r="L806" s="90" t="str">
        <f t="shared" ca="1" si="1617"/>
        <v/>
      </c>
      <c r="M806" s="90" t="str">
        <f t="shared" ca="1" si="1617"/>
        <v/>
      </c>
      <c r="N806" s="90" t="str">
        <f t="shared" ca="1" si="1617"/>
        <v/>
      </c>
      <c r="O806" s="90" t="str">
        <f t="shared" ca="1" si="1617"/>
        <v/>
      </c>
      <c r="P806" s="89" t="str">
        <f t="shared" ref="P806:U806" ca="1" si="1618">IF(ISNA(MATCH(MIN(J804:J853)+ROW()-ROW(P804),J804:J853,0)),"",INDEX(D804:D853,MATCH(MIN(J804:J853)+ROW()-ROW(P804),J804:J853,0)))</f>
        <v/>
      </c>
      <c r="Q806" s="89" t="str">
        <f t="shared" ca="1" si="1618"/>
        <v/>
      </c>
      <c r="R806" s="89" t="str">
        <f t="shared" ca="1" si="1618"/>
        <v/>
      </c>
      <c r="S806" s="89" t="str">
        <f t="shared" ca="1" si="1618"/>
        <v/>
      </c>
      <c r="T806" s="89" t="str">
        <f t="shared" ca="1" si="1618"/>
        <v/>
      </c>
      <c r="U806" s="89" t="str">
        <f t="shared" ca="1" si="1618"/>
        <v/>
      </c>
      <c r="V806" s="98"/>
    </row>
    <row r="807" spans="2:22" x14ac:dyDescent="0.25">
      <c r="B807" s="91">
        <v>4</v>
      </c>
      <c r="C807" s="92">
        <f t="shared" si="1552"/>
        <v>43852</v>
      </c>
      <c r="D807" s="93">
        <f ca="1">OFFSET(dispos!$D$21,,18)</f>
        <v>0</v>
      </c>
      <c r="E807" s="93">
        <f ca="1">OFFSET(dispos!$E$21,,18)</f>
        <v>0</v>
      </c>
      <c r="F807" s="93">
        <f ca="1">OFFSET(dispos!$F$21,,18)</f>
        <v>0</v>
      </c>
      <c r="G807" s="93">
        <f ca="1">OFFSET(dispos!$G$21,,18)</f>
        <v>0</v>
      </c>
      <c r="H807" s="93">
        <f ca="1">OFFSET(dispos!$H$21,,18)</f>
        <v>0</v>
      </c>
      <c r="I807" s="93">
        <f ca="1">OFFSET(dispos!$I$21,,18)</f>
        <v>0</v>
      </c>
      <c r="J807" s="90" t="str">
        <f t="shared" ref="J807:O807" ca="1" si="1619">IF(D807=0,"",SUMPRODUCT((D804:D853&lt;=D807)-(ISBLANK(D804:D853))))</f>
        <v/>
      </c>
      <c r="K807" s="90" t="str">
        <f t="shared" ca="1" si="1619"/>
        <v/>
      </c>
      <c r="L807" s="90" t="str">
        <f t="shared" ca="1" si="1619"/>
        <v/>
      </c>
      <c r="M807" s="90" t="str">
        <f t="shared" ca="1" si="1619"/>
        <v/>
      </c>
      <c r="N807" s="90" t="str">
        <f t="shared" ca="1" si="1619"/>
        <v/>
      </c>
      <c r="O807" s="90" t="str">
        <f t="shared" ca="1" si="1619"/>
        <v/>
      </c>
      <c r="P807" s="89" t="str">
        <f t="shared" ref="P807:U807" ca="1" si="1620">IF(ISNA(MATCH(MIN(J804:J853)+ROW()-ROW(P804),J804:J853,0)),"",INDEX(D804:D853,MATCH(MIN(J804:J853)+ROW()-ROW(P804),J804:J853,0)))</f>
        <v/>
      </c>
      <c r="Q807" s="89" t="str">
        <f t="shared" ca="1" si="1620"/>
        <v/>
      </c>
      <c r="R807" s="89" t="str">
        <f t="shared" ca="1" si="1620"/>
        <v/>
      </c>
      <c r="S807" s="89" t="str">
        <f t="shared" ca="1" si="1620"/>
        <v/>
      </c>
      <c r="T807" s="89" t="str">
        <f t="shared" ca="1" si="1620"/>
        <v/>
      </c>
      <c r="U807" s="89" t="str">
        <f t="shared" ca="1" si="1620"/>
        <v/>
      </c>
      <c r="V807" s="98"/>
    </row>
    <row r="808" spans="2:22" x14ac:dyDescent="0.25">
      <c r="B808" s="91">
        <v>5</v>
      </c>
      <c r="C808" s="92">
        <f t="shared" si="1552"/>
        <v>43852</v>
      </c>
      <c r="D808" s="93">
        <f ca="1">OFFSET(dispos!$D$21,,24)</f>
        <v>0</v>
      </c>
      <c r="E808" s="93">
        <f ca="1">OFFSET(dispos!$E$21,,24)</f>
        <v>0</v>
      </c>
      <c r="F808" s="93">
        <f ca="1">OFFSET(dispos!$F$21,,24)</f>
        <v>0</v>
      </c>
      <c r="G808" s="93">
        <f ca="1">OFFSET(dispos!$G$21,,24)</f>
        <v>0</v>
      </c>
      <c r="H808" s="93">
        <f ca="1">OFFSET(dispos!$H$21,,24)</f>
        <v>0</v>
      </c>
      <c r="I808" s="93">
        <f ca="1">OFFSET(dispos!$I$21,,24)</f>
        <v>0</v>
      </c>
      <c r="J808" s="90" t="str">
        <f t="shared" ref="J808:O808" ca="1" si="1621">IF(D808=0,"",SUMPRODUCT((D804:D853&lt;=D808)-(ISBLANK(D804:D853))))</f>
        <v/>
      </c>
      <c r="K808" s="90" t="str">
        <f t="shared" ca="1" si="1621"/>
        <v/>
      </c>
      <c r="L808" s="90" t="str">
        <f t="shared" ca="1" si="1621"/>
        <v/>
      </c>
      <c r="M808" s="90" t="str">
        <f t="shared" ca="1" si="1621"/>
        <v/>
      </c>
      <c r="N808" s="90" t="str">
        <f t="shared" ca="1" si="1621"/>
        <v/>
      </c>
      <c r="O808" s="90" t="str">
        <f t="shared" ca="1" si="1621"/>
        <v/>
      </c>
      <c r="P808" s="89" t="str">
        <f t="shared" ref="P808:U808" ca="1" si="1622">IF(ISNA(MATCH(MIN(J804:J853)+ROW()-ROW(P804),J804:J853,0)),"",INDEX(D804:D853,MATCH(MIN(J804:J853)+ROW()-ROW(P804),J804:J853,0)))</f>
        <v/>
      </c>
      <c r="Q808" s="89" t="str">
        <f t="shared" ca="1" si="1622"/>
        <v/>
      </c>
      <c r="R808" s="89" t="str">
        <f t="shared" ca="1" si="1622"/>
        <v/>
      </c>
      <c r="S808" s="89" t="str">
        <f t="shared" ca="1" si="1622"/>
        <v/>
      </c>
      <c r="T808" s="89" t="str">
        <f t="shared" ca="1" si="1622"/>
        <v/>
      </c>
      <c r="U808" s="89" t="str">
        <f t="shared" ca="1" si="1622"/>
        <v/>
      </c>
      <c r="V808" s="98"/>
    </row>
    <row r="809" spans="2:22" x14ac:dyDescent="0.25">
      <c r="B809" s="91">
        <v>6</v>
      </c>
      <c r="C809" s="92">
        <f t="shared" si="1552"/>
        <v>43852</v>
      </c>
      <c r="D809" s="93">
        <f ca="1">OFFSET(dispos!$D$21,,30)</f>
        <v>0</v>
      </c>
      <c r="E809" s="93">
        <f ca="1">OFFSET(dispos!$E$21,,30)</f>
        <v>0</v>
      </c>
      <c r="F809" s="93">
        <f ca="1">OFFSET(dispos!$F$21,,30)</f>
        <v>0</v>
      </c>
      <c r="G809" s="93">
        <f ca="1">OFFSET(dispos!$G$21,,30)</f>
        <v>0</v>
      </c>
      <c r="H809" s="93">
        <f ca="1">OFFSET(dispos!$H$21,,30)</f>
        <v>0</v>
      </c>
      <c r="I809" s="93">
        <f ca="1">OFFSET(dispos!$I$21,,30)</f>
        <v>0</v>
      </c>
      <c r="J809" s="90" t="str">
        <f t="shared" ref="J809:O809" ca="1" si="1623">IF(D809=0,"",SUMPRODUCT((D804:D853&lt;=D809)-(ISBLANK(D804:D853))))</f>
        <v/>
      </c>
      <c r="K809" s="90" t="str">
        <f t="shared" ca="1" si="1623"/>
        <v/>
      </c>
      <c r="L809" s="90" t="str">
        <f t="shared" ca="1" si="1623"/>
        <v/>
      </c>
      <c r="M809" s="90" t="str">
        <f t="shared" ca="1" si="1623"/>
        <v/>
      </c>
      <c r="N809" s="90" t="str">
        <f t="shared" ca="1" si="1623"/>
        <v/>
      </c>
      <c r="O809" s="90" t="str">
        <f t="shared" ca="1" si="1623"/>
        <v/>
      </c>
      <c r="P809" s="89" t="str">
        <f t="shared" ref="P809:U809" ca="1" si="1624">IF(ISNA(MATCH(MIN(J804:J853)+ROW()-ROW(P804),J804:J853,0)),"",INDEX(D804:D853,MATCH(MIN(J804:J853)+ROW()-ROW(P804),J804:J853,0)))</f>
        <v/>
      </c>
      <c r="Q809" s="89" t="str">
        <f t="shared" ca="1" si="1624"/>
        <v/>
      </c>
      <c r="R809" s="89" t="str">
        <f t="shared" ca="1" si="1624"/>
        <v/>
      </c>
      <c r="S809" s="89" t="str">
        <f t="shared" ca="1" si="1624"/>
        <v/>
      </c>
      <c r="T809" s="89" t="str">
        <f t="shared" ca="1" si="1624"/>
        <v/>
      </c>
      <c r="U809" s="89" t="str">
        <f t="shared" ca="1" si="1624"/>
        <v/>
      </c>
      <c r="V809" s="98"/>
    </row>
    <row r="810" spans="2:22" x14ac:dyDescent="0.25">
      <c r="B810" s="91">
        <v>7</v>
      </c>
      <c r="C810" s="92">
        <f t="shared" si="1552"/>
        <v>43852</v>
      </c>
      <c r="D810" s="93">
        <f ca="1">OFFSET(dispos!$D$21,,36)</f>
        <v>0</v>
      </c>
      <c r="E810" s="93">
        <f ca="1">OFFSET(dispos!$E$21,,36)</f>
        <v>0</v>
      </c>
      <c r="F810" s="93">
        <f ca="1">OFFSET(dispos!$F$21,,36)</f>
        <v>0</v>
      </c>
      <c r="G810" s="93">
        <f ca="1">OFFSET(dispos!$G$21,,36)</f>
        <v>0</v>
      </c>
      <c r="H810" s="93">
        <f ca="1">OFFSET(dispos!$H$21,,36)</f>
        <v>0</v>
      </c>
      <c r="I810" s="93">
        <f ca="1">OFFSET(dispos!$I$21,,36)</f>
        <v>0</v>
      </c>
      <c r="J810" s="90" t="str">
        <f t="shared" ref="J810:O810" ca="1" si="1625">IF(D810=0,"",SUMPRODUCT((D804:D853&lt;=D810)-(ISBLANK(D804:D853))))</f>
        <v/>
      </c>
      <c r="K810" s="90" t="str">
        <f t="shared" ca="1" si="1625"/>
        <v/>
      </c>
      <c r="L810" s="90" t="str">
        <f t="shared" ca="1" si="1625"/>
        <v/>
      </c>
      <c r="M810" s="90" t="str">
        <f t="shared" ca="1" si="1625"/>
        <v/>
      </c>
      <c r="N810" s="90" t="str">
        <f t="shared" ca="1" si="1625"/>
        <v/>
      </c>
      <c r="O810" s="90" t="str">
        <f t="shared" ca="1" si="1625"/>
        <v/>
      </c>
      <c r="P810" s="89" t="str">
        <f t="shared" ref="P810:U810" ca="1" si="1626">IF(ISNA(MATCH(MIN(J804:J853)+ROW()-ROW(P804),J804:J853,0)),"",INDEX(D804:D853,MATCH(MIN(J804:J853)+ROW()-ROW(P804),J804:J853,0)))</f>
        <v/>
      </c>
      <c r="Q810" s="89" t="str">
        <f t="shared" ca="1" si="1626"/>
        <v/>
      </c>
      <c r="R810" s="89" t="str">
        <f t="shared" ca="1" si="1626"/>
        <v/>
      </c>
      <c r="S810" s="89" t="str">
        <f t="shared" ca="1" si="1626"/>
        <v/>
      </c>
      <c r="T810" s="89" t="str">
        <f t="shared" ca="1" si="1626"/>
        <v/>
      </c>
      <c r="U810" s="89" t="str">
        <f t="shared" ca="1" si="1626"/>
        <v/>
      </c>
      <c r="V810" s="98"/>
    </row>
    <row r="811" spans="2:22" x14ac:dyDescent="0.25">
      <c r="B811" s="91">
        <v>8</v>
      </c>
      <c r="C811" s="92">
        <f t="shared" si="1552"/>
        <v>43852</v>
      </c>
      <c r="D811" s="93">
        <f ca="1">OFFSET(dispos!$D$21,,42)</f>
        <v>0</v>
      </c>
      <c r="E811" s="93">
        <f ca="1">OFFSET(dispos!$E$21,,42)</f>
        <v>0</v>
      </c>
      <c r="F811" s="93">
        <f ca="1">OFFSET(dispos!$F$21,,42)</f>
        <v>0</v>
      </c>
      <c r="G811" s="93">
        <f ca="1">OFFSET(dispos!$G$21,,42)</f>
        <v>0</v>
      </c>
      <c r="H811" s="93">
        <f ca="1">OFFSET(dispos!$H$21,,42)</f>
        <v>0</v>
      </c>
      <c r="I811" s="93">
        <f ca="1">OFFSET(dispos!$I$21,,42)</f>
        <v>0</v>
      </c>
      <c r="J811" s="90" t="str">
        <f t="shared" ref="J811:O811" ca="1" si="1627">IF(D811=0,"",SUMPRODUCT((D804:D853&lt;=D811)-(ISBLANK(D804:D853))))</f>
        <v/>
      </c>
      <c r="K811" s="90" t="str">
        <f t="shared" ca="1" si="1627"/>
        <v/>
      </c>
      <c r="L811" s="90" t="str">
        <f t="shared" ca="1" si="1627"/>
        <v/>
      </c>
      <c r="M811" s="90" t="str">
        <f t="shared" ca="1" si="1627"/>
        <v/>
      </c>
      <c r="N811" s="90" t="str">
        <f t="shared" ca="1" si="1627"/>
        <v/>
      </c>
      <c r="O811" s="90" t="str">
        <f t="shared" ca="1" si="1627"/>
        <v/>
      </c>
      <c r="P811" s="89" t="str">
        <f t="shared" ref="P811:U811" ca="1" si="1628">IF(ISNA(MATCH(MIN(J804:J853)+ROW()-ROW(P804),J804:J853,0)),"",INDEX(D804:D853,MATCH(MIN(J804:J853)+ROW()-ROW(P804),J804:J853,0)))</f>
        <v/>
      </c>
      <c r="Q811" s="89" t="str">
        <f t="shared" ca="1" si="1628"/>
        <v/>
      </c>
      <c r="R811" s="89" t="str">
        <f t="shared" ca="1" si="1628"/>
        <v/>
      </c>
      <c r="S811" s="89" t="str">
        <f t="shared" ca="1" si="1628"/>
        <v/>
      </c>
      <c r="T811" s="89" t="str">
        <f t="shared" ca="1" si="1628"/>
        <v/>
      </c>
      <c r="U811" s="89" t="str">
        <f t="shared" ca="1" si="1628"/>
        <v/>
      </c>
      <c r="V811" s="98"/>
    </row>
    <row r="812" spans="2:22" x14ac:dyDescent="0.25">
      <c r="B812" s="91">
        <v>9</v>
      </c>
      <c r="C812" s="92">
        <f t="shared" si="1552"/>
        <v>43852</v>
      </c>
      <c r="D812" s="93">
        <f ca="1">OFFSET(dispos!$D$21,,48)</f>
        <v>0</v>
      </c>
      <c r="E812" s="93">
        <f ca="1">OFFSET(dispos!$E$21,,48)</f>
        <v>0</v>
      </c>
      <c r="F812" s="93">
        <f ca="1">OFFSET(dispos!$F$21,,48)</f>
        <v>0</v>
      </c>
      <c r="G812" s="93">
        <f ca="1">OFFSET(dispos!$G$21,,48)</f>
        <v>0</v>
      </c>
      <c r="H812" s="93">
        <f ca="1">OFFSET(dispos!$H$21,,48)</f>
        <v>0</v>
      </c>
      <c r="I812" s="93">
        <f ca="1">OFFSET(dispos!$I$21,,48)</f>
        <v>0</v>
      </c>
      <c r="J812" s="90" t="str">
        <f t="shared" ref="J812:O812" ca="1" si="1629">IF(D812=0,"",SUMPRODUCT((D804:D853&lt;=D812)-(ISBLANK(D804:D853))))</f>
        <v/>
      </c>
      <c r="K812" s="90" t="str">
        <f t="shared" ca="1" si="1629"/>
        <v/>
      </c>
      <c r="L812" s="90" t="str">
        <f t="shared" ca="1" si="1629"/>
        <v/>
      </c>
      <c r="M812" s="90" t="str">
        <f t="shared" ca="1" si="1629"/>
        <v/>
      </c>
      <c r="N812" s="90" t="str">
        <f t="shared" ca="1" si="1629"/>
        <v/>
      </c>
      <c r="O812" s="90" t="str">
        <f t="shared" ca="1" si="1629"/>
        <v/>
      </c>
      <c r="P812" s="89" t="str">
        <f t="shared" ref="P812:U812" ca="1" si="1630">IF(ISNA(MATCH(MIN(J804:J853)+ROW()-ROW(P804),J804:J853,0)),"",INDEX(D804:D853,MATCH(MIN(J804:J853)+ROW()-ROW(P804),J804:J853,0)))</f>
        <v/>
      </c>
      <c r="Q812" s="89" t="str">
        <f t="shared" ca="1" si="1630"/>
        <v/>
      </c>
      <c r="R812" s="89" t="str">
        <f t="shared" ca="1" si="1630"/>
        <v/>
      </c>
      <c r="S812" s="89" t="str">
        <f t="shared" ca="1" si="1630"/>
        <v/>
      </c>
      <c r="T812" s="89" t="str">
        <f t="shared" ca="1" si="1630"/>
        <v/>
      </c>
      <c r="U812" s="89" t="str">
        <f t="shared" ca="1" si="1630"/>
        <v/>
      </c>
      <c r="V812" s="98"/>
    </row>
    <row r="813" spans="2:22" x14ac:dyDescent="0.25">
      <c r="B813" s="91">
        <v>10</v>
      </c>
      <c r="C813" s="92">
        <f t="shared" si="1552"/>
        <v>43852</v>
      </c>
      <c r="D813" s="93">
        <f ca="1">OFFSET(dispos!$D$21,,54)</f>
        <v>0</v>
      </c>
      <c r="E813" s="93">
        <f ca="1">OFFSET(dispos!$E$21,,54)</f>
        <v>0</v>
      </c>
      <c r="F813" s="93">
        <f ca="1">OFFSET(dispos!$F$21,,54)</f>
        <v>0</v>
      </c>
      <c r="G813" s="93">
        <f ca="1">OFFSET(dispos!$G$21,,54)</f>
        <v>0</v>
      </c>
      <c r="H813" s="93">
        <f ca="1">OFFSET(dispos!$H$21,,54)</f>
        <v>0</v>
      </c>
      <c r="I813" s="93">
        <f ca="1">OFFSET(dispos!$I$21,,54)</f>
        <v>0</v>
      </c>
      <c r="J813" s="90" t="str">
        <f t="shared" ref="J813:O813" ca="1" si="1631">IF(D813=0,"",SUMPRODUCT((D804:D853&lt;=D813)-(ISBLANK(D804:D853))))</f>
        <v/>
      </c>
      <c r="K813" s="90" t="str">
        <f t="shared" ca="1" si="1631"/>
        <v/>
      </c>
      <c r="L813" s="90" t="str">
        <f t="shared" ca="1" si="1631"/>
        <v/>
      </c>
      <c r="M813" s="90" t="str">
        <f t="shared" ca="1" si="1631"/>
        <v/>
      </c>
      <c r="N813" s="90" t="str">
        <f t="shared" ca="1" si="1631"/>
        <v/>
      </c>
      <c r="O813" s="90" t="str">
        <f t="shared" ca="1" si="1631"/>
        <v/>
      </c>
      <c r="P813" s="89" t="str">
        <f t="shared" ref="P813:U813" ca="1" si="1632">IF(ISNA(MATCH(MIN(J804:J853)+ROW()-ROW(P804),J804:J853,0)),"",INDEX(D804:D853,MATCH(MIN(J804:J853)+ROW()-ROW(P804),J804:J853,0)))</f>
        <v/>
      </c>
      <c r="Q813" s="89" t="str">
        <f t="shared" ca="1" si="1632"/>
        <v/>
      </c>
      <c r="R813" s="89" t="str">
        <f t="shared" ca="1" si="1632"/>
        <v/>
      </c>
      <c r="S813" s="89" t="str">
        <f t="shared" ca="1" si="1632"/>
        <v/>
      </c>
      <c r="T813" s="89" t="str">
        <f t="shared" ca="1" si="1632"/>
        <v/>
      </c>
      <c r="U813" s="89" t="str">
        <f t="shared" ca="1" si="1632"/>
        <v/>
      </c>
      <c r="V813" s="98"/>
    </row>
    <row r="814" spans="2:22" x14ac:dyDescent="0.25">
      <c r="B814" s="91">
        <v>11</v>
      </c>
      <c r="C814" s="92">
        <f t="shared" si="1552"/>
        <v>43852</v>
      </c>
      <c r="D814" s="93">
        <f ca="1">OFFSET(dispos!$D$21,,60)</f>
        <v>0</v>
      </c>
      <c r="E814" s="93">
        <f ca="1">OFFSET(dispos!$E$21,,60)</f>
        <v>0</v>
      </c>
      <c r="F814" s="93">
        <f ca="1">OFFSET(dispos!$F$21,,60)</f>
        <v>0</v>
      </c>
      <c r="G814" s="93">
        <f ca="1">OFFSET(dispos!$G$21,,60)</f>
        <v>0</v>
      </c>
      <c r="H814" s="93">
        <f ca="1">OFFSET(dispos!$H$21,,60)</f>
        <v>0</v>
      </c>
      <c r="I814" s="93">
        <f ca="1">OFFSET(dispos!$I$21,,60)</f>
        <v>0</v>
      </c>
      <c r="J814" s="90" t="str">
        <f t="shared" ref="J814:O814" ca="1" si="1633">IF(D814=0,"",SUMPRODUCT((D804:D853&lt;=D814)-(ISBLANK(D804:D853))))</f>
        <v/>
      </c>
      <c r="K814" s="90" t="str">
        <f t="shared" ca="1" si="1633"/>
        <v/>
      </c>
      <c r="L814" s="90" t="str">
        <f t="shared" ca="1" si="1633"/>
        <v/>
      </c>
      <c r="M814" s="90" t="str">
        <f t="shared" ca="1" si="1633"/>
        <v/>
      </c>
      <c r="N814" s="90" t="str">
        <f t="shared" ca="1" si="1633"/>
        <v/>
      </c>
      <c r="O814" s="90" t="str">
        <f t="shared" ca="1" si="1633"/>
        <v/>
      </c>
      <c r="P814" s="89" t="str">
        <f t="shared" ref="P814:U814" ca="1" si="1634">IF(ISNA(MATCH(MIN(J804:J853)+ROW()-ROW(P804),J804:J853,0)),"",INDEX(D804:D853,MATCH(MIN(J804:J853)+ROW()-ROW(P804),J804:J853,0)))</f>
        <v/>
      </c>
      <c r="Q814" s="89" t="str">
        <f t="shared" ca="1" si="1634"/>
        <v/>
      </c>
      <c r="R814" s="89" t="str">
        <f t="shared" ca="1" si="1634"/>
        <v/>
      </c>
      <c r="S814" s="89" t="str">
        <f t="shared" ca="1" si="1634"/>
        <v/>
      </c>
      <c r="T814" s="89" t="str">
        <f t="shared" ca="1" si="1634"/>
        <v/>
      </c>
      <c r="U814" s="89" t="str">
        <f t="shared" ca="1" si="1634"/>
        <v/>
      </c>
      <c r="V814" s="98"/>
    </row>
    <row r="815" spans="2:22" x14ac:dyDescent="0.25">
      <c r="B815" s="91">
        <v>12</v>
      </c>
      <c r="C815" s="92">
        <f t="shared" si="1552"/>
        <v>43852</v>
      </c>
      <c r="D815" s="93">
        <f ca="1">OFFSET(dispos!$D$21,,66)</f>
        <v>0</v>
      </c>
      <c r="E815" s="93">
        <f ca="1">OFFSET(dispos!$E$21,,66)</f>
        <v>0</v>
      </c>
      <c r="F815" s="93">
        <f ca="1">OFFSET(dispos!$F$21,,66)</f>
        <v>0</v>
      </c>
      <c r="G815" s="93">
        <f ca="1">OFFSET(dispos!$G$21,,66)</f>
        <v>0</v>
      </c>
      <c r="H815" s="93">
        <f ca="1">OFFSET(dispos!$H$21,,66)</f>
        <v>0</v>
      </c>
      <c r="I815" s="93">
        <f ca="1">OFFSET(dispos!$I$21,,66)</f>
        <v>0</v>
      </c>
      <c r="J815" s="90" t="str">
        <f t="shared" ref="J815:O815" ca="1" si="1635">IF(D815=0,"",SUMPRODUCT((D804:D853&lt;=D815)-(ISBLANK(D804:D853))))</f>
        <v/>
      </c>
      <c r="K815" s="90" t="str">
        <f t="shared" ca="1" si="1635"/>
        <v/>
      </c>
      <c r="L815" s="90" t="str">
        <f t="shared" ca="1" si="1635"/>
        <v/>
      </c>
      <c r="M815" s="90" t="str">
        <f t="shared" ca="1" si="1635"/>
        <v/>
      </c>
      <c r="N815" s="90" t="str">
        <f t="shared" ca="1" si="1635"/>
        <v/>
      </c>
      <c r="O815" s="90" t="str">
        <f t="shared" ca="1" si="1635"/>
        <v/>
      </c>
      <c r="P815" s="89" t="str">
        <f t="shared" ref="P815:U815" ca="1" si="1636">IF(ISNA(MATCH(MIN(J804:J853)+ROW()-ROW(P804),J804:J853,0)),"",INDEX(D804:D853,MATCH(MIN(J804:J853)+ROW()-ROW(P804),J804:J853,0)))</f>
        <v/>
      </c>
      <c r="Q815" s="89" t="str">
        <f t="shared" ca="1" si="1636"/>
        <v/>
      </c>
      <c r="R815" s="89" t="str">
        <f t="shared" ca="1" si="1636"/>
        <v/>
      </c>
      <c r="S815" s="89" t="str">
        <f t="shared" ca="1" si="1636"/>
        <v/>
      </c>
      <c r="T815" s="89" t="str">
        <f t="shared" ca="1" si="1636"/>
        <v/>
      </c>
      <c r="U815" s="89" t="str">
        <f t="shared" ca="1" si="1636"/>
        <v/>
      </c>
      <c r="V815" s="98"/>
    </row>
    <row r="816" spans="2:22" x14ac:dyDescent="0.25">
      <c r="B816" s="91">
        <v>13</v>
      </c>
      <c r="C816" s="92">
        <f t="shared" si="1552"/>
        <v>43852</v>
      </c>
      <c r="D816" s="93">
        <f ca="1">OFFSET(dispos!$D$21,,72)</f>
        <v>0</v>
      </c>
      <c r="E816" s="93">
        <f ca="1">OFFSET(dispos!$E$21,,72)</f>
        <v>0</v>
      </c>
      <c r="F816" s="93">
        <f ca="1">OFFSET(dispos!$F$21,,72)</f>
        <v>0</v>
      </c>
      <c r="G816" s="93">
        <f ca="1">OFFSET(dispos!$G$21,,72)</f>
        <v>0</v>
      </c>
      <c r="H816" s="93">
        <f ca="1">OFFSET(dispos!$H$21,,72)</f>
        <v>0</v>
      </c>
      <c r="I816" s="93">
        <f ca="1">OFFSET(dispos!$I$21,,72)</f>
        <v>0</v>
      </c>
      <c r="J816" s="90" t="str">
        <f t="shared" ref="J816:O816" ca="1" si="1637">IF(D816=0,"",SUMPRODUCT((D804:D853&lt;=D816)-(ISBLANK(D804:D853))))</f>
        <v/>
      </c>
      <c r="K816" s="90" t="str">
        <f t="shared" ca="1" si="1637"/>
        <v/>
      </c>
      <c r="L816" s="90" t="str">
        <f t="shared" ca="1" si="1637"/>
        <v/>
      </c>
      <c r="M816" s="90" t="str">
        <f t="shared" ca="1" si="1637"/>
        <v/>
      </c>
      <c r="N816" s="90" t="str">
        <f t="shared" ca="1" si="1637"/>
        <v/>
      </c>
      <c r="O816" s="90" t="str">
        <f t="shared" ca="1" si="1637"/>
        <v/>
      </c>
      <c r="P816" s="89" t="str">
        <f t="shared" ref="P816:U816" ca="1" si="1638">IF(ISNA(MATCH(MIN(J804:J853)+ROW()-ROW(P804),J804:J853,0)),"",INDEX(D804:D853,MATCH(MIN(J804:J853)+ROW()-ROW(P804),J804:J853,0)))</f>
        <v/>
      </c>
      <c r="Q816" s="89" t="str">
        <f t="shared" ca="1" si="1638"/>
        <v/>
      </c>
      <c r="R816" s="89" t="str">
        <f t="shared" ca="1" si="1638"/>
        <v/>
      </c>
      <c r="S816" s="89" t="str">
        <f t="shared" ca="1" si="1638"/>
        <v/>
      </c>
      <c r="T816" s="89" t="str">
        <f t="shared" ca="1" si="1638"/>
        <v/>
      </c>
      <c r="U816" s="89" t="str">
        <f t="shared" ca="1" si="1638"/>
        <v/>
      </c>
      <c r="V816" s="98"/>
    </row>
    <row r="817" spans="2:22" x14ac:dyDescent="0.25">
      <c r="B817" s="91">
        <v>14</v>
      </c>
      <c r="C817" s="92">
        <f t="shared" si="1552"/>
        <v>43852</v>
      </c>
      <c r="D817" s="93">
        <f ca="1">OFFSET(dispos!$D$21,,78)</f>
        <v>0</v>
      </c>
      <c r="E817" s="93">
        <f ca="1">OFFSET(dispos!$E$21,,78)</f>
        <v>0</v>
      </c>
      <c r="F817" s="93">
        <f ca="1">OFFSET(dispos!$F$21,,78)</f>
        <v>0</v>
      </c>
      <c r="G817" s="93">
        <f ca="1">OFFSET(dispos!$G$21,,78)</f>
        <v>0</v>
      </c>
      <c r="H817" s="93">
        <f ca="1">OFFSET(dispos!$H$21,,78)</f>
        <v>0</v>
      </c>
      <c r="I817" s="93">
        <f ca="1">OFFSET(dispos!$I$21,,78)</f>
        <v>0</v>
      </c>
      <c r="J817" s="90" t="str">
        <f t="shared" ref="J817:O817" ca="1" si="1639">IF(D817=0,"",SUMPRODUCT((D804:D853&lt;=D817)-(ISBLANK(D804:D853))))</f>
        <v/>
      </c>
      <c r="K817" s="90" t="str">
        <f t="shared" ca="1" si="1639"/>
        <v/>
      </c>
      <c r="L817" s="90" t="str">
        <f t="shared" ca="1" si="1639"/>
        <v/>
      </c>
      <c r="M817" s="90" t="str">
        <f t="shared" ca="1" si="1639"/>
        <v/>
      </c>
      <c r="N817" s="90" t="str">
        <f t="shared" ca="1" si="1639"/>
        <v/>
      </c>
      <c r="O817" s="90" t="str">
        <f t="shared" ca="1" si="1639"/>
        <v/>
      </c>
      <c r="P817" s="89" t="str">
        <f t="shared" ref="P817:U817" ca="1" si="1640">IF(ISNA(MATCH(MIN(J804:J853)+ROW()-ROW(P804),J804:J853,0)),"",INDEX(D804:D853,MATCH(MIN(J804:J853)+ROW()-ROW(P804),J804:J853,0)))</f>
        <v/>
      </c>
      <c r="Q817" s="89" t="str">
        <f t="shared" ca="1" si="1640"/>
        <v/>
      </c>
      <c r="R817" s="89" t="str">
        <f t="shared" ca="1" si="1640"/>
        <v/>
      </c>
      <c r="S817" s="89" t="str">
        <f t="shared" ca="1" si="1640"/>
        <v/>
      </c>
      <c r="T817" s="89" t="str">
        <f t="shared" ca="1" si="1640"/>
        <v/>
      </c>
      <c r="U817" s="89" t="str">
        <f t="shared" ca="1" si="1640"/>
        <v/>
      </c>
      <c r="V817" s="98"/>
    </row>
    <row r="818" spans="2:22" x14ac:dyDescent="0.25">
      <c r="B818" s="91">
        <v>15</v>
      </c>
      <c r="C818" s="92">
        <f t="shared" si="1552"/>
        <v>43852</v>
      </c>
      <c r="D818" s="93">
        <f ca="1">OFFSET(dispos!$D$21,,84)</f>
        <v>0</v>
      </c>
      <c r="E818" s="93">
        <f ca="1">OFFSET(dispos!$E$21,,84)</f>
        <v>0</v>
      </c>
      <c r="F818" s="93">
        <f ca="1">OFFSET(dispos!$F$21,,84)</f>
        <v>0</v>
      </c>
      <c r="G818" s="93">
        <f ca="1">OFFSET(dispos!$G$21,,84)</f>
        <v>0</v>
      </c>
      <c r="H818" s="93">
        <f ca="1">OFFSET(dispos!$H$21,,84)</f>
        <v>0</v>
      </c>
      <c r="I818" s="93">
        <f ca="1">OFFSET(dispos!$I$21,,84)</f>
        <v>0</v>
      </c>
      <c r="J818" s="90" t="str">
        <f t="shared" ref="J818:O818" ca="1" si="1641">IF(D818=0,"",SUMPRODUCT((D804:D853&lt;=D818)-(ISBLANK(D804:D853))))</f>
        <v/>
      </c>
      <c r="K818" s="90" t="str">
        <f t="shared" ca="1" si="1641"/>
        <v/>
      </c>
      <c r="L818" s="90" t="str">
        <f t="shared" ca="1" si="1641"/>
        <v/>
      </c>
      <c r="M818" s="90" t="str">
        <f t="shared" ca="1" si="1641"/>
        <v/>
      </c>
      <c r="N818" s="90" t="str">
        <f t="shared" ca="1" si="1641"/>
        <v/>
      </c>
      <c r="O818" s="90" t="str">
        <f t="shared" ca="1" si="1641"/>
        <v/>
      </c>
      <c r="P818" s="89" t="str">
        <f t="shared" ref="P818:U818" ca="1" si="1642">IF(ISNA(MATCH(MIN(J804:J853)+ROW()-ROW(P804),J804:J853,0)),"",INDEX(D804:D853,MATCH(MIN(J804:J853)+ROW()-ROW(P804),J804:J853,0)))</f>
        <v/>
      </c>
      <c r="Q818" s="89" t="str">
        <f t="shared" ca="1" si="1642"/>
        <v/>
      </c>
      <c r="R818" s="89" t="str">
        <f t="shared" ca="1" si="1642"/>
        <v/>
      </c>
      <c r="S818" s="89" t="str">
        <f t="shared" ca="1" si="1642"/>
        <v/>
      </c>
      <c r="T818" s="89" t="str">
        <f t="shared" ca="1" si="1642"/>
        <v/>
      </c>
      <c r="U818" s="89" t="str">
        <f t="shared" ca="1" si="1642"/>
        <v/>
      </c>
      <c r="V818" s="98"/>
    </row>
    <row r="819" spans="2:22" x14ac:dyDescent="0.25">
      <c r="B819" s="91">
        <v>16</v>
      </c>
      <c r="C819" s="92">
        <f t="shared" si="1552"/>
        <v>43852</v>
      </c>
      <c r="D819" s="93">
        <f ca="1">OFFSET(dispos!$D$21,,90)</f>
        <v>0</v>
      </c>
      <c r="E819" s="93">
        <f ca="1">OFFSET(dispos!$E$21,,90)</f>
        <v>0</v>
      </c>
      <c r="F819" s="93">
        <f ca="1">OFFSET(dispos!$F$21,,90)</f>
        <v>0</v>
      </c>
      <c r="G819" s="93">
        <f ca="1">OFFSET(dispos!$G$21,,90)</f>
        <v>0</v>
      </c>
      <c r="H819" s="93">
        <f ca="1">OFFSET(dispos!$H$21,,90)</f>
        <v>0</v>
      </c>
      <c r="I819" s="93">
        <f ca="1">OFFSET(dispos!$I$21,,90)</f>
        <v>0</v>
      </c>
      <c r="J819" s="90" t="str">
        <f t="shared" ref="J819:O819" ca="1" si="1643">IF(D819=0,"",SUMPRODUCT((D804:D853&lt;=D819)-(ISBLANK(D804:D853))))</f>
        <v/>
      </c>
      <c r="K819" s="90" t="str">
        <f t="shared" ca="1" si="1643"/>
        <v/>
      </c>
      <c r="L819" s="90" t="str">
        <f t="shared" ca="1" si="1643"/>
        <v/>
      </c>
      <c r="M819" s="90" t="str">
        <f t="shared" ca="1" si="1643"/>
        <v/>
      </c>
      <c r="N819" s="90" t="str">
        <f t="shared" ca="1" si="1643"/>
        <v/>
      </c>
      <c r="O819" s="90" t="str">
        <f t="shared" ca="1" si="1643"/>
        <v/>
      </c>
      <c r="P819" s="89" t="str">
        <f t="shared" ref="P819:U819" ca="1" si="1644">IF(ISNA(MATCH(MIN(J804:J853)+ROW()-ROW(P804),J804:J853,0)),"",INDEX(D804:D853,MATCH(MIN(J804:J853)+ROW()-ROW(P804),J804:J853,0)))</f>
        <v/>
      </c>
      <c r="Q819" s="89" t="str">
        <f t="shared" ca="1" si="1644"/>
        <v/>
      </c>
      <c r="R819" s="89" t="str">
        <f t="shared" ca="1" si="1644"/>
        <v/>
      </c>
      <c r="S819" s="89" t="str">
        <f t="shared" ca="1" si="1644"/>
        <v/>
      </c>
      <c r="T819" s="89" t="str">
        <f t="shared" ca="1" si="1644"/>
        <v/>
      </c>
      <c r="U819" s="89" t="str">
        <f t="shared" ca="1" si="1644"/>
        <v/>
      </c>
      <c r="V819" s="98"/>
    </row>
    <row r="820" spans="2:22" x14ac:dyDescent="0.25">
      <c r="B820" s="91">
        <v>17</v>
      </c>
      <c r="C820" s="92">
        <f t="shared" si="1552"/>
        <v>43852</v>
      </c>
      <c r="D820" s="93">
        <f ca="1">OFFSET(dispos!$D$21,,96)</f>
        <v>0</v>
      </c>
      <c r="E820" s="93">
        <f ca="1">OFFSET(dispos!$E$21,,96)</f>
        <v>0</v>
      </c>
      <c r="F820" s="93">
        <f ca="1">OFFSET(dispos!$F$21,,96)</f>
        <v>0</v>
      </c>
      <c r="G820" s="93">
        <f ca="1">OFFSET(dispos!$G$21,,96)</f>
        <v>0</v>
      </c>
      <c r="H820" s="93">
        <f ca="1">OFFSET(dispos!$H$21,,96)</f>
        <v>0</v>
      </c>
      <c r="I820" s="93">
        <f ca="1">OFFSET(dispos!$I$21,,96)</f>
        <v>0</v>
      </c>
      <c r="J820" s="90" t="str">
        <f t="shared" ref="J820:O820" ca="1" si="1645">IF(D820=0,"",SUMPRODUCT((D804:D853&lt;=D820)-(ISBLANK(D804:D853))))</f>
        <v/>
      </c>
      <c r="K820" s="90" t="str">
        <f t="shared" ca="1" si="1645"/>
        <v/>
      </c>
      <c r="L820" s="90" t="str">
        <f t="shared" ca="1" si="1645"/>
        <v/>
      </c>
      <c r="M820" s="90" t="str">
        <f t="shared" ca="1" si="1645"/>
        <v/>
      </c>
      <c r="N820" s="90" t="str">
        <f t="shared" ca="1" si="1645"/>
        <v/>
      </c>
      <c r="O820" s="90" t="str">
        <f t="shared" ca="1" si="1645"/>
        <v/>
      </c>
      <c r="P820" s="89" t="str">
        <f t="shared" ref="P820:U820" ca="1" si="1646">IF(ISNA(MATCH(MIN(J804:J853)+ROW()-ROW(P804),J804:J853,0)),"",INDEX(D804:D853,MATCH(MIN(J804:J853)+ROW()-ROW(P804),J804:J853,0)))</f>
        <v/>
      </c>
      <c r="Q820" s="89" t="str">
        <f t="shared" ca="1" si="1646"/>
        <v/>
      </c>
      <c r="R820" s="89" t="str">
        <f t="shared" ca="1" si="1646"/>
        <v/>
      </c>
      <c r="S820" s="89" t="str">
        <f t="shared" ca="1" si="1646"/>
        <v/>
      </c>
      <c r="T820" s="89" t="str">
        <f t="shared" ca="1" si="1646"/>
        <v/>
      </c>
      <c r="U820" s="89" t="str">
        <f t="shared" ca="1" si="1646"/>
        <v/>
      </c>
      <c r="V820" s="98"/>
    </row>
    <row r="821" spans="2:22" x14ac:dyDescent="0.25">
      <c r="B821" s="91">
        <v>18</v>
      </c>
      <c r="C821" s="92">
        <f t="shared" si="1552"/>
        <v>43852</v>
      </c>
      <c r="D821" s="93">
        <f ca="1">OFFSET(dispos!$D$21,,102)</f>
        <v>0</v>
      </c>
      <c r="E821" s="93">
        <f ca="1">OFFSET(dispos!$E$21,,102)</f>
        <v>0</v>
      </c>
      <c r="F821" s="93">
        <f ca="1">OFFSET(dispos!$F$21,,102)</f>
        <v>0</v>
      </c>
      <c r="G821" s="93">
        <f ca="1">OFFSET(dispos!$G$21,,102)</f>
        <v>0</v>
      </c>
      <c r="H821" s="93">
        <f ca="1">OFFSET(dispos!$H$21,,102)</f>
        <v>0</v>
      </c>
      <c r="I821" s="93">
        <f ca="1">OFFSET(dispos!$I$21,,102)</f>
        <v>0</v>
      </c>
      <c r="J821" s="90" t="str">
        <f t="shared" ref="J821:O821" ca="1" si="1647">IF(D821=0,"",SUMPRODUCT((D804:D853&lt;=D821)-(ISBLANK(D804:D853))))</f>
        <v/>
      </c>
      <c r="K821" s="90" t="str">
        <f t="shared" ca="1" si="1647"/>
        <v/>
      </c>
      <c r="L821" s="90" t="str">
        <f t="shared" ca="1" si="1647"/>
        <v/>
      </c>
      <c r="M821" s="90" t="str">
        <f t="shared" ca="1" si="1647"/>
        <v/>
      </c>
      <c r="N821" s="90" t="str">
        <f t="shared" ca="1" si="1647"/>
        <v/>
      </c>
      <c r="O821" s="90" t="str">
        <f t="shared" ca="1" si="1647"/>
        <v/>
      </c>
      <c r="P821" s="89" t="str">
        <f t="shared" ref="P821:U821" ca="1" si="1648">IF(ISNA(MATCH(MIN(J804:J853)+ROW()-ROW(P804),J804:J853,0)),"",INDEX(D804:D853,MATCH(MIN(J804:J853)+ROW()-ROW(P804),J804:J853,0)))</f>
        <v/>
      </c>
      <c r="Q821" s="89" t="str">
        <f t="shared" ca="1" si="1648"/>
        <v/>
      </c>
      <c r="R821" s="89" t="str">
        <f t="shared" ca="1" si="1648"/>
        <v/>
      </c>
      <c r="S821" s="89" t="str">
        <f t="shared" ca="1" si="1648"/>
        <v/>
      </c>
      <c r="T821" s="89" t="str">
        <f t="shared" ca="1" si="1648"/>
        <v/>
      </c>
      <c r="U821" s="89" t="str">
        <f t="shared" ca="1" si="1648"/>
        <v/>
      </c>
      <c r="V821" s="98"/>
    </row>
    <row r="822" spans="2:22" x14ac:dyDescent="0.25">
      <c r="B822" s="91">
        <v>19</v>
      </c>
      <c r="C822" s="92">
        <f t="shared" si="1552"/>
        <v>43852</v>
      </c>
      <c r="D822" s="93">
        <f ca="1">OFFSET(dispos!$D$21,,108)</f>
        <v>0</v>
      </c>
      <c r="E822" s="93">
        <f ca="1">OFFSET(dispos!$E$21,,108)</f>
        <v>0</v>
      </c>
      <c r="F822" s="93">
        <f ca="1">OFFSET(dispos!$F$21,,108)</f>
        <v>0</v>
      </c>
      <c r="G822" s="93">
        <f ca="1">OFFSET(dispos!$G$21,,108)</f>
        <v>0</v>
      </c>
      <c r="H822" s="93">
        <f ca="1">OFFSET(dispos!$H$21,,108)</f>
        <v>0</v>
      </c>
      <c r="I822" s="93">
        <f ca="1">OFFSET(dispos!$I$21,,108)</f>
        <v>0</v>
      </c>
      <c r="J822" s="90" t="str">
        <f t="shared" ref="J822:O822" ca="1" si="1649">IF(D822=0,"",SUMPRODUCT((D804:D853&lt;=D822)-(ISBLANK(D804:D853))))</f>
        <v/>
      </c>
      <c r="K822" s="90" t="str">
        <f t="shared" ca="1" si="1649"/>
        <v/>
      </c>
      <c r="L822" s="90" t="str">
        <f t="shared" ca="1" si="1649"/>
        <v/>
      </c>
      <c r="M822" s="90" t="str">
        <f t="shared" ca="1" si="1649"/>
        <v/>
      </c>
      <c r="N822" s="90" t="str">
        <f t="shared" ca="1" si="1649"/>
        <v/>
      </c>
      <c r="O822" s="90" t="str">
        <f t="shared" ca="1" si="1649"/>
        <v/>
      </c>
      <c r="P822" s="89" t="str">
        <f t="shared" ref="P822:U822" ca="1" si="1650">IF(ISNA(MATCH(MIN(J804:J853)+ROW()-ROW(P804),J804:J853,0)),"",INDEX(D804:D853,MATCH(MIN(J804:J853)+ROW()-ROW(P804),J804:J853,0)))</f>
        <v/>
      </c>
      <c r="Q822" s="89" t="str">
        <f t="shared" ca="1" si="1650"/>
        <v/>
      </c>
      <c r="R822" s="89" t="str">
        <f t="shared" ca="1" si="1650"/>
        <v/>
      </c>
      <c r="S822" s="89" t="str">
        <f t="shared" ca="1" si="1650"/>
        <v/>
      </c>
      <c r="T822" s="89" t="str">
        <f t="shared" ca="1" si="1650"/>
        <v/>
      </c>
      <c r="U822" s="89" t="str">
        <f t="shared" ca="1" si="1650"/>
        <v/>
      </c>
      <c r="V822" s="98"/>
    </row>
    <row r="823" spans="2:22" x14ac:dyDescent="0.25">
      <c r="B823" s="91">
        <v>20</v>
      </c>
      <c r="C823" s="92">
        <f t="shared" si="1552"/>
        <v>43852</v>
      </c>
      <c r="D823" s="93">
        <f ca="1">OFFSET(dispos!$D$21,,114)</f>
        <v>0</v>
      </c>
      <c r="E823" s="93">
        <f ca="1">OFFSET(dispos!$E$21,,114)</f>
        <v>0</v>
      </c>
      <c r="F823" s="93">
        <f ca="1">OFFSET(dispos!$F$21,,114)</f>
        <v>0</v>
      </c>
      <c r="G823" s="93">
        <f ca="1">OFFSET(dispos!$G$21,,114)</f>
        <v>0</v>
      </c>
      <c r="H823" s="93">
        <f ca="1">OFFSET(dispos!$H$21,,114)</f>
        <v>0</v>
      </c>
      <c r="I823" s="93">
        <f ca="1">OFFSET(dispos!$I$21,,114)</f>
        <v>0</v>
      </c>
      <c r="J823" s="90" t="str">
        <f t="shared" ref="J823:O823" ca="1" si="1651">IF(D823=0,"",SUMPRODUCT((D804:D853&lt;=D823)-(ISBLANK(D804:D853))))</f>
        <v/>
      </c>
      <c r="K823" s="90" t="str">
        <f t="shared" ca="1" si="1651"/>
        <v/>
      </c>
      <c r="L823" s="90" t="str">
        <f t="shared" ca="1" si="1651"/>
        <v/>
      </c>
      <c r="M823" s="90" t="str">
        <f t="shared" ca="1" si="1651"/>
        <v/>
      </c>
      <c r="N823" s="90" t="str">
        <f t="shared" ca="1" si="1651"/>
        <v/>
      </c>
      <c r="O823" s="90" t="str">
        <f t="shared" ca="1" si="1651"/>
        <v/>
      </c>
      <c r="P823" s="89" t="str">
        <f t="shared" ref="P823:U823" ca="1" si="1652">IF(ISNA(MATCH(MIN(J804:J853)+ROW()-ROW(P804),J804:J853,0)),"",INDEX(D804:D853,MATCH(MIN(J804:J853)+ROW()-ROW(P804),J804:J853,0)))</f>
        <v/>
      </c>
      <c r="Q823" s="89" t="str">
        <f t="shared" ca="1" si="1652"/>
        <v/>
      </c>
      <c r="R823" s="89" t="str">
        <f t="shared" ca="1" si="1652"/>
        <v/>
      </c>
      <c r="S823" s="89" t="str">
        <f t="shared" ca="1" si="1652"/>
        <v/>
      </c>
      <c r="T823" s="89" t="str">
        <f t="shared" ca="1" si="1652"/>
        <v/>
      </c>
      <c r="U823" s="89" t="str">
        <f t="shared" ca="1" si="1652"/>
        <v/>
      </c>
      <c r="V823" s="98"/>
    </row>
    <row r="824" spans="2:22" x14ac:dyDescent="0.25">
      <c r="B824" s="91">
        <v>21</v>
      </c>
      <c r="C824" s="92">
        <f t="shared" si="1552"/>
        <v>43852</v>
      </c>
      <c r="D824" s="93">
        <f ca="1">OFFSET(dispos!$D$21,,120)</f>
        <v>0</v>
      </c>
      <c r="E824" s="93">
        <f ca="1">OFFSET(dispos!$E$21,,120)</f>
        <v>0</v>
      </c>
      <c r="F824" s="93">
        <f ca="1">OFFSET(dispos!$F$21,,120)</f>
        <v>0</v>
      </c>
      <c r="G824" s="93">
        <f ca="1">OFFSET(dispos!$G$21,,120)</f>
        <v>0</v>
      </c>
      <c r="H824" s="93">
        <f ca="1">OFFSET(dispos!$H$21,,120)</f>
        <v>0</v>
      </c>
      <c r="I824" s="93">
        <f ca="1">OFFSET(dispos!$I$21,,120)</f>
        <v>0</v>
      </c>
      <c r="J824" s="90" t="str">
        <f t="shared" ref="J824:O824" ca="1" si="1653">IF(D824=0,"",SUMPRODUCT((D804:D853&lt;=D824)-(ISBLANK(D804:D853))))</f>
        <v/>
      </c>
      <c r="K824" s="90" t="str">
        <f t="shared" ca="1" si="1653"/>
        <v/>
      </c>
      <c r="L824" s="90" t="str">
        <f t="shared" ca="1" si="1653"/>
        <v/>
      </c>
      <c r="M824" s="90" t="str">
        <f t="shared" ca="1" si="1653"/>
        <v/>
      </c>
      <c r="N824" s="90" t="str">
        <f t="shared" ca="1" si="1653"/>
        <v/>
      </c>
      <c r="O824" s="90" t="str">
        <f t="shared" ca="1" si="1653"/>
        <v/>
      </c>
      <c r="P824" s="89" t="str">
        <f t="shared" ref="P824:U824" ca="1" si="1654">IF(ISNA(MATCH(MIN(J804:J853)+ROW()-ROW(P804),J804:J853,0)),"",INDEX(D804:D853,MATCH(MIN(J804:J853)+ROW()-ROW(P804),J804:J853,0)))</f>
        <v/>
      </c>
      <c r="Q824" s="89" t="str">
        <f t="shared" ca="1" si="1654"/>
        <v/>
      </c>
      <c r="R824" s="89" t="str">
        <f t="shared" ca="1" si="1654"/>
        <v/>
      </c>
      <c r="S824" s="89" t="str">
        <f t="shared" ca="1" si="1654"/>
        <v/>
      </c>
      <c r="T824" s="89" t="str">
        <f t="shared" ca="1" si="1654"/>
        <v/>
      </c>
      <c r="U824" s="89" t="str">
        <f t="shared" ca="1" si="1654"/>
        <v/>
      </c>
      <c r="V824" s="98"/>
    </row>
    <row r="825" spans="2:22" x14ac:dyDescent="0.25">
      <c r="B825" s="91">
        <v>22</v>
      </c>
      <c r="C825" s="92">
        <f t="shared" si="1552"/>
        <v>43852</v>
      </c>
      <c r="D825" s="93">
        <f ca="1">OFFSET(dispos!$D$21,,126)</f>
        <v>0</v>
      </c>
      <c r="E825" s="93">
        <f ca="1">OFFSET(dispos!$E$21,,126)</f>
        <v>0</v>
      </c>
      <c r="F825" s="93">
        <f ca="1">OFFSET(dispos!$F$21,,126)</f>
        <v>0</v>
      </c>
      <c r="G825" s="93">
        <f ca="1">OFFSET(dispos!$G$21,,126)</f>
        <v>0</v>
      </c>
      <c r="H825" s="93">
        <f ca="1">OFFSET(dispos!$H$21,,126)</f>
        <v>0</v>
      </c>
      <c r="I825" s="93">
        <f ca="1">OFFSET(dispos!$I$21,,126)</f>
        <v>0</v>
      </c>
      <c r="J825" s="90" t="str">
        <f t="shared" ref="J825:O825" ca="1" si="1655">IF(D825=0,"",SUMPRODUCT((D804:D853&lt;=D825)-(ISBLANK(D804:D853))))</f>
        <v/>
      </c>
      <c r="K825" s="90" t="str">
        <f t="shared" ca="1" si="1655"/>
        <v/>
      </c>
      <c r="L825" s="90" t="str">
        <f t="shared" ca="1" si="1655"/>
        <v/>
      </c>
      <c r="M825" s="90" t="str">
        <f t="shared" ca="1" si="1655"/>
        <v/>
      </c>
      <c r="N825" s="90" t="str">
        <f t="shared" ca="1" si="1655"/>
        <v/>
      </c>
      <c r="O825" s="90" t="str">
        <f t="shared" ca="1" si="1655"/>
        <v/>
      </c>
      <c r="P825" s="89" t="str">
        <f t="shared" ref="P825:U825" ca="1" si="1656">IF(ISNA(MATCH(MIN(J804:J853)+ROW()-ROW(P804),J804:J853,0)),"",INDEX(D804:D853,MATCH(MIN(J804:J853)+ROW()-ROW(P804),J804:J853,0)))</f>
        <v/>
      </c>
      <c r="Q825" s="89" t="str">
        <f t="shared" ca="1" si="1656"/>
        <v/>
      </c>
      <c r="R825" s="89" t="str">
        <f t="shared" ca="1" si="1656"/>
        <v/>
      </c>
      <c r="S825" s="89" t="str">
        <f t="shared" ca="1" si="1656"/>
        <v/>
      </c>
      <c r="T825" s="89" t="str">
        <f t="shared" ca="1" si="1656"/>
        <v/>
      </c>
      <c r="U825" s="89" t="str">
        <f t="shared" ca="1" si="1656"/>
        <v/>
      </c>
      <c r="V825" s="98"/>
    </row>
    <row r="826" spans="2:22" x14ac:dyDescent="0.25">
      <c r="B826" s="91">
        <v>23</v>
      </c>
      <c r="C826" s="92">
        <f t="shared" si="1552"/>
        <v>43852</v>
      </c>
      <c r="D826" s="93">
        <f ca="1">OFFSET(dispos!$D$21,,132)</f>
        <v>0</v>
      </c>
      <c r="E826" s="93">
        <f ca="1">OFFSET(dispos!$E$21,,132)</f>
        <v>0</v>
      </c>
      <c r="F826" s="93">
        <f ca="1">OFFSET(dispos!$F$21,,132)</f>
        <v>0</v>
      </c>
      <c r="G826" s="93">
        <f ca="1">OFFSET(dispos!$G$21,,132)</f>
        <v>0</v>
      </c>
      <c r="H826" s="93">
        <f ca="1">OFFSET(dispos!$H$21,,132)</f>
        <v>0</v>
      </c>
      <c r="I826" s="93">
        <f ca="1">OFFSET(dispos!$I$21,,132)</f>
        <v>0</v>
      </c>
      <c r="J826" s="90" t="str">
        <f t="shared" ref="J826:O826" ca="1" si="1657">IF(D826=0,"",SUMPRODUCT((D804:D853&lt;=D826)-(ISBLANK(D804:D853))))</f>
        <v/>
      </c>
      <c r="K826" s="90" t="str">
        <f t="shared" ca="1" si="1657"/>
        <v/>
      </c>
      <c r="L826" s="90" t="str">
        <f t="shared" ca="1" si="1657"/>
        <v/>
      </c>
      <c r="M826" s="90" t="str">
        <f t="shared" ca="1" si="1657"/>
        <v/>
      </c>
      <c r="N826" s="90" t="str">
        <f t="shared" ca="1" si="1657"/>
        <v/>
      </c>
      <c r="O826" s="90" t="str">
        <f t="shared" ca="1" si="1657"/>
        <v/>
      </c>
      <c r="P826" s="89" t="str">
        <f t="shared" ref="P826:U826" ca="1" si="1658">IF(ISNA(MATCH(MIN(J804:J853)+ROW()-ROW(P804),J804:J853,0)),"",INDEX(D804:D853,MATCH(MIN(J804:J853)+ROW()-ROW(P804),J804:J853,0)))</f>
        <v/>
      </c>
      <c r="Q826" s="89" t="str">
        <f t="shared" ca="1" si="1658"/>
        <v/>
      </c>
      <c r="R826" s="89" t="str">
        <f t="shared" ca="1" si="1658"/>
        <v/>
      </c>
      <c r="S826" s="89" t="str">
        <f t="shared" ca="1" si="1658"/>
        <v/>
      </c>
      <c r="T826" s="89" t="str">
        <f t="shared" ca="1" si="1658"/>
        <v/>
      </c>
      <c r="U826" s="89" t="str">
        <f t="shared" ca="1" si="1658"/>
        <v/>
      </c>
      <c r="V826" s="98"/>
    </row>
    <row r="827" spans="2:22" x14ac:dyDescent="0.25">
      <c r="B827" s="91">
        <v>24</v>
      </c>
      <c r="C827" s="92">
        <f t="shared" si="1552"/>
        <v>43852</v>
      </c>
      <c r="D827" s="93">
        <f ca="1">OFFSET(dispos!$D$21,,138)</f>
        <v>0</v>
      </c>
      <c r="E827" s="93">
        <f ca="1">OFFSET(dispos!$E$21,,138)</f>
        <v>0</v>
      </c>
      <c r="F827" s="93">
        <f ca="1">OFFSET(dispos!$F$21,,138)</f>
        <v>0</v>
      </c>
      <c r="G827" s="93">
        <f ca="1">OFFSET(dispos!$G$21,,138)</f>
        <v>0</v>
      </c>
      <c r="H827" s="93">
        <f ca="1">OFFSET(dispos!$H$21,,138)</f>
        <v>0</v>
      </c>
      <c r="I827" s="93">
        <f ca="1">OFFSET(dispos!$I$21,,138)</f>
        <v>0</v>
      </c>
      <c r="J827" s="90" t="str">
        <f t="shared" ref="J827:O827" ca="1" si="1659">IF(D827=0,"",SUMPRODUCT((D804:D853&lt;=D827)-(ISBLANK(D804:D853))))</f>
        <v/>
      </c>
      <c r="K827" s="90" t="str">
        <f t="shared" ca="1" si="1659"/>
        <v/>
      </c>
      <c r="L827" s="90" t="str">
        <f t="shared" ca="1" si="1659"/>
        <v/>
      </c>
      <c r="M827" s="90" t="str">
        <f t="shared" ca="1" si="1659"/>
        <v/>
      </c>
      <c r="N827" s="90" t="str">
        <f t="shared" ca="1" si="1659"/>
        <v/>
      </c>
      <c r="O827" s="90" t="str">
        <f t="shared" ca="1" si="1659"/>
        <v/>
      </c>
      <c r="P827" s="89" t="str">
        <f t="shared" ref="P827:U827" ca="1" si="1660">IF(ISNA(MATCH(MIN(J804:J853)+ROW()-ROW(P804),J804:J853,0)),"",INDEX(D804:D853,MATCH(MIN(J804:J853)+ROW()-ROW(P804),J804:J853,0)))</f>
        <v/>
      </c>
      <c r="Q827" s="89" t="str">
        <f t="shared" ca="1" si="1660"/>
        <v/>
      </c>
      <c r="R827" s="89" t="str">
        <f t="shared" ca="1" si="1660"/>
        <v/>
      </c>
      <c r="S827" s="89" t="str">
        <f t="shared" ca="1" si="1660"/>
        <v/>
      </c>
      <c r="T827" s="89" t="str">
        <f t="shared" ca="1" si="1660"/>
        <v/>
      </c>
      <c r="U827" s="89" t="str">
        <f t="shared" ca="1" si="1660"/>
        <v/>
      </c>
      <c r="V827" s="98"/>
    </row>
    <row r="828" spans="2:22" x14ac:dyDescent="0.25">
      <c r="B828" s="91">
        <v>25</v>
      </c>
      <c r="C828" s="92">
        <f t="shared" si="1552"/>
        <v>43852</v>
      </c>
      <c r="D828" s="93">
        <f ca="1">OFFSET(dispos!$D$21,,144)</f>
        <v>0</v>
      </c>
      <c r="E828" s="93">
        <f ca="1">OFFSET(dispos!$E$21,,144)</f>
        <v>0</v>
      </c>
      <c r="F828" s="93">
        <f ca="1">OFFSET(dispos!$F$21,,144)</f>
        <v>0</v>
      </c>
      <c r="G828" s="93">
        <f ca="1">OFFSET(dispos!$G$21,,144)</f>
        <v>0</v>
      </c>
      <c r="H828" s="93">
        <f ca="1">OFFSET(dispos!$H$21,,144)</f>
        <v>0</v>
      </c>
      <c r="I828" s="93">
        <f ca="1">OFFSET(dispos!$I$21,,144)</f>
        <v>0</v>
      </c>
      <c r="J828" s="90" t="str">
        <f t="shared" ref="J828:O828" ca="1" si="1661">IF(D828=0,"",SUMPRODUCT((D804:D853&lt;=D828)-(ISBLANK(D804:D853))))</f>
        <v/>
      </c>
      <c r="K828" s="90" t="str">
        <f t="shared" ca="1" si="1661"/>
        <v/>
      </c>
      <c r="L828" s="90" t="str">
        <f t="shared" ca="1" si="1661"/>
        <v/>
      </c>
      <c r="M828" s="90" t="str">
        <f t="shared" ca="1" si="1661"/>
        <v/>
      </c>
      <c r="N828" s="90" t="str">
        <f t="shared" ca="1" si="1661"/>
        <v/>
      </c>
      <c r="O828" s="90" t="str">
        <f t="shared" ca="1" si="1661"/>
        <v/>
      </c>
      <c r="P828" s="89" t="str">
        <f t="shared" ref="P828:U828" ca="1" si="1662">IF(ISNA(MATCH(MIN(J804:J853)+ROW()-ROW(P804),J804:J853,0)),"",INDEX(D804:D853,MATCH(MIN(J804:J853)+ROW()-ROW(P804),J804:J853,0)))</f>
        <v/>
      </c>
      <c r="Q828" s="89" t="str">
        <f t="shared" ca="1" si="1662"/>
        <v/>
      </c>
      <c r="R828" s="89" t="str">
        <f t="shared" ca="1" si="1662"/>
        <v/>
      </c>
      <c r="S828" s="89" t="str">
        <f t="shared" ca="1" si="1662"/>
        <v/>
      </c>
      <c r="T828" s="89" t="str">
        <f t="shared" ca="1" si="1662"/>
        <v/>
      </c>
      <c r="U828" s="89" t="str">
        <f t="shared" ca="1" si="1662"/>
        <v/>
      </c>
      <c r="V828" s="98"/>
    </row>
    <row r="829" spans="2:22" x14ac:dyDescent="0.25">
      <c r="B829" s="91">
        <v>26</v>
      </c>
      <c r="C829" s="92">
        <f t="shared" si="1552"/>
        <v>43852</v>
      </c>
      <c r="D829" s="93">
        <f ca="1">OFFSET(dispos!$D$21,,150)</f>
        <v>0</v>
      </c>
      <c r="E829" s="93">
        <f ca="1">OFFSET(dispos!$E$21,,150)</f>
        <v>0</v>
      </c>
      <c r="F829" s="93">
        <f ca="1">OFFSET(dispos!$F$21,,150)</f>
        <v>0</v>
      </c>
      <c r="G829" s="93">
        <f ca="1">OFFSET(dispos!$G$21,,150)</f>
        <v>0</v>
      </c>
      <c r="H829" s="93">
        <f ca="1">OFFSET(dispos!$H$21,,150)</f>
        <v>0</v>
      </c>
      <c r="I829" s="93">
        <f ca="1">OFFSET(dispos!$I$21,,150)</f>
        <v>0</v>
      </c>
      <c r="J829" s="90" t="str">
        <f t="shared" ref="J829:O829" ca="1" si="1663">IF(D829=0,"",SUMPRODUCT((D804:D853&lt;=D829)-(ISBLANK(D804:D853))))</f>
        <v/>
      </c>
      <c r="K829" s="90" t="str">
        <f t="shared" ca="1" si="1663"/>
        <v/>
      </c>
      <c r="L829" s="90" t="str">
        <f t="shared" ca="1" si="1663"/>
        <v/>
      </c>
      <c r="M829" s="90" t="str">
        <f t="shared" ca="1" si="1663"/>
        <v/>
      </c>
      <c r="N829" s="90" t="str">
        <f t="shared" ca="1" si="1663"/>
        <v/>
      </c>
      <c r="O829" s="90" t="str">
        <f t="shared" ca="1" si="1663"/>
        <v/>
      </c>
      <c r="P829" s="89" t="str">
        <f t="shared" ref="P829:U829" ca="1" si="1664">IF(ISNA(MATCH(MIN(J804:J853)+ROW()-ROW(P804),J804:J853,0)),"",INDEX(D804:D853,MATCH(MIN(J804:J853)+ROW()-ROW(P804),J804:J853,0)))</f>
        <v/>
      </c>
      <c r="Q829" s="89" t="str">
        <f t="shared" ca="1" si="1664"/>
        <v/>
      </c>
      <c r="R829" s="89" t="str">
        <f t="shared" ca="1" si="1664"/>
        <v/>
      </c>
      <c r="S829" s="89" t="str">
        <f t="shared" ca="1" si="1664"/>
        <v/>
      </c>
      <c r="T829" s="89" t="str">
        <f t="shared" ca="1" si="1664"/>
        <v/>
      </c>
      <c r="U829" s="89" t="str">
        <f t="shared" ca="1" si="1664"/>
        <v/>
      </c>
      <c r="V829" s="98"/>
    </row>
    <row r="830" spans="2:22" x14ac:dyDescent="0.25">
      <c r="B830" s="91">
        <v>27</v>
      </c>
      <c r="C830" s="92">
        <f t="shared" si="1552"/>
        <v>43852</v>
      </c>
      <c r="D830" s="93">
        <f ca="1">OFFSET(dispos!$D$21,,156)</f>
        <v>0</v>
      </c>
      <c r="E830" s="93">
        <f ca="1">OFFSET(dispos!$E$21,,156)</f>
        <v>0</v>
      </c>
      <c r="F830" s="93">
        <f ca="1">OFFSET(dispos!$F$21,,156)</f>
        <v>0</v>
      </c>
      <c r="G830" s="93">
        <f ca="1">OFFSET(dispos!$G$21,,156)</f>
        <v>0</v>
      </c>
      <c r="H830" s="93">
        <f ca="1">OFFSET(dispos!$H$21,,156)</f>
        <v>0</v>
      </c>
      <c r="I830" s="93">
        <f ca="1">OFFSET(dispos!$I$21,,156)</f>
        <v>0</v>
      </c>
      <c r="J830" s="90" t="str">
        <f t="shared" ref="J830:O830" ca="1" si="1665">IF(D830=0,"",SUMPRODUCT((D804:D853&lt;=D830)-(ISBLANK(D804:D853))))</f>
        <v/>
      </c>
      <c r="K830" s="90" t="str">
        <f t="shared" ca="1" si="1665"/>
        <v/>
      </c>
      <c r="L830" s="90" t="str">
        <f t="shared" ca="1" si="1665"/>
        <v/>
      </c>
      <c r="M830" s="90" t="str">
        <f t="shared" ca="1" si="1665"/>
        <v/>
      </c>
      <c r="N830" s="90" t="str">
        <f t="shared" ca="1" si="1665"/>
        <v/>
      </c>
      <c r="O830" s="90" t="str">
        <f t="shared" ca="1" si="1665"/>
        <v/>
      </c>
      <c r="P830" s="89" t="str">
        <f t="shared" ref="P830:U830" ca="1" si="1666">IF(ISNA(MATCH(MIN(J804:J853)+ROW()-ROW(P804),J804:J853,0)),"",INDEX(D804:D853,MATCH(MIN(J804:J853)+ROW()-ROW(P804),J804:J853,0)))</f>
        <v/>
      </c>
      <c r="Q830" s="89" t="str">
        <f t="shared" ca="1" si="1666"/>
        <v/>
      </c>
      <c r="R830" s="89" t="str">
        <f t="shared" ca="1" si="1666"/>
        <v/>
      </c>
      <c r="S830" s="89" t="str">
        <f t="shared" ca="1" si="1666"/>
        <v/>
      </c>
      <c r="T830" s="89" t="str">
        <f t="shared" ca="1" si="1666"/>
        <v/>
      </c>
      <c r="U830" s="89" t="str">
        <f t="shared" ca="1" si="1666"/>
        <v/>
      </c>
      <c r="V830" s="98"/>
    </row>
    <row r="831" spans="2:22" x14ac:dyDescent="0.25">
      <c r="B831" s="91">
        <v>28</v>
      </c>
      <c r="C831" s="92">
        <f t="shared" si="1552"/>
        <v>43852</v>
      </c>
      <c r="D831" s="93">
        <f ca="1">OFFSET(dispos!$D$21,,162)</f>
        <v>0</v>
      </c>
      <c r="E831" s="93">
        <f ca="1">OFFSET(dispos!$E$21,,162)</f>
        <v>0</v>
      </c>
      <c r="F831" s="93">
        <f ca="1">OFFSET(dispos!$F$21,,162)</f>
        <v>0</v>
      </c>
      <c r="G831" s="93">
        <f ca="1">OFFSET(dispos!$G$21,,162)</f>
        <v>0</v>
      </c>
      <c r="H831" s="93">
        <f ca="1">OFFSET(dispos!$H$21,,162)</f>
        <v>0</v>
      </c>
      <c r="I831" s="93">
        <f ca="1">OFFSET(dispos!$I$21,,162)</f>
        <v>0</v>
      </c>
      <c r="J831" s="90" t="str">
        <f t="shared" ref="J831:O831" ca="1" si="1667">IF(D831=0,"",SUMPRODUCT((D804:D853&lt;=D831)-(ISBLANK(D804:D853))))</f>
        <v/>
      </c>
      <c r="K831" s="90" t="str">
        <f t="shared" ca="1" si="1667"/>
        <v/>
      </c>
      <c r="L831" s="90" t="str">
        <f t="shared" ca="1" si="1667"/>
        <v/>
      </c>
      <c r="M831" s="90" t="str">
        <f t="shared" ca="1" si="1667"/>
        <v/>
      </c>
      <c r="N831" s="90" t="str">
        <f t="shared" ca="1" si="1667"/>
        <v/>
      </c>
      <c r="O831" s="90" t="str">
        <f t="shared" ca="1" si="1667"/>
        <v/>
      </c>
      <c r="P831" s="89" t="str">
        <f t="shared" ref="P831:U831" ca="1" si="1668">IF(ISNA(MATCH(MIN(J804:J853)+ROW()-ROW(P804),J804:J853,0)),"",INDEX(D804:D853,MATCH(MIN(J804:J853)+ROW()-ROW(P804),J804:J853,0)))</f>
        <v/>
      </c>
      <c r="Q831" s="89" t="str">
        <f t="shared" ca="1" si="1668"/>
        <v/>
      </c>
      <c r="R831" s="89" t="str">
        <f t="shared" ca="1" si="1668"/>
        <v/>
      </c>
      <c r="S831" s="89" t="str">
        <f t="shared" ca="1" si="1668"/>
        <v/>
      </c>
      <c r="T831" s="89" t="str">
        <f t="shared" ca="1" si="1668"/>
        <v/>
      </c>
      <c r="U831" s="89" t="str">
        <f t="shared" ca="1" si="1668"/>
        <v/>
      </c>
      <c r="V831" s="98"/>
    </row>
    <row r="832" spans="2:22" x14ac:dyDescent="0.25">
      <c r="B832" s="91">
        <v>29</v>
      </c>
      <c r="C832" s="92">
        <f t="shared" si="1552"/>
        <v>43852</v>
      </c>
      <c r="D832" s="93">
        <f ca="1">OFFSET(dispos!$D$21,,168)</f>
        <v>0</v>
      </c>
      <c r="E832" s="93">
        <f ca="1">OFFSET(dispos!$E$21,,168)</f>
        <v>0</v>
      </c>
      <c r="F832" s="93">
        <f ca="1">OFFSET(dispos!$F$21,,168)</f>
        <v>0</v>
      </c>
      <c r="G832" s="93">
        <f ca="1">OFFSET(dispos!$G$21,,168)</f>
        <v>0</v>
      </c>
      <c r="H832" s="93">
        <f ca="1">OFFSET(dispos!$H$21,,168)</f>
        <v>0</v>
      </c>
      <c r="I832" s="93">
        <f ca="1">OFFSET(dispos!$I$21,,168)</f>
        <v>0</v>
      </c>
      <c r="J832" s="90" t="str">
        <f t="shared" ref="J832:O832" ca="1" si="1669">IF(D832=0,"",SUMPRODUCT((D804:D853&lt;=D832)-(ISBLANK(D804:D853))))</f>
        <v/>
      </c>
      <c r="K832" s="90" t="str">
        <f t="shared" ca="1" si="1669"/>
        <v/>
      </c>
      <c r="L832" s="90" t="str">
        <f t="shared" ca="1" si="1669"/>
        <v/>
      </c>
      <c r="M832" s="90" t="str">
        <f t="shared" ca="1" si="1669"/>
        <v/>
      </c>
      <c r="N832" s="90" t="str">
        <f t="shared" ca="1" si="1669"/>
        <v/>
      </c>
      <c r="O832" s="90" t="str">
        <f t="shared" ca="1" si="1669"/>
        <v/>
      </c>
      <c r="P832" s="89" t="str">
        <f t="shared" ref="P832:U832" ca="1" si="1670">IF(ISNA(MATCH(MIN(J804:J853)+ROW()-ROW(P804),J804:J853,0)),"",INDEX(D804:D853,MATCH(MIN(J804:J853)+ROW()-ROW(P804),J804:J853,0)))</f>
        <v/>
      </c>
      <c r="Q832" s="89" t="str">
        <f t="shared" ca="1" si="1670"/>
        <v/>
      </c>
      <c r="R832" s="89" t="str">
        <f t="shared" ca="1" si="1670"/>
        <v/>
      </c>
      <c r="S832" s="89" t="str">
        <f t="shared" ca="1" si="1670"/>
        <v/>
      </c>
      <c r="T832" s="89" t="str">
        <f t="shared" ca="1" si="1670"/>
        <v/>
      </c>
      <c r="U832" s="89" t="str">
        <f t="shared" ca="1" si="1670"/>
        <v/>
      </c>
      <c r="V832" s="98"/>
    </row>
    <row r="833" spans="2:22" x14ac:dyDescent="0.25">
      <c r="B833" s="91">
        <v>30</v>
      </c>
      <c r="C833" s="92">
        <f t="shared" si="1552"/>
        <v>43852</v>
      </c>
      <c r="D833" s="93">
        <f ca="1">OFFSET(dispos!$D$21,,174)</f>
        <v>0</v>
      </c>
      <c r="E833" s="93">
        <f ca="1">OFFSET(dispos!$E$21,,174)</f>
        <v>0</v>
      </c>
      <c r="F833" s="93">
        <f ca="1">OFFSET(dispos!$F$21,,174)</f>
        <v>0</v>
      </c>
      <c r="G833" s="93">
        <f ca="1">OFFSET(dispos!$G$21,,174)</f>
        <v>0</v>
      </c>
      <c r="H833" s="93">
        <f ca="1">OFFSET(dispos!$H$21,,174)</f>
        <v>0</v>
      </c>
      <c r="I833" s="93">
        <f ca="1">OFFSET(dispos!$I$21,,174)</f>
        <v>0</v>
      </c>
      <c r="J833" s="90" t="str">
        <f t="shared" ref="J833:O833" ca="1" si="1671">IF(D833=0,"",SUMPRODUCT((D804:D853&lt;=D833)-(ISBLANK(D804:D853))))</f>
        <v/>
      </c>
      <c r="K833" s="90" t="str">
        <f t="shared" ca="1" si="1671"/>
        <v/>
      </c>
      <c r="L833" s="90" t="str">
        <f t="shared" ca="1" si="1671"/>
        <v/>
      </c>
      <c r="M833" s="90" t="str">
        <f t="shared" ca="1" si="1671"/>
        <v/>
      </c>
      <c r="N833" s="90" t="str">
        <f t="shared" ca="1" si="1671"/>
        <v/>
      </c>
      <c r="O833" s="90" t="str">
        <f t="shared" ca="1" si="1671"/>
        <v/>
      </c>
      <c r="P833" s="89" t="str">
        <f t="shared" ref="P833:U833" ca="1" si="1672">IF(ISNA(MATCH(MIN(J804:J853)+ROW()-ROW(P804),J804:J853,0)),"",INDEX(D804:D853,MATCH(MIN(J804:J853)+ROW()-ROW(P804),J804:J853,0)))</f>
        <v/>
      </c>
      <c r="Q833" s="89" t="str">
        <f t="shared" ca="1" si="1672"/>
        <v/>
      </c>
      <c r="R833" s="89" t="str">
        <f t="shared" ca="1" si="1672"/>
        <v/>
      </c>
      <c r="S833" s="89" t="str">
        <f t="shared" ca="1" si="1672"/>
        <v/>
      </c>
      <c r="T833" s="89" t="str">
        <f t="shared" ca="1" si="1672"/>
        <v/>
      </c>
      <c r="U833" s="89" t="str">
        <f t="shared" ca="1" si="1672"/>
        <v/>
      </c>
      <c r="V833" s="98"/>
    </row>
    <row r="834" spans="2:22" x14ac:dyDescent="0.25">
      <c r="B834" s="91">
        <v>31</v>
      </c>
      <c r="C834" s="92">
        <f t="shared" si="1552"/>
        <v>43852</v>
      </c>
      <c r="D834" s="93">
        <f ca="1">OFFSET(dispos!$D$21,,180)</f>
        <v>0</v>
      </c>
      <c r="E834" s="93">
        <f ca="1">OFFSET(dispos!$E$21,,180)</f>
        <v>0</v>
      </c>
      <c r="F834" s="93">
        <f ca="1">OFFSET(dispos!$F$21,,180)</f>
        <v>0</v>
      </c>
      <c r="G834" s="93">
        <f ca="1">OFFSET(dispos!$G$21,,180)</f>
        <v>0</v>
      </c>
      <c r="H834" s="93">
        <f ca="1">OFFSET(dispos!$H$21,,180)</f>
        <v>0</v>
      </c>
      <c r="I834" s="93">
        <f ca="1">OFFSET(dispos!$I$21,,180)</f>
        <v>0</v>
      </c>
      <c r="J834" s="90" t="str">
        <f t="shared" ref="J834:O834" ca="1" si="1673">IF(D834=0,"",SUMPRODUCT((D804:D853&lt;=D834)-(ISBLANK(D804:D853))))</f>
        <v/>
      </c>
      <c r="K834" s="90" t="str">
        <f t="shared" ca="1" si="1673"/>
        <v/>
      </c>
      <c r="L834" s="90" t="str">
        <f t="shared" ca="1" si="1673"/>
        <v/>
      </c>
      <c r="M834" s="90" t="str">
        <f t="shared" ca="1" si="1673"/>
        <v/>
      </c>
      <c r="N834" s="90" t="str">
        <f t="shared" ca="1" si="1673"/>
        <v/>
      </c>
      <c r="O834" s="90" t="str">
        <f t="shared" ca="1" si="1673"/>
        <v/>
      </c>
      <c r="P834" s="89" t="str">
        <f t="shared" ref="P834:U834" ca="1" si="1674">IF(ISNA(MATCH(MIN(J804:J853)+ROW()-ROW(P804),J804:J853,0)),"",INDEX(D804:D853,MATCH(MIN(J804:J853)+ROW()-ROW(P804),J804:J853,0)))</f>
        <v/>
      </c>
      <c r="Q834" s="89" t="str">
        <f t="shared" ca="1" si="1674"/>
        <v/>
      </c>
      <c r="R834" s="89" t="str">
        <f t="shared" ca="1" si="1674"/>
        <v/>
      </c>
      <c r="S834" s="89" t="str">
        <f t="shared" ca="1" si="1674"/>
        <v/>
      </c>
      <c r="T834" s="89" t="str">
        <f t="shared" ca="1" si="1674"/>
        <v/>
      </c>
      <c r="U834" s="89" t="str">
        <f t="shared" ca="1" si="1674"/>
        <v/>
      </c>
      <c r="V834" s="98"/>
    </row>
    <row r="835" spans="2:22" x14ac:dyDescent="0.25">
      <c r="B835" s="91">
        <v>32</v>
      </c>
      <c r="C835" s="92">
        <f t="shared" si="1552"/>
        <v>43852</v>
      </c>
      <c r="D835" s="93">
        <f ca="1">OFFSET(dispos!$D$21,,186)</f>
        <v>0</v>
      </c>
      <c r="E835" s="93">
        <f ca="1">OFFSET(dispos!$E$21,,186)</f>
        <v>0</v>
      </c>
      <c r="F835" s="93">
        <f ca="1">OFFSET(dispos!$F$21,,186)</f>
        <v>0</v>
      </c>
      <c r="G835" s="93">
        <f ca="1">OFFSET(dispos!$G$21,,186)</f>
        <v>0</v>
      </c>
      <c r="H835" s="93">
        <f ca="1">OFFSET(dispos!$H$21,,186)</f>
        <v>0</v>
      </c>
      <c r="I835" s="93">
        <f ca="1">OFFSET(dispos!$I$21,,186)</f>
        <v>0</v>
      </c>
      <c r="J835" s="90" t="str">
        <f t="shared" ref="J835:O835" ca="1" si="1675">IF(D835=0,"",SUMPRODUCT((D804:D853&lt;=D835)-(ISBLANK(D804:D853))))</f>
        <v/>
      </c>
      <c r="K835" s="90" t="str">
        <f t="shared" ca="1" si="1675"/>
        <v/>
      </c>
      <c r="L835" s="90" t="str">
        <f t="shared" ca="1" si="1675"/>
        <v/>
      </c>
      <c r="M835" s="90" t="str">
        <f t="shared" ca="1" si="1675"/>
        <v/>
      </c>
      <c r="N835" s="90" t="str">
        <f t="shared" ca="1" si="1675"/>
        <v/>
      </c>
      <c r="O835" s="90" t="str">
        <f t="shared" ca="1" si="1675"/>
        <v/>
      </c>
      <c r="P835" s="89" t="str">
        <f t="shared" ref="P835:U835" ca="1" si="1676">IF(ISNA(MATCH(MIN(J804:J853)+ROW()-ROW(P804),J804:J853,0)),"",INDEX(D804:D853,MATCH(MIN(J804:J853)+ROW()-ROW(P804),J804:J853,0)))</f>
        <v/>
      </c>
      <c r="Q835" s="89" t="str">
        <f t="shared" ca="1" si="1676"/>
        <v/>
      </c>
      <c r="R835" s="89" t="str">
        <f t="shared" ca="1" si="1676"/>
        <v/>
      </c>
      <c r="S835" s="89" t="str">
        <f t="shared" ca="1" si="1676"/>
        <v/>
      </c>
      <c r="T835" s="89" t="str">
        <f t="shared" ca="1" si="1676"/>
        <v/>
      </c>
      <c r="U835" s="89" t="str">
        <f t="shared" ca="1" si="1676"/>
        <v/>
      </c>
      <c r="V835" s="98"/>
    </row>
    <row r="836" spans="2:22" x14ac:dyDescent="0.25">
      <c r="B836" s="91">
        <v>33</v>
      </c>
      <c r="C836" s="92">
        <f t="shared" si="1552"/>
        <v>43852</v>
      </c>
      <c r="D836" s="93">
        <f ca="1">OFFSET(dispos!$D$21,,192)</f>
        <v>0</v>
      </c>
      <c r="E836" s="93">
        <f ca="1">OFFSET(dispos!$E$21,,192)</f>
        <v>0</v>
      </c>
      <c r="F836" s="93">
        <f ca="1">OFFSET(dispos!$F$21,,192)</f>
        <v>0</v>
      </c>
      <c r="G836" s="93">
        <f ca="1">OFFSET(dispos!$G$21,,192)</f>
        <v>0</v>
      </c>
      <c r="H836" s="93">
        <f ca="1">OFFSET(dispos!$H$21,,192)</f>
        <v>0</v>
      </c>
      <c r="I836" s="93">
        <f ca="1">OFFSET(dispos!$I$21,,192)</f>
        <v>0</v>
      </c>
      <c r="J836" s="90" t="str">
        <f t="shared" ref="J836:O836" ca="1" si="1677">IF(D836=0,"",SUMPRODUCT((D804:D853&lt;=D836)-(ISBLANK(D804:D853))))</f>
        <v/>
      </c>
      <c r="K836" s="90" t="str">
        <f t="shared" ca="1" si="1677"/>
        <v/>
      </c>
      <c r="L836" s="90" t="str">
        <f t="shared" ca="1" si="1677"/>
        <v/>
      </c>
      <c r="M836" s="90" t="str">
        <f t="shared" ca="1" si="1677"/>
        <v/>
      </c>
      <c r="N836" s="90" t="str">
        <f t="shared" ca="1" si="1677"/>
        <v/>
      </c>
      <c r="O836" s="90" t="str">
        <f t="shared" ca="1" si="1677"/>
        <v/>
      </c>
      <c r="P836" s="89" t="str">
        <f t="shared" ref="P836:U836" ca="1" si="1678">IF(ISNA(MATCH(MIN(J804:J853)+ROW()-ROW(P804),J804:J853,0)),"",INDEX(D804:D853,MATCH(MIN(J804:J853)+ROW()-ROW(P804),J804:J853,0)))</f>
        <v/>
      </c>
      <c r="Q836" s="89" t="str">
        <f t="shared" ca="1" si="1678"/>
        <v/>
      </c>
      <c r="R836" s="89" t="str">
        <f t="shared" ca="1" si="1678"/>
        <v/>
      </c>
      <c r="S836" s="89" t="str">
        <f t="shared" ca="1" si="1678"/>
        <v/>
      </c>
      <c r="T836" s="89" t="str">
        <f t="shared" ca="1" si="1678"/>
        <v/>
      </c>
      <c r="U836" s="89" t="str">
        <f t="shared" ca="1" si="1678"/>
        <v/>
      </c>
      <c r="V836" s="98"/>
    </row>
    <row r="837" spans="2:22" x14ac:dyDescent="0.25">
      <c r="B837" s="91">
        <v>34</v>
      </c>
      <c r="C837" s="92">
        <f t="shared" si="1552"/>
        <v>43852</v>
      </c>
      <c r="D837" s="93">
        <f ca="1">OFFSET(dispos!$D$21,,198)</f>
        <v>0</v>
      </c>
      <c r="E837" s="93">
        <f ca="1">OFFSET(dispos!$E$21,,198)</f>
        <v>0</v>
      </c>
      <c r="F837" s="93">
        <f ca="1">OFFSET(dispos!$F$21,,198)</f>
        <v>0</v>
      </c>
      <c r="G837" s="93">
        <f ca="1">OFFSET(dispos!$G$21,,198)</f>
        <v>0</v>
      </c>
      <c r="H837" s="93">
        <f ca="1">OFFSET(dispos!$H$21,,198)</f>
        <v>0</v>
      </c>
      <c r="I837" s="93">
        <f ca="1">OFFSET(dispos!$I$21,,198)</f>
        <v>0</v>
      </c>
      <c r="J837" s="90" t="str">
        <f t="shared" ref="J837:O837" ca="1" si="1679">IF(D837=0,"",SUMPRODUCT((D804:D853&lt;=D837)-(ISBLANK(D804:D853))))</f>
        <v/>
      </c>
      <c r="K837" s="90" t="str">
        <f t="shared" ca="1" si="1679"/>
        <v/>
      </c>
      <c r="L837" s="90" t="str">
        <f t="shared" ca="1" si="1679"/>
        <v/>
      </c>
      <c r="M837" s="90" t="str">
        <f t="shared" ca="1" si="1679"/>
        <v/>
      </c>
      <c r="N837" s="90" t="str">
        <f t="shared" ca="1" si="1679"/>
        <v/>
      </c>
      <c r="O837" s="90" t="str">
        <f t="shared" ca="1" si="1679"/>
        <v/>
      </c>
      <c r="P837" s="89" t="str">
        <f t="shared" ref="P837:U837" ca="1" si="1680">IF(ISNA(MATCH(MIN(J804:J853)+ROW()-ROW(P804),J804:J853,0)),"",INDEX(D804:D853,MATCH(MIN(J804:J853)+ROW()-ROW(P804),J804:J853,0)))</f>
        <v/>
      </c>
      <c r="Q837" s="89" t="str">
        <f t="shared" ca="1" si="1680"/>
        <v/>
      </c>
      <c r="R837" s="89" t="str">
        <f t="shared" ca="1" si="1680"/>
        <v/>
      </c>
      <c r="S837" s="89" t="str">
        <f t="shared" ca="1" si="1680"/>
        <v/>
      </c>
      <c r="T837" s="89" t="str">
        <f t="shared" ca="1" si="1680"/>
        <v/>
      </c>
      <c r="U837" s="89" t="str">
        <f t="shared" ca="1" si="1680"/>
        <v/>
      </c>
      <c r="V837" s="98"/>
    </row>
    <row r="838" spans="2:22" x14ac:dyDescent="0.25">
      <c r="B838" s="91">
        <v>35</v>
      </c>
      <c r="C838" s="92">
        <f t="shared" ref="C838:C901" si="1681">C837</f>
        <v>43852</v>
      </c>
      <c r="D838" s="93">
        <f ca="1">OFFSET(dispos!$D$21,,204)</f>
        <v>0</v>
      </c>
      <c r="E838" s="93">
        <f ca="1">OFFSET(dispos!$E$21,,204)</f>
        <v>0</v>
      </c>
      <c r="F838" s="93">
        <f ca="1">OFFSET(dispos!$F$21,,204)</f>
        <v>0</v>
      </c>
      <c r="G838" s="93">
        <f ca="1">OFFSET(dispos!$G$21,,204)</f>
        <v>0</v>
      </c>
      <c r="H838" s="93">
        <f ca="1">OFFSET(dispos!$H$21,,204)</f>
        <v>0</v>
      </c>
      <c r="I838" s="93">
        <f ca="1">OFFSET(dispos!$I$21,,204)</f>
        <v>0</v>
      </c>
      <c r="J838" s="90" t="str">
        <f t="shared" ref="J838:O838" ca="1" si="1682">IF(D838=0,"",SUMPRODUCT((D804:D853&lt;=D838)-(ISBLANK(D804:D853))))</f>
        <v/>
      </c>
      <c r="K838" s="90" t="str">
        <f t="shared" ca="1" si="1682"/>
        <v/>
      </c>
      <c r="L838" s="90" t="str">
        <f t="shared" ca="1" si="1682"/>
        <v/>
      </c>
      <c r="M838" s="90" t="str">
        <f t="shared" ca="1" si="1682"/>
        <v/>
      </c>
      <c r="N838" s="90" t="str">
        <f t="shared" ca="1" si="1682"/>
        <v/>
      </c>
      <c r="O838" s="90" t="str">
        <f t="shared" ca="1" si="1682"/>
        <v/>
      </c>
      <c r="P838" s="89" t="str">
        <f t="shared" ref="P838:U838" ca="1" si="1683">IF(ISNA(MATCH(MIN(J804:J853)+ROW()-ROW(P804),J804:J853,0)),"",INDEX(D804:D853,MATCH(MIN(J804:J853)+ROW()-ROW(P804),J804:J853,0)))</f>
        <v/>
      </c>
      <c r="Q838" s="89" t="str">
        <f t="shared" ca="1" si="1683"/>
        <v/>
      </c>
      <c r="R838" s="89" t="str">
        <f t="shared" ca="1" si="1683"/>
        <v/>
      </c>
      <c r="S838" s="89" t="str">
        <f t="shared" ca="1" si="1683"/>
        <v/>
      </c>
      <c r="T838" s="89" t="str">
        <f t="shared" ca="1" si="1683"/>
        <v/>
      </c>
      <c r="U838" s="89" t="str">
        <f t="shared" ca="1" si="1683"/>
        <v/>
      </c>
      <c r="V838" s="98"/>
    </row>
    <row r="839" spans="2:22" x14ac:dyDescent="0.25">
      <c r="B839" s="91">
        <v>36</v>
      </c>
      <c r="C839" s="92">
        <f t="shared" si="1681"/>
        <v>43852</v>
      </c>
      <c r="D839" s="93">
        <f ca="1">OFFSET(dispos!$D$21,,210)</f>
        <v>0</v>
      </c>
      <c r="E839" s="93">
        <f ca="1">OFFSET(dispos!$E$21,,210)</f>
        <v>0</v>
      </c>
      <c r="F839" s="93">
        <f ca="1">OFFSET(dispos!$F$21,,210)</f>
        <v>0</v>
      </c>
      <c r="G839" s="93">
        <f ca="1">OFFSET(dispos!$G$21,,210)</f>
        <v>0</v>
      </c>
      <c r="H839" s="93">
        <f ca="1">OFFSET(dispos!$H$21,,210)</f>
        <v>0</v>
      </c>
      <c r="I839" s="93">
        <f ca="1">OFFSET(dispos!$I$21,,210)</f>
        <v>0</v>
      </c>
      <c r="J839" s="90" t="str">
        <f t="shared" ref="J839:O839" ca="1" si="1684">IF(D839=0,"",SUMPRODUCT((D804:D853&lt;=D839)-(ISBLANK(D804:D853))))</f>
        <v/>
      </c>
      <c r="K839" s="90" t="str">
        <f t="shared" ca="1" si="1684"/>
        <v/>
      </c>
      <c r="L839" s="90" t="str">
        <f t="shared" ca="1" si="1684"/>
        <v/>
      </c>
      <c r="M839" s="90" t="str">
        <f t="shared" ca="1" si="1684"/>
        <v/>
      </c>
      <c r="N839" s="90" t="str">
        <f t="shared" ca="1" si="1684"/>
        <v/>
      </c>
      <c r="O839" s="90" t="str">
        <f t="shared" ca="1" si="1684"/>
        <v/>
      </c>
      <c r="P839" s="89" t="str">
        <f t="shared" ref="P839:U839" ca="1" si="1685">IF(ISNA(MATCH(MIN(J804:J853)+ROW()-ROW(P804),J804:J853,0)),"",INDEX(D804:D853,MATCH(MIN(J804:J853)+ROW()-ROW(P804),J804:J853,0)))</f>
        <v/>
      </c>
      <c r="Q839" s="89" t="str">
        <f t="shared" ca="1" si="1685"/>
        <v/>
      </c>
      <c r="R839" s="89" t="str">
        <f t="shared" ca="1" si="1685"/>
        <v/>
      </c>
      <c r="S839" s="89" t="str">
        <f t="shared" ca="1" si="1685"/>
        <v/>
      </c>
      <c r="T839" s="89" t="str">
        <f t="shared" ca="1" si="1685"/>
        <v/>
      </c>
      <c r="U839" s="89" t="str">
        <f t="shared" ca="1" si="1685"/>
        <v/>
      </c>
      <c r="V839" s="98"/>
    </row>
    <row r="840" spans="2:22" x14ac:dyDescent="0.25">
      <c r="B840" s="91">
        <v>37</v>
      </c>
      <c r="C840" s="92">
        <f t="shared" si="1681"/>
        <v>43852</v>
      </c>
      <c r="D840" s="93">
        <f ca="1">OFFSET(dispos!$D$21,,216)</f>
        <v>0</v>
      </c>
      <c r="E840" s="93">
        <f ca="1">OFFSET(dispos!$E$21,,216)</f>
        <v>0</v>
      </c>
      <c r="F840" s="93">
        <f ca="1">OFFSET(dispos!$F$21,,216)</f>
        <v>0</v>
      </c>
      <c r="G840" s="93">
        <f ca="1">OFFSET(dispos!$G$21,,216)</f>
        <v>0</v>
      </c>
      <c r="H840" s="93">
        <f ca="1">OFFSET(dispos!$H$21,,216)</f>
        <v>0</v>
      </c>
      <c r="I840" s="93">
        <f ca="1">OFFSET(dispos!$I$21,,216)</f>
        <v>0</v>
      </c>
      <c r="J840" s="90" t="str">
        <f t="shared" ref="J840:O840" ca="1" si="1686">IF(D840=0,"",SUMPRODUCT((D804:D853&lt;=D840)-(ISBLANK(D804:D853))))</f>
        <v/>
      </c>
      <c r="K840" s="90" t="str">
        <f t="shared" ca="1" si="1686"/>
        <v/>
      </c>
      <c r="L840" s="90" t="str">
        <f t="shared" ca="1" si="1686"/>
        <v/>
      </c>
      <c r="M840" s="90" t="str">
        <f t="shared" ca="1" si="1686"/>
        <v/>
      </c>
      <c r="N840" s="90" t="str">
        <f t="shared" ca="1" si="1686"/>
        <v/>
      </c>
      <c r="O840" s="90" t="str">
        <f t="shared" ca="1" si="1686"/>
        <v/>
      </c>
      <c r="P840" s="89" t="str">
        <f t="shared" ref="P840:U840" ca="1" si="1687">IF(ISNA(MATCH(MIN(J804:J853)+ROW()-ROW(P804),J804:J853,0)),"",INDEX(D804:D853,MATCH(MIN(J804:J853)+ROW()-ROW(P804),J804:J853,0)))</f>
        <v/>
      </c>
      <c r="Q840" s="89" t="str">
        <f t="shared" ca="1" si="1687"/>
        <v/>
      </c>
      <c r="R840" s="89" t="str">
        <f t="shared" ca="1" si="1687"/>
        <v/>
      </c>
      <c r="S840" s="89" t="str">
        <f t="shared" ca="1" si="1687"/>
        <v/>
      </c>
      <c r="T840" s="89" t="str">
        <f t="shared" ca="1" si="1687"/>
        <v/>
      </c>
      <c r="U840" s="89" t="str">
        <f t="shared" ca="1" si="1687"/>
        <v/>
      </c>
      <c r="V840" s="98"/>
    </row>
    <row r="841" spans="2:22" x14ac:dyDescent="0.25">
      <c r="B841" s="91">
        <v>38</v>
      </c>
      <c r="C841" s="92">
        <f t="shared" si="1681"/>
        <v>43852</v>
      </c>
      <c r="D841" s="93">
        <f ca="1">OFFSET(dispos!$D$21,,222)</f>
        <v>0</v>
      </c>
      <c r="E841" s="93">
        <f ca="1">OFFSET(dispos!$E$21,,222)</f>
        <v>0</v>
      </c>
      <c r="F841" s="93">
        <f ca="1">OFFSET(dispos!$F$21,,222)</f>
        <v>0</v>
      </c>
      <c r="G841" s="93">
        <f ca="1">OFFSET(dispos!$G$21,,222)</f>
        <v>0</v>
      </c>
      <c r="H841" s="93">
        <f ca="1">OFFSET(dispos!$H$21,,222)</f>
        <v>0</v>
      </c>
      <c r="I841" s="93">
        <f ca="1">OFFSET(dispos!$I$21,,222)</f>
        <v>0</v>
      </c>
      <c r="J841" s="90" t="str">
        <f t="shared" ref="J841:O841" ca="1" si="1688">IF(D841=0,"",SUMPRODUCT((D804:D853&lt;=D841)-(ISBLANK(D804:D853))))</f>
        <v/>
      </c>
      <c r="K841" s="90" t="str">
        <f t="shared" ca="1" si="1688"/>
        <v/>
      </c>
      <c r="L841" s="90" t="str">
        <f t="shared" ca="1" si="1688"/>
        <v/>
      </c>
      <c r="M841" s="90" t="str">
        <f t="shared" ca="1" si="1688"/>
        <v/>
      </c>
      <c r="N841" s="90" t="str">
        <f t="shared" ca="1" si="1688"/>
        <v/>
      </c>
      <c r="O841" s="90" t="str">
        <f t="shared" ca="1" si="1688"/>
        <v/>
      </c>
      <c r="P841" s="89" t="str">
        <f t="shared" ref="P841:U841" ca="1" si="1689">IF(ISNA(MATCH(MIN(J804:J853)+ROW()-ROW(P804),J804:J853,0)),"",INDEX(D804:D853,MATCH(MIN(J804:J853)+ROW()-ROW(P804),J804:J853,0)))</f>
        <v/>
      </c>
      <c r="Q841" s="89" t="str">
        <f t="shared" ca="1" si="1689"/>
        <v/>
      </c>
      <c r="R841" s="89" t="str">
        <f t="shared" ca="1" si="1689"/>
        <v/>
      </c>
      <c r="S841" s="89" t="str">
        <f t="shared" ca="1" si="1689"/>
        <v/>
      </c>
      <c r="T841" s="89" t="str">
        <f t="shared" ca="1" si="1689"/>
        <v/>
      </c>
      <c r="U841" s="89" t="str">
        <f t="shared" ca="1" si="1689"/>
        <v/>
      </c>
      <c r="V841" s="98"/>
    </row>
    <row r="842" spans="2:22" x14ac:dyDescent="0.25">
      <c r="B842" s="91">
        <v>39</v>
      </c>
      <c r="C842" s="92">
        <f t="shared" si="1681"/>
        <v>43852</v>
      </c>
      <c r="D842" s="93">
        <f ca="1">OFFSET(dispos!$D$21,,228)</f>
        <v>0</v>
      </c>
      <c r="E842" s="93">
        <f ca="1">OFFSET(dispos!$E$21,,228)</f>
        <v>0</v>
      </c>
      <c r="F842" s="93">
        <f ca="1">OFFSET(dispos!$F$21,,228)</f>
        <v>0</v>
      </c>
      <c r="G842" s="93">
        <f ca="1">OFFSET(dispos!$G$21,,228)</f>
        <v>0</v>
      </c>
      <c r="H842" s="93">
        <f ca="1">OFFSET(dispos!$H$21,,228)</f>
        <v>0</v>
      </c>
      <c r="I842" s="93">
        <f ca="1">OFFSET(dispos!$I$21,,228)</f>
        <v>0</v>
      </c>
      <c r="J842" s="90" t="str">
        <f t="shared" ref="J842:O842" ca="1" si="1690">IF(D842=0,"",SUMPRODUCT((D804:D853&lt;=D842)-(ISBLANK(D804:D853))))</f>
        <v/>
      </c>
      <c r="K842" s="90" t="str">
        <f t="shared" ca="1" si="1690"/>
        <v/>
      </c>
      <c r="L842" s="90" t="str">
        <f t="shared" ca="1" si="1690"/>
        <v/>
      </c>
      <c r="M842" s="90" t="str">
        <f t="shared" ca="1" si="1690"/>
        <v/>
      </c>
      <c r="N842" s="90" t="str">
        <f t="shared" ca="1" si="1690"/>
        <v/>
      </c>
      <c r="O842" s="90" t="str">
        <f t="shared" ca="1" si="1690"/>
        <v/>
      </c>
      <c r="P842" s="89" t="str">
        <f t="shared" ref="P842:U842" ca="1" si="1691">IF(ISNA(MATCH(MIN(J804:J853)+ROW()-ROW(P804),J804:J853,0)),"",INDEX(D804:D853,MATCH(MIN(J804:J853)+ROW()-ROW(P804),J804:J853,0)))</f>
        <v/>
      </c>
      <c r="Q842" s="89" t="str">
        <f t="shared" ca="1" si="1691"/>
        <v/>
      </c>
      <c r="R842" s="89" t="str">
        <f t="shared" ca="1" si="1691"/>
        <v/>
      </c>
      <c r="S842" s="89" t="str">
        <f t="shared" ca="1" si="1691"/>
        <v/>
      </c>
      <c r="T842" s="89" t="str">
        <f t="shared" ca="1" si="1691"/>
        <v/>
      </c>
      <c r="U842" s="89" t="str">
        <f t="shared" ca="1" si="1691"/>
        <v/>
      </c>
      <c r="V842" s="98"/>
    </row>
    <row r="843" spans="2:22" x14ac:dyDescent="0.25">
      <c r="B843" s="91">
        <v>40</v>
      </c>
      <c r="C843" s="92">
        <f t="shared" si="1681"/>
        <v>43852</v>
      </c>
      <c r="D843" s="93">
        <f ca="1">OFFSET(dispos!$D$21,,234)</f>
        <v>0</v>
      </c>
      <c r="E843" s="93">
        <f ca="1">OFFSET(dispos!$E$21,,234)</f>
        <v>0</v>
      </c>
      <c r="F843" s="93">
        <f ca="1">OFFSET(dispos!$F$21,,234)</f>
        <v>0</v>
      </c>
      <c r="G843" s="93">
        <f ca="1">OFFSET(dispos!$G$21,,234)</f>
        <v>0</v>
      </c>
      <c r="H843" s="93">
        <f ca="1">OFFSET(dispos!$H$21,,234)</f>
        <v>0</v>
      </c>
      <c r="I843" s="93">
        <f ca="1">OFFSET(dispos!$I$21,,234)</f>
        <v>0</v>
      </c>
      <c r="J843" s="90" t="str">
        <f t="shared" ref="J843:O843" ca="1" si="1692">IF(D843=0,"",SUMPRODUCT((D804:D853&lt;=D843)-(ISBLANK(D804:D853))))</f>
        <v/>
      </c>
      <c r="K843" s="90" t="str">
        <f t="shared" ca="1" si="1692"/>
        <v/>
      </c>
      <c r="L843" s="90" t="str">
        <f t="shared" ca="1" si="1692"/>
        <v/>
      </c>
      <c r="M843" s="90" t="str">
        <f t="shared" ca="1" si="1692"/>
        <v/>
      </c>
      <c r="N843" s="90" t="str">
        <f t="shared" ca="1" si="1692"/>
        <v/>
      </c>
      <c r="O843" s="90" t="str">
        <f t="shared" ca="1" si="1692"/>
        <v/>
      </c>
      <c r="P843" s="89" t="str">
        <f t="shared" ref="P843:U843" ca="1" si="1693">IF(ISNA(MATCH(MIN(J804:J853)+ROW()-ROW(P804),J804:J853,0)),"",INDEX(D804:D853,MATCH(MIN(J804:J853)+ROW()-ROW(P804),J804:J853,0)))</f>
        <v/>
      </c>
      <c r="Q843" s="89" t="str">
        <f t="shared" ca="1" si="1693"/>
        <v/>
      </c>
      <c r="R843" s="89" t="str">
        <f t="shared" ca="1" si="1693"/>
        <v/>
      </c>
      <c r="S843" s="89" t="str">
        <f t="shared" ca="1" si="1693"/>
        <v/>
      </c>
      <c r="T843" s="89" t="str">
        <f t="shared" ca="1" si="1693"/>
        <v/>
      </c>
      <c r="U843" s="89" t="str">
        <f t="shared" ca="1" si="1693"/>
        <v/>
      </c>
      <c r="V843" s="98"/>
    </row>
    <row r="844" spans="2:22" x14ac:dyDescent="0.25">
      <c r="B844" s="91">
        <v>41</v>
      </c>
      <c r="C844" s="92">
        <f t="shared" si="1681"/>
        <v>43852</v>
      </c>
      <c r="D844" s="93">
        <f ca="1">OFFSET(dispos!$D$21,,240)</f>
        <v>0</v>
      </c>
      <c r="E844" s="93">
        <f ca="1">OFFSET(dispos!$E$21,,240)</f>
        <v>0</v>
      </c>
      <c r="F844" s="93">
        <f ca="1">OFFSET(dispos!$F$21,,240)</f>
        <v>0</v>
      </c>
      <c r="G844" s="93">
        <f ca="1">OFFSET(dispos!$G$21,,240)</f>
        <v>0</v>
      </c>
      <c r="H844" s="93">
        <f ca="1">OFFSET(dispos!$H$21,,240)</f>
        <v>0</v>
      </c>
      <c r="I844" s="93">
        <f ca="1">OFFSET(dispos!$I$21,,240)</f>
        <v>0</v>
      </c>
      <c r="J844" s="90" t="str">
        <f t="shared" ref="J844:O844" ca="1" si="1694">IF(D844=0,"",SUMPRODUCT((D804:D853&lt;=D844)-(ISBLANK(D804:D853))))</f>
        <v/>
      </c>
      <c r="K844" s="90" t="str">
        <f t="shared" ca="1" si="1694"/>
        <v/>
      </c>
      <c r="L844" s="90" t="str">
        <f t="shared" ca="1" si="1694"/>
        <v/>
      </c>
      <c r="M844" s="90" t="str">
        <f t="shared" ca="1" si="1694"/>
        <v/>
      </c>
      <c r="N844" s="90" t="str">
        <f t="shared" ca="1" si="1694"/>
        <v/>
      </c>
      <c r="O844" s="90" t="str">
        <f t="shared" ca="1" si="1694"/>
        <v/>
      </c>
      <c r="P844" s="89" t="str">
        <f t="shared" ref="P844:U844" ca="1" si="1695">IF(ISNA(MATCH(MIN(J804:J853)+ROW()-ROW(P804),J804:J853,0)),"",INDEX(D804:D853,MATCH(MIN(J804:J853)+ROW()-ROW(P804),J804:J853,0)))</f>
        <v/>
      </c>
      <c r="Q844" s="89" t="str">
        <f t="shared" ca="1" si="1695"/>
        <v/>
      </c>
      <c r="R844" s="89" t="str">
        <f t="shared" ca="1" si="1695"/>
        <v/>
      </c>
      <c r="S844" s="89" t="str">
        <f t="shared" ca="1" si="1695"/>
        <v/>
      </c>
      <c r="T844" s="89" t="str">
        <f t="shared" ca="1" si="1695"/>
        <v/>
      </c>
      <c r="U844" s="89" t="str">
        <f t="shared" ca="1" si="1695"/>
        <v/>
      </c>
      <c r="V844" s="98"/>
    </row>
    <row r="845" spans="2:22" x14ac:dyDescent="0.25">
      <c r="B845" s="91">
        <v>42</v>
      </c>
      <c r="C845" s="92">
        <f t="shared" si="1681"/>
        <v>43852</v>
      </c>
      <c r="D845" s="93">
        <f ca="1">OFFSET(dispos!$D$21,,246)</f>
        <v>0</v>
      </c>
      <c r="E845" s="93">
        <f ca="1">OFFSET(dispos!$E$21,,246)</f>
        <v>0</v>
      </c>
      <c r="F845" s="93">
        <f ca="1">OFFSET(dispos!$F$21,,246)</f>
        <v>0</v>
      </c>
      <c r="G845" s="93">
        <f ca="1">OFFSET(dispos!$G$21,,246)</f>
        <v>0</v>
      </c>
      <c r="H845" s="93">
        <f ca="1">OFFSET(dispos!$H$21,,246)</f>
        <v>0</v>
      </c>
      <c r="I845" s="93">
        <f ca="1">OFFSET(dispos!$I$21,,246)</f>
        <v>0</v>
      </c>
      <c r="J845" s="90" t="str">
        <f t="shared" ref="J845:O845" ca="1" si="1696">IF(D845=0,"",SUMPRODUCT((D804:D853&lt;=D845)-(ISBLANK(D804:D853))))</f>
        <v/>
      </c>
      <c r="K845" s="90" t="str">
        <f t="shared" ca="1" si="1696"/>
        <v/>
      </c>
      <c r="L845" s="90" t="str">
        <f t="shared" ca="1" si="1696"/>
        <v/>
      </c>
      <c r="M845" s="90" t="str">
        <f t="shared" ca="1" si="1696"/>
        <v/>
      </c>
      <c r="N845" s="90" t="str">
        <f t="shared" ca="1" si="1696"/>
        <v/>
      </c>
      <c r="O845" s="90" t="str">
        <f t="shared" ca="1" si="1696"/>
        <v/>
      </c>
      <c r="P845" s="89" t="str">
        <f t="shared" ref="P845:U845" ca="1" si="1697">IF(ISNA(MATCH(MIN(J804:J853)+ROW()-ROW(P804),J804:J853,0)),"",INDEX(D804:D853,MATCH(MIN(J804:J853)+ROW()-ROW(P804),J804:J853,0)))</f>
        <v/>
      </c>
      <c r="Q845" s="89" t="str">
        <f t="shared" ca="1" si="1697"/>
        <v/>
      </c>
      <c r="R845" s="89" t="str">
        <f t="shared" ca="1" si="1697"/>
        <v/>
      </c>
      <c r="S845" s="89" t="str">
        <f t="shared" ca="1" si="1697"/>
        <v/>
      </c>
      <c r="T845" s="89" t="str">
        <f t="shared" ca="1" si="1697"/>
        <v/>
      </c>
      <c r="U845" s="89" t="str">
        <f t="shared" ca="1" si="1697"/>
        <v/>
      </c>
      <c r="V845" s="98"/>
    </row>
    <row r="846" spans="2:22" x14ac:dyDescent="0.25">
      <c r="B846" s="91">
        <v>43</v>
      </c>
      <c r="C846" s="92">
        <f t="shared" si="1681"/>
        <v>43852</v>
      </c>
      <c r="D846" s="93">
        <f ca="1">OFFSET(dispos!$D$21,,252)</f>
        <v>0</v>
      </c>
      <c r="E846" s="93">
        <f ca="1">OFFSET(dispos!$E$21,,252)</f>
        <v>0</v>
      </c>
      <c r="F846" s="93">
        <f ca="1">OFFSET(dispos!$F$21,,252)</f>
        <v>0</v>
      </c>
      <c r="G846" s="93">
        <f ca="1">OFFSET(dispos!$G$21,,252)</f>
        <v>0</v>
      </c>
      <c r="H846" s="93">
        <f ca="1">OFFSET(dispos!$H$21,,252)</f>
        <v>0</v>
      </c>
      <c r="I846" s="93">
        <f ca="1">OFFSET(dispos!$I$21,,252)</f>
        <v>0</v>
      </c>
      <c r="J846" s="90" t="str">
        <f t="shared" ref="J846:O846" ca="1" si="1698">IF(D846=0,"",SUMPRODUCT((D804:D853&lt;=D846)-(ISBLANK(D804:D853))))</f>
        <v/>
      </c>
      <c r="K846" s="90" t="str">
        <f t="shared" ca="1" si="1698"/>
        <v/>
      </c>
      <c r="L846" s="90" t="str">
        <f t="shared" ca="1" si="1698"/>
        <v/>
      </c>
      <c r="M846" s="90" t="str">
        <f t="shared" ca="1" si="1698"/>
        <v/>
      </c>
      <c r="N846" s="90" t="str">
        <f t="shared" ca="1" si="1698"/>
        <v/>
      </c>
      <c r="O846" s="90" t="str">
        <f t="shared" ca="1" si="1698"/>
        <v/>
      </c>
      <c r="P846" s="89" t="str">
        <f t="shared" ref="P846:U846" ca="1" si="1699">IF(ISNA(MATCH(MIN(J804:J853)+ROW()-ROW(P804),J804:J853,0)),"",INDEX(D804:D853,MATCH(MIN(J804:J853)+ROW()-ROW(P804),J804:J853,0)))</f>
        <v/>
      </c>
      <c r="Q846" s="89" t="str">
        <f t="shared" ca="1" si="1699"/>
        <v/>
      </c>
      <c r="R846" s="89" t="str">
        <f t="shared" ca="1" si="1699"/>
        <v/>
      </c>
      <c r="S846" s="89" t="str">
        <f t="shared" ca="1" si="1699"/>
        <v/>
      </c>
      <c r="T846" s="89" t="str">
        <f t="shared" ca="1" si="1699"/>
        <v/>
      </c>
      <c r="U846" s="89" t="str">
        <f t="shared" ca="1" si="1699"/>
        <v/>
      </c>
      <c r="V846" s="98"/>
    </row>
    <row r="847" spans="2:22" x14ac:dyDescent="0.25">
      <c r="B847" s="91">
        <v>44</v>
      </c>
      <c r="C847" s="92">
        <f t="shared" si="1681"/>
        <v>43852</v>
      </c>
      <c r="D847" s="93">
        <f ca="1">OFFSET(dispos!$D$21,,258)</f>
        <v>0</v>
      </c>
      <c r="E847" s="93">
        <f ca="1">OFFSET(dispos!$E$21,,258)</f>
        <v>0</v>
      </c>
      <c r="F847" s="93">
        <f ca="1">OFFSET(dispos!$F$21,,258)</f>
        <v>0</v>
      </c>
      <c r="G847" s="93">
        <f ca="1">OFFSET(dispos!$G$21,,258)</f>
        <v>0</v>
      </c>
      <c r="H847" s="93">
        <f ca="1">OFFSET(dispos!$H$21,,258)</f>
        <v>0</v>
      </c>
      <c r="I847" s="93">
        <f ca="1">OFFSET(dispos!$I$21,,258)</f>
        <v>0</v>
      </c>
      <c r="J847" s="90" t="str">
        <f t="shared" ref="J847:O847" ca="1" si="1700">IF(D847=0,"",SUMPRODUCT((D804:D853&lt;=D847)-(ISBLANK(D804:D853))))</f>
        <v/>
      </c>
      <c r="K847" s="90" t="str">
        <f t="shared" ca="1" si="1700"/>
        <v/>
      </c>
      <c r="L847" s="90" t="str">
        <f t="shared" ca="1" si="1700"/>
        <v/>
      </c>
      <c r="M847" s="90" t="str">
        <f t="shared" ca="1" si="1700"/>
        <v/>
      </c>
      <c r="N847" s="90" t="str">
        <f t="shared" ca="1" si="1700"/>
        <v/>
      </c>
      <c r="O847" s="90" t="str">
        <f t="shared" ca="1" si="1700"/>
        <v/>
      </c>
      <c r="P847" s="89" t="str">
        <f t="shared" ref="P847:U847" ca="1" si="1701">IF(ISNA(MATCH(MIN(J804:J853)+ROW()-ROW(P804),J804:J853,0)),"",INDEX(D804:D853,MATCH(MIN(J804:J853)+ROW()-ROW(P804),J804:J853,0)))</f>
        <v/>
      </c>
      <c r="Q847" s="89" t="str">
        <f t="shared" ca="1" si="1701"/>
        <v/>
      </c>
      <c r="R847" s="89" t="str">
        <f t="shared" ca="1" si="1701"/>
        <v/>
      </c>
      <c r="S847" s="89" t="str">
        <f t="shared" ca="1" si="1701"/>
        <v/>
      </c>
      <c r="T847" s="89" t="str">
        <f t="shared" ca="1" si="1701"/>
        <v/>
      </c>
      <c r="U847" s="89" t="str">
        <f t="shared" ca="1" si="1701"/>
        <v/>
      </c>
      <c r="V847" s="98"/>
    </row>
    <row r="848" spans="2:22" x14ac:dyDescent="0.25">
      <c r="B848" s="91">
        <v>45</v>
      </c>
      <c r="C848" s="92">
        <f t="shared" si="1681"/>
        <v>43852</v>
      </c>
      <c r="D848" s="93">
        <f ca="1">OFFSET(dispos!$D$21,,264)</f>
        <v>0</v>
      </c>
      <c r="E848" s="93">
        <f ca="1">OFFSET(dispos!$E$21,,264)</f>
        <v>0</v>
      </c>
      <c r="F848" s="93">
        <f ca="1">OFFSET(dispos!$F$21,,264)</f>
        <v>0</v>
      </c>
      <c r="G848" s="93">
        <f ca="1">OFFSET(dispos!$G$21,,264)</f>
        <v>0</v>
      </c>
      <c r="H848" s="93">
        <f ca="1">OFFSET(dispos!$H$21,,264)</f>
        <v>0</v>
      </c>
      <c r="I848" s="93">
        <f ca="1">OFFSET(dispos!$I$21,,264)</f>
        <v>0</v>
      </c>
      <c r="J848" s="90" t="str">
        <f t="shared" ref="J848:O848" ca="1" si="1702">IF(D848=0,"",SUMPRODUCT((D804:D853&lt;=D848)-(ISBLANK(D804:D853))))</f>
        <v/>
      </c>
      <c r="K848" s="90" t="str">
        <f t="shared" ca="1" si="1702"/>
        <v/>
      </c>
      <c r="L848" s="90" t="str">
        <f t="shared" ca="1" si="1702"/>
        <v/>
      </c>
      <c r="M848" s="90" t="str">
        <f t="shared" ca="1" si="1702"/>
        <v/>
      </c>
      <c r="N848" s="90" t="str">
        <f t="shared" ca="1" si="1702"/>
        <v/>
      </c>
      <c r="O848" s="90" t="str">
        <f t="shared" ca="1" si="1702"/>
        <v/>
      </c>
      <c r="P848" s="89" t="str">
        <f t="shared" ref="P848:U848" ca="1" si="1703">IF(ISNA(MATCH(MIN(J804:J853)+ROW()-ROW(P804),J804:J853,0)),"",INDEX(D804:D853,MATCH(MIN(J804:J853)+ROW()-ROW(P804),J804:J853,0)))</f>
        <v/>
      </c>
      <c r="Q848" s="89" t="str">
        <f t="shared" ca="1" si="1703"/>
        <v/>
      </c>
      <c r="R848" s="89" t="str">
        <f t="shared" ca="1" si="1703"/>
        <v/>
      </c>
      <c r="S848" s="89" t="str">
        <f t="shared" ca="1" si="1703"/>
        <v/>
      </c>
      <c r="T848" s="89" t="str">
        <f t="shared" ca="1" si="1703"/>
        <v/>
      </c>
      <c r="U848" s="89" t="str">
        <f t="shared" ca="1" si="1703"/>
        <v/>
      </c>
      <c r="V848" s="98"/>
    </row>
    <row r="849" spans="2:22" x14ac:dyDescent="0.25">
      <c r="B849" s="91">
        <v>46</v>
      </c>
      <c r="C849" s="92">
        <f t="shared" si="1681"/>
        <v>43852</v>
      </c>
      <c r="D849" s="93">
        <f ca="1">OFFSET(dispos!$D$21,,270)</f>
        <v>0</v>
      </c>
      <c r="E849" s="93">
        <f ca="1">OFFSET(dispos!$E$21,,270)</f>
        <v>0</v>
      </c>
      <c r="F849" s="93">
        <f ca="1">OFFSET(dispos!$F$21,,270)</f>
        <v>0</v>
      </c>
      <c r="G849" s="93">
        <f ca="1">OFFSET(dispos!$G$21,,270)</f>
        <v>0</v>
      </c>
      <c r="H849" s="93">
        <f ca="1">OFFSET(dispos!$H$21,,270)</f>
        <v>0</v>
      </c>
      <c r="I849" s="93">
        <f ca="1">OFFSET(dispos!$I$21,,270)</f>
        <v>0</v>
      </c>
      <c r="J849" s="90" t="str">
        <f t="shared" ref="J849:O849" ca="1" si="1704">IF(D849=0,"",SUMPRODUCT((D804:D853&lt;=D849)-(ISBLANK(D804:D853))))</f>
        <v/>
      </c>
      <c r="K849" s="90" t="str">
        <f t="shared" ca="1" si="1704"/>
        <v/>
      </c>
      <c r="L849" s="90" t="str">
        <f t="shared" ca="1" si="1704"/>
        <v/>
      </c>
      <c r="M849" s="90" t="str">
        <f t="shared" ca="1" si="1704"/>
        <v/>
      </c>
      <c r="N849" s="90" t="str">
        <f t="shared" ca="1" si="1704"/>
        <v/>
      </c>
      <c r="O849" s="90" t="str">
        <f t="shared" ca="1" si="1704"/>
        <v/>
      </c>
      <c r="P849" s="89" t="str">
        <f t="shared" ref="P849:U849" ca="1" si="1705">IF(ISNA(MATCH(MIN(J804:J853)+ROW()-ROW(P804),J804:J853,0)),"",INDEX(D804:D853,MATCH(MIN(J804:J853)+ROW()-ROW(P804),J804:J853,0)))</f>
        <v/>
      </c>
      <c r="Q849" s="89" t="str">
        <f t="shared" ca="1" si="1705"/>
        <v/>
      </c>
      <c r="R849" s="89" t="str">
        <f t="shared" ca="1" si="1705"/>
        <v/>
      </c>
      <c r="S849" s="89" t="str">
        <f t="shared" ca="1" si="1705"/>
        <v/>
      </c>
      <c r="T849" s="89" t="str">
        <f t="shared" ca="1" si="1705"/>
        <v/>
      </c>
      <c r="U849" s="89" t="str">
        <f t="shared" ca="1" si="1705"/>
        <v/>
      </c>
      <c r="V849" s="98"/>
    </row>
    <row r="850" spans="2:22" x14ac:dyDescent="0.25">
      <c r="B850" s="91">
        <v>47</v>
      </c>
      <c r="C850" s="92">
        <f t="shared" si="1681"/>
        <v>43852</v>
      </c>
      <c r="D850" s="93">
        <f ca="1">OFFSET(dispos!$D$21,,276)</f>
        <v>0</v>
      </c>
      <c r="E850" s="93">
        <f ca="1">OFFSET(dispos!$E$21,,276)</f>
        <v>0</v>
      </c>
      <c r="F850" s="93">
        <f ca="1">OFFSET(dispos!$F$21,,276)</f>
        <v>0</v>
      </c>
      <c r="G850" s="93">
        <f ca="1">OFFSET(dispos!$G$21,,276)</f>
        <v>0</v>
      </c>
      <c r="H850" s="93">
        <f ca="1">OFFSET(dispos!$H$21,,276)</f>
        <v>0</v>
      </c>
      <c r="I850" s="93">
        <f ca="1">OFFSET(dispos!$I$21,,276)</f>
        <v>0</v>
      </c>
      <c r="J850" s="90" t="str">
        <f t="shared" ref="J850:O850" ca="1" si="1706">IF(D850=0,"",SUMPRODUCT((D804:D853&lt;=D850)-(ISBLANK(D804:D853))))</f>
        <v/>
      </c>
      <c r="K850" s="90" t="str">
        <f t="shared" ca="1" si="1706"/>
        <v/>
      </c>
      <c r="L850" s="90" t="str">
        <f t="shared" ca="1" si="1706"/>
        <v/>
      </c>
      <c r="M850" s="90" t="str">
        <f t="shared" ca="1" si="1706"/>
        <v/>
      </c>
      <c r="N850" s="90" t="str">
        <f t="shared" ca="1" si="1706"/>
        <v/>
      </c>
      <c r="O850" s="90" t="str">
        <f t="shared" ca="1" si="1706"/>
        <v/>
      </c>
      <c r="P850" s="89" t="str">
        <f t="shared" ref="P850:U850" ca="1" si="1707">IF(ISNA(MATCH(MIN(J804:J853)+ROW()-ROW(P804),J804:J853,0)),"",INDEX(D804:D853,MATCH(MIN(J804:J853)+ROW()-ROW(P804),J804:J853,0)))</f>
        <v/>
      </c>
      <c r="Q850" s="89" t="str">
        <f t="shared" ca="1" si="1707"/>
        <v/>
      </c>
      <c r="R850" s="89" t="str">
        <f t="shared" ca="1" si="1707"/>
        <v/>
      </c>
      <c r="S850" s="89" t="str">
        <f t="shared" ca="1" si="1707"/>
        <v/>
      </c>
      <c r="T850" s="89" t="str">
        <f t="shared" ca="1" si="1707"/>
        <v/>
      </c>
      <c r="U850" s="89" t="str">
        <f t="shared" ca="1" si="1707"/>
        <v/>
      </c>
      <c r="V850" s="98"/>
    </row>
    <row r="851" spans="2:22" x14ac:dyDescent="0.25">
      <c r="B851" s="91">
        <v>48</v>
      </c>
      <c r="C851" s="92">
        <f t="shared" si="1681"/>
        <v>43852</v>
      </c>
      <c r="D851" s="93">
        <f ca="1">OFFSET(dispos!$D$21,,282)</f>
        <v>0</v>
      </c>
      <c r="E851" s="93">
        <f ca="1">OFFSET(dispos!$E$21,,282)</f>
        <v>0</v>
      </c>
      <c r="F851" s="93">
        <f ca="1">OFFSET(dispos!$F$21,,282)</f>
        <v>0</v>
      </c>
      <c r="G851" s="93">
        <f ca="1">OFFSET(dispos!$G$21,,282)</f>
        <v>0</v>
      </c>
      <c r="H851" s="93">
        <f ca="1">OFFSET(dispos!$H$21,,282)</f>
        <v>0</v>
      </c>
      <c r="I851" s="93">
        <f ca="1">OFFSET(dispos!$I$21,,282)</f>
        <v>0</v>
      </c>
      <c r="J851" s="90" t="str">
        <f t="shared" ref="J851:O851" ca="1" si="1708">IF(D851=0,"",SUMPRODUCT((D804:D853&lt;=D851)-(ISBLANK(D804:D853))))</f>
        <v/>
      </c>
      <c r="K851" s="90" t="str">
        <f t="shared" ca="1" si="1708"/>
        <v/>
      </c>
      <c r="L851" s="90" t="str">
        <f t="shared" ca="1" si="1708"/>
        <v/>
      </c>
      <c r="M851" s="90" t="str">
        <f t="shared" ca="1" si="1708"/>
        <v/>
      </c>
      <c r="N851" s="90" t="str">
        <f t="shared" ca="1" si="1708"/>
        <v/>
      </c>
      <c r="O851" s="90" t="str">
        <f t="shared" ca="1" si="1708"/>
        <v/>
      </c>
      <c r="P851" s="89" t="str">
        <f t="shared" ref="P851:U851" ca="1" si="1709">IF(ISNA(MATCH(MIN(J804:J853)+ROW()-ROW(P804),J804:J853,0)),"",INDEX(D804:D853,MATCH(MIN(J804:J853)+ROW()-ROW(P804),J804:J853,0)))</f>
        <v/>
      </c>
      <c r="Q851" s="89" t="str">
        <f t="shared" ca="1" si="1709"/>
        <v/>
      </c>
      <c r="R851" s="89" t="str">
        <f t="shared" ca="1" si="1709"/>
        <v/>
      </c>
      <c r="S851" s="89" t="str">
        <f t="shared" ca="1" si="1709"/>
        <v/>
      </c>
      <c r="T851" s="89" t="str">
        <f t="shared" ca="1" si="1709"/>
        <v/>
      </c>
      <c r="U851" s="89" t="str">
        <f t="shared" ca="1" si="1709"/>
        <v/>
      </c>
      <c r="V851" s="98"/>
    </row>
    <row r="852" spans="2:22" x14ac:dyDescent="0.25">
      <c r="B852" s="91">
        <v>49</v>
      </c>
      <c r="C852" s="92">
        <f t="shared" si="1681"/>
        <v>43852</v>
      </c>
      <c r="D852" s="93">
        <f ca="1">OFFSET(dispos!$D$21,,288)</f>
        <v>0</v>
      </c>
      <c r="E852" s="93">
        <f ca="1">OFFSET(dispos!$E$21,,288)</f>
        <v>0</v>
      </c>
      <c r="F852" s="93">
        <f ca="1">OFFSET(dispos!$F$21,,288)</f>
        <v>0</v>
      </c>
      <c r="G852" s="93">
        <f ca="1">OFFSET(dispos!$G$21,,288)</f>
        <v>0</v>
      </c>
      <c r="H852" s="93">
        <f ca="1">OFFSET(dispos!$H$21,,288)</f>
        <v>0</v>
      </c>
      <c r="I852" s="93">
        <f ca="1">OFFSET(dispos!$I$21,,288)</f>
        <v>0</v>
      </c>
      <c r="J852" s="90" t="str">
        <f t="shared" ref="J852:O852" ca="1" si="1710">IF(D852=0,"",SUMPRODUCT((D804:D853&lt;=D852)-(ISBLANK(D804:D853))))</f>
        <v/>
      </c>
      <c r="K852" s="90" t="str">
        <f t="shared" ca="1" si="1710"/>
        <v/>
      </c>
      <c r="L852" s="90" t="str">
        <f t="shared" ca="1" si="1710"/>
        <v/>
      </c>
      <c r="M852" s="90" t="str">
        <f t="shared" ca="1" si="1710"/>
        <v/>
      </c>
      <c r="N852" s="90" t="str">
        <f t="shared" ca="1" si="1710"/>
        <v/>
      </c>
      <c r="O852" s="90" t="str">
        <f t="shared" ca="1" si="1710"/>
        <v/>
      </c>
      <c r="P852" s="89" t="str">
        <f t="shared" ref="P852:U852" ca="1" si="1711">IF(ISNA(MATCH(MIN(J804:J853)+ROW()-ROW(P804),J804:J853,0)),"",INDEX(D804:D853,MATCH(MIN(J804:J853)+ROW()-ROW(P804),J804:J853,0)))</f>
        <v/>
      </c>
      <c r="Q852" s="89" t="str">
        <f t="shared" ca="1" si="1711"/>
        <v/>
      </c>
      <c r="R852" s="89" t="str">
        <f t="shared" ca="1" si="1711"/>
        <v/>
      </c>
      <c r="S852" s="89" t="str">
        <f t="shared" ca="1" si="1711"/>
        <v/>
      </c>
      <c r="T852" s="89" t="str">
        <f t="shared" ca="1" si="1711"/>
        <v/>
      </c>
      <c r="U852" s="89" t="str">
        <f t="shared" ca="1" si="1711"/>
        <v/>
      </c>
      <c r="V852" s="98"/>
    </row>
    <row r="853" spans="2:22" x14ac:dyDescent="0.25">
      <c r="B853" s="91">
        <v>50</v>
      </c>
      <c r="C853" s="92">
        <f t="shared" si="1681"/>
        <v>43852</v>
      </c>
      <c r="D853" s="93">
        <f ca="1">OFFSET(dispos!$D$21,,294)</f>
        <v>0</v>
      </c>
      <c r="E853" s="93">
        <f ca="1">OFFSET(dispos!$E$21,,294)</f>
        <v>0</v>
      </c>
      <c r="F853" s="93">
        <f ca="1">OFFSET(dispos!$F$21,,294)</f>
        <v>0</v>
      </c>
      <c r="G853" s="93">
        <f ca="1">OFFSET(dispos!$G$21,,294)</f>
        <v>0</v>
      </c>
      <c r="H853" s="93">
        <f ca="1">OFFSET(dispos!$H$21,,294)</f>
        <v>0</v>
      </c>
      <c r="I853" s="93">
        <f ca="1">OFFSET(dispos!$I$21,,294)</f>
        <v>0</v>
      </c>
      <c r="J853" s="90" t="str">
        <f t="shared" ref="J853:O853" ca="1" si="1712">IF(D853=0,"",SUMPRODUCT((D804:D853&lt;=D853)-(ISBLANK(D804:D853))))</f>
        <v/>
      </c>
      <c r="K853" s="90" t="str">
        <f t="shared" ca="1" si="1712"/>
        <v/>
      </c>
      <c r="L853" s="90" t="str">
        <f t="shared" ca="1" si="1712"/>
        <v/>
      </c>
      <c r="M853" s="90" t="str">
        <f t="shared" ca="1" si="1712"/>
        <v/>
      </c>
      <c r="N853" s="90" t="str">
        <f t="shared" ca="1" si="1712"/>
        <v/>
      </c>
      <c r="O853" s="90" t="str">
        <f t="shared" ca="1" si="1712"/>
        <v/>
      </c>
      <c r="P853" s="89" t="str">
        <f t="shared" ref="P853:U853" ca="1" si="1713">IF(ISNA(MATCH(MIN(J804:J853)+ROW()-ROW(P804),J804:J853,0)),"",INDEX(D804:D853,MATCH(MIN(J804:J853)+ROW()-ROW(P804),J804:J853,0)))</f>
        <v/>
      </c>
      <c r="Q853" s="89" t="str">
        <f t="shared" ca="1" si="1713"/>
        <v/>
      </c>
      <c r="R853" s="89" t="str">
        <f t="shared" ca="1" si="1713"/>
        <v/>
      </c>
      <c r="S853" s="89" t="str">
        <f t="shared" ca="1" si="1713"/>
        <v/>
      </c>
      <c r="T853" s="89" t="str">
        <f t="shared" ca="1" si="1713"/>
        <v/>
      </c>
      <c r="U853" s="89" t="str">
        <f t="shared" ca="1" si="1713"/>
        <v/>
      </c>
      <c r="V853" s="98"/>
    </row>
    <row r="854" spans="2:22" x14ac:dyDescent="0.25">
      <c r="B854">
        <v>1</v>
      </c>
      <c r="C854" s="29">
        <f>dispos!$C$22</f>
        <v>43853</v>
      </c>
      <c r="D854" s="88">
        <f ca="1">OFFSET(dispos!$D$22,,)</f>
        <v>0</v>
      </c>
      <c r="E854" s="88">
        <f ca="1">OFFSET(dispos!$E$22,,)</f>
        <v>0</v>
      </c>
      <c r="F854" s="88">
        <f ca="1">OFFSET(dispos!$F$22,,)</f>
        <v>0</v>
      </c>
      <c r="G854" s="88">
        <f ca="1">OFFSET(dispos!$G$22,,)</f>
        <v>0</v>
      </c>
      <c r="H854" s="88">
        <f ca="1">OFFSET(dispos!$H$22,,)</f>
        <v>0</v>
      </c>
      <c r="I854" s="88">
        <f ca="1">OFFSET(dispos!$I$22,,)</f>
        <v>0</v>
      </c>
      <c r="J854" s="94" t="str">
        <f t="shared" ref="J854:O854" ca="1" si="1714">IF(D854=0,"",SUMPRODUCT((D854:D903&lt;=D854)-(ISBLANK(D854:D903))))</f>
        <v/>
      </c>
      <c r="K854" s="95" t="str">
        <f t="shared" ca="1" si="1714"/>
        <v/>
      </c>
      <c r="L854" s="95" t="str">
        <f t="shared" ca="1" si="1714"/>
        <v/>
      </c>
      <c r="M854" s="95" t="str">
        <f t="shared" ca="1" si="1714"/>
        <v/>
      </c>
      <c r="N854" s="95" t="str">
        <f t="shared" ca="1" si="1714"/>
        <v/>
      </c>
      <c r="O854" s="95" t="str">
        <f t="shared" ca="1" si="1714"/>
        <v/>
      </c>
      <c r="P854" s="96" t="str">
        <f t="shared" ref="P854:U854" ca="1" si="1715">IF(ISNA(MATCH(MIN(J854:J903)+ROW()-ROW(P854),J854:J903,0)),"",INDEX(D854:D903,MATCH(MIN(J854:J903)+ROW()-ROW(P854),J854:J903,0)))</f>
        <v/>
      </c>
      <c r="Q854" s="96" t="str">
        <f t="shared" ca="1" si="1715"/>
        <v/>
      </c>
      <c r="R854" s="96" t="str">
        <f t="shared" ca="1" si="1715"/>
        <v/>
      </c>
      <c r="S854" s="96" t="str">
        <f t="shared" ca="1" si="1715"/>
        <v/>
      </c>
      <c r="T854" s="96" t="str">
        <f t="shared" ca="1" si="1715"/>
        <v/>
      </c>
      <c r="U854" s="96" t="str">
        <f t="shared" ca="1" si="1715"/>
        <v/>
      </c>
      <c r="V854" s="98">
        <v>18</v>
      </c>
    </row>
    <row r="855" spans="2:22" x14ac:dyDescent="0.25">
      <c r="B855">
        <v>2</v>
      </c>
      <c r="C855" s="29">
        <f t="shared" si="1681"/>
        <v>43853</v>
      </c>
      <c r="D855" s="88">
        <f ca="1">OFFSET(dispos!$D$22,,6)</f>
        <v>0</v>
      </c>
      <c r="E855" s="88">
        <f ca="1">OFFSET(dispos!$E$22,,6)</f>
        <v>0</v>
      </c>
      <c r="F855" s="88">
        <f ca="1">OFFSET(dispos!$F$22,,6)</f>
        <v>0</v>
      </c>
      <c r="G855" s="88">
        <f ca="1">OFFSET(dispos!$G$22,,6)</f>
        <v>0</v>
      </c>
      <c r="H855" s="88">
        <f ca="1">OFFSET(dispos!$H$22,,6)</f>
        <v>0</v>
      </c>
      <c r="I855" s="88">
        <f ca="1">OFFSET(dispos!$I$22,,6)</f>
        <v>0</v>
      </c>
      <c r="J855" s="90" t="str">
        <f t="shared" ref="J855:O855" ca="1" si="1716">IF(D855=0,"",SUMPRODUCT((D854:D903&lt;=D855)-(ISBLANK(D854:D903))))</f>
        <v/>
      </c>
      <c r="K855" s="90" t="str">
        <f t="shared" ca="1" si="1716"/>
        <v/>
      </c>
      <c r="L855" s="90" t="str">
        <f t="shared" ca="1" si="1716"/>
        <v/>
      </c>
      <c r="M855" s="90" t="str">
        <f t="shared" ca="1" si="1716"/>
        <v/>
      </c>
      <c r="N855" s="90" t="str">
        <f t="shared" ca="1" si="1716"/>
        <v/>
      </c>
      <c r="O855" s="90" t="str">
        <f t="shared" ca="1" si="1716"/>
        <v/>
      </c>
      <c r="P855" s="89" t="str">
        <f t="shared" ref="P855:U855" ca="1" si="1717">IF(ISNA(MATCH(MIN(J854:J903)+ROW()-ROW(P854),J854:J903,0)),"",INDEX(D854:D903,MATCH(MIN(J854:J903)+ROW()-ROW(P854),J854:J903,0)))</f>
        <v/>
      </c>
      <c r="Q855" s="89" t="str">
        <f t="shared" ca="1" si="1717"/>
        <v/>
      </c>
      <c r="R855" s="89" t="str">
        <f t="shared" ca="1" si="1717"/>
        <v/>
      </c>
      <c r="S855" s="89" t="str">
        <f t="shared" ca="1" si="1717"/>
        <v/>
      </c>
      <c r="T855" s="89" t="str">
        <f t="shared" ca="1" si="1717"/>
        <v/>
      </c>
      <c r="U855" s="89" t="str">
        <f t="shared" ca="1" si="1717"/>
        <v/>
      </c>
      <c r="V855" s="98"/>
    </row>
    <row r="856" spans="2:22" x14ac:dyDescent="0.25">
      <c r="B856">
        <v>3</v>
      </c>
      <c r="C856" s="29">
        <f t="shared" si="1681"/>
        <v>43853</v>
      </c>
      <c r="D856" s="88">
        <f ca="1">OFFSET(dispos!$D$22,,12)</f>
        <v>0</v>
      </c>
      <c r="E856" s="88">
        <f ca="1">OFFSET(dispos!$E$22,,12)</f>
        <v>0</v>
      </c>
      <c r="F856" s="88">
        <f ca="1">OFFSET(dispos!$F$22,,12)</f>
        <v>0</v>
      </c>
      <c r="G856" s="88">
        <f ca="1">OFFSET(dispos!$G$22,,12)</f>
        <v>0</v>
      </c>
      <c r="H856" s="88">
        <f ca="1">OFFSET(dispos!$H$22,,12)</f>
        <v>0</v>
      </c>
      <c r="I856" s="88">
        <f ca="1">OFFSET(dispos!$I$22,,12)</f>
        <v>0</v>
      </c>
      <c r="J856" s="90" t="str">
        <f t="shared" ref="J856:O856" ca="1" si="1718">IF(D856=0,"",SUMPRODUCT((D854:D903&lt;=D856)-(ISBLANK(D854:D903))))</f>
        <v/>
      </c>
      <c r="K856" s="90" t="str">
        <f t="shared" ca="1" si="1718"/>
        <v/>
      </c>
      <c r="L856" s="90" t="str">
        <f t="shared" ca="1" si="1718"/>
        <v/>
      </c>
      <c r="M856" s="90" t="str">
        <f t="shared" ca="1" si="1718"/>
        <v/>
      </c>
      <c r="N856" s="90" t="str">
        <f t="shared" ca="1" si="1718"/>
        <v/>
      </c>
      <c r="O856" s="90" t="str">
        <f t="shared" ca="1" si="1718"/>
        <v/>
      </c>
      <c r="P856" s="89" t="str">
        <f t="shared" ref="P856:U856" ca="1" si="1719">IF(ISNA(MATCH(MIN(J854:J903)+ROW()-ROW(P854),J854:J903,0)),"",INDEX(D854:D903,MATCH(MIN(J854:J903)+ROW()-ROW(P854),J854:J903,0)))</f>
        <v/>
      </c>
      <c r="Q856" s="89" t="str">
        <f t="shared" ca="1" si="1719"/>
        <v/>
      </c>
      <c r="R856" s="89" t="str">
        <f t="shared" ca="1" si="1719"/>
        <v/>
      </c>
      <c r="S856" s="89" t="str">
        <f t="shared" ca="1" si="1719"/>
        <v/>
      </c>
      <c r="T856" s="89" t="str">
        <f t="shared" ca="1" si="1719"/>
        <v/>
      </c>
      <c r="U856" s="89" t="str">
        <f t="shared" ca="1" si="1719"/>
        <v/>
      </c>
      <c r="V856" s="98"/>
    </row>
    <row r="857" spans="2:22" x14ac:dyDescent="0.25">
      <c r="B857">
        <v>4</v>
      </c>
      <c r="C857" s="29">
        <f t="shared" si="1681"/>
        <v>43853</v>
      </c>
      <c r="D857" s="88">
        <f ca="1">OFFSET(dispos!$D$22,,18)</f>
        <v>0</v>
      </c>
      <c r="E857" s="88">
        <f ca="1">OFFSET(dispos!$E$22,,18)</f>
        <v>0</v>
      </c>
      <c r="F857" s="88">
        <f ca="1">OFFSET(dispos!$F$22,,18)</f>
        <v>0</v>
      </c>
      <c r="G857" s="88">
        <f ca="1">OFFSET(dispos!$G$22,,18)</f>
        <v>0</v>
      </c>
      <c r="H857" s="88">
        <f ca="1">OFFSET(dispos!$H$22,,18)</f>
        <v>0</v>
      </c>
      <c r="I857" s="88">
        <f ca="1">OFFSET(dispos!$I$22,,18)</f>
        <v>0</v>
      </c>
      <c r="J857" s="90" t="str">
        <f t="shared" ref="J857:O857" ca="1" si="1720">IF(D857=0,"",SUMPRODUCT((D854:D903&lt;=D857)-(ISBLANK(D854:D903))))</f>
        <v/>
      </c>
      <c r="K857" s="90" t="str">
        <f t="shared" ca="1" si="1720"/>
        <v/>
      </c>
      <c r="L857" s="90" t="str">
        <f t="shared" ca="1" si="1720"/>
        <v/>
      </c>
      <c r="M857" s="90" t="str">
        <f t="shared" ca="1" si="1720"/>
        <v/>
      </c>
      <c r="N857" s="90" t="str">
        <f t="shared" ca="1" si="1720"/>
        <v/>
      </c>
      <c r="O857" s="90" t="str">
        <f t="shared" ca="1" si="1720"/>
        <v/>
      </c>
      <c r="P857" s="89" t="str">
        <f t="shared" ref="P857:U857" ca="1" si="1721">IF(ISNA(MATCH(MIN(J854:J903)+ROW()-ROW(P854),J854:J903,0)),"",INDEX(D854:D903,MATCH(MIN(J854:J903)+ROW()-ROW(P854),J854:J903,0)))</f>
        <v/>
      </c>
      <c r="Q857" s="89" t="str">
        <f t="shared" ca="1" si="1721"/>
        <v/>
      </c>
      <c r="R857" s="89" t="str">
        <f t="shared" ca="1" si="1721"/>
        <v/>
      </c>
      <c r="S857" s="89" t="str">
        <f t="shared" ca="1" si="1721"/>
        <v/>
      </c>
      <c r="T857" s="89" t="str">
        <f t="shared" ca="1" si="1721"/>
        <v/>
      </c>
      <c r="U857" s="89" t="str">
        <f t="shared" ca="1" si="1721"/>
        <v/>
      </c>
      <c r="V857" s="98"/>
    </row>
    <row r="858" spans="2:22" x14ac:dyDescent="0.25">
      <c r="B858">
        <v>5</v>
      </c>
      <c r="C858" s="29">
        <f t="shared" si="1681"/>
        <v>43853</v>
      </c>
      <c r="D858" s="88">
        <f ca="1">OFFSET(dispos!$D$22,,24)</f>
        <v>0</v>
      </c>
      <c r="E858" s="88">
        <f ca="1">OFFSET(dispos!$E$22,,24)</f>
        <v>0</v>
      </c>
      <c r="F858" s="88">
        <f ca="1">OFFSET(dispos!$F$22,,24)</f>
        <v>0</v>
      </c>
      <c r="G858" s="88">
        <f ca="1">OFFSET(dispos!$G$22,,24)</f>
        <v>0</v>
      </c>
      <c r="H858" s="88">
        <f ca="1">OFFSET(dispos!$H$22,,24)</f>
        <v>0</v>
      </c>
      <c r="I858" s="88">
        <f ca="1">OFFSET(dispos!$I$22,,24)</f>
        <v>0</v>
      </c>
      <c r="J858" s="90" t="str">
        <f t="shared" ref="J858:O858" ca="1" si="1722">IF(D858=0,"",SUMPRODUCT((D854:D903&lt;=D858)-(ISBLANK(D854:D903))))</f>
        <v/>
      </c>
      <c r="K858" s="90" t="str">
        <f t="shared" ca="1" si="1722"/>
        <v/>
      </c>
      <c r="L858" s="90" t="str">
        <f t="shared" ca="1" si="1722"/>
        <v/>
      </c>
      <c r="M858" s="90" t="str">
        <f t="shared" ca="1" si="1722"/>
        <v/>
      </c>
      <c r="N858" s="90" t="str">
        <f t="shared" ca="1" si="1722"/>
        <v/>
      </c>
      <c r="O858" s="90" t="str">
        <f t="shared" ca="1" si="1722"/>
        <v/>
      </c>
      <c r="P858" s="89" t="str">
        <f t="shared" ref="P858:U858" ca="1" si="1723">IF(ISNA(MATCH(MIN(J854:J903)+ROW()-ROW(P854),J854:J903,0)),"",INDEX(D854:D903,MATCH(MIN(J854:J903)+ROW()-ROW(P854),J854:J903,0)))</f>
        <v/>
      </c>
      <c r="Q858" s="89" t="str">
        <f t="shared" ca="1" si="1723"/>
        <v/>
      </c>
      <c r="R858" s="89" t="str">
        <f t="shared" ca="1" si="1723"/>
        <v/>
      </c>
      <c r="S858" s="89" t="str">
        <f t="shared" ca="1" si="1723"/>
        <v/>
      </c>
      <c r="T858" s="89" t="str">
        <f t="shared" ca="1" si="1723"/>
        <v/>
      </c>
      <c r="U858" s="89" t="str">
        <f t="shared" ca="1" si="1723"/>
        <v/>
      </c>
      <c r="V858" s="98"/>
    </row>
    <row r="859" spans="2:22" x14ac:dyDescent="0.25">
      <c r="B859">
        <v>6</v>
      </c>
      <c r="C859" s="29">
        <f t="shared" si="1681"/>
        <v>43853</v>
      </c>
      <c r="D859" s="88">
        <f ca="1">OFFSET(dispos!$D$22,,30)</f>
        <v>0</v>
      </c>
      <c r="E859" s="88">
        <f ca="1">OFFSET(dispos!$E$22,,30)</f>
        <v>0</v>
      </c>
      <c r="F859" s="88">
        <f ca="1">OFFSET(dispos!$F$22,,30)</f>
        <v>0</v>
      </c>
      <c r="G859" s="88">
        <f ca="1">OFFSET(dispos!$G$22,,30)</f>
        <v>0</v>
      </c>
      <c r="H859" s="88">
        <f ca="1">OFFSET(dispos!$H$22,,30)</f>
        <v>0</v>
      </c>
      <c r="I859" s="88">
        <f ca="1">OFFSET(dispos!$I$22,,30)</f>
        <v>0</v>
      </c>
      <c r="J859" s="90" t="str">
        <f t="shared" ref="J859:O859" ca="1" si="1724">IF(D859=0,"",SUMPRODUCT((D854:D903&lt;=D859)-(ISBLANK(D854:D903))))</f>
        <v/>
      </c>
      <c r="K859" s="90" t="str">
        <f t="shared" ca="1" si="1724"/>
        <v/>
      </c>
      <c r="L859" s="90" t="str">
        <f t="shared" ca="1" si="1724"/>
        <v/>
      </c>
      <c r="M859" s="90" t="str">
        <f t="shared" ca="1" si="1724"/>
        <v/>
      </c>
      <c r="N859" s="90" t="str">
        <f t="shared" ca="1" si="1724"/>
        <v/>
      </c>
      <c r="O859" s="90" t="str">
        <f t="shared" ca="1" si="1724"/>
        <v/>
      </c>
      <c r="P859" s="89" t="str">
        <f t="shared" ref="P859:U859" ca="1" si="1725">IF(ISNA(MATCH(MIN(J854:J903)+ROW()-ROW(P854),J854:J903,0)),"",INDEX(D854:D903,MATCH(MIN(J854:J903)+ROW()-ROW(P854),J854:J903,0)))</f>
        <v/>
      </c>
      <c r="Q859" s="89" t="str">
        <f t="shared" ca="1" si="1725"/>
        <v/>
      </c>
      <c r="R859" s="89" t="str">
        <f t="shared" ca="1" si="1725"/>
        <v/>
      </c>
      <c r="S859" s="89" t="str">
        <f t="shared" ca="1" si="1725"/>
        <v/>
      </c>
      <c r="T859" s="89" t="str">
        <f t="shared" ca="1" si="1725"/>
        <v/>
      </c>
      <c r="U859" s="89" t="str">
        <f t="shared" ca="1" si="1725"/>
        <v/>
      </c>
      <c r="V859" s="98"/>
    </row>
    <row r="860" spans="2:22" x14ac:dyDescent="0.25">
      <c r="B860">
        <v>7</v>
      </c>
      <c r="C860" s="29">
        <f t="shared" si="1681"/>
        <v>43853</v>
      </c>
      <c r="D860" s="88">
        <f ca="1">OFFSET(dispos!$D$22,,36)</f>
        <v>0</v>
      </c>
      <c r="E860" s="88">
        <f ca="1">OFFSET(dispos!$E$22,,36)</f>
        <v>0</v>
      </c>
      <c r="F860" s="88">
        <f ca="1">OFFSET(dispos!$F$22,,36)</f>
        <v>0</v>
      </c>
      <c r="G860" s="88">
        <f ca="1">OFFSET(dispos!$G$22,,36)</f>
        <v>0</v>
      </c>
      <c r="H860" s="88">
        <f ca="1">OFFSET(dispos!$H$22,,36)</f>
        <v>0</v>
      </c>
      <c r="I860" s="88">
        <f ca="1">OFFSET(dispos!$I$22,,36)</f>
        <v>0</v>
      </c>
      <c r="J860" s="90" t="str">
        <f t="shared" ref="J860:O860" ca="1" si="1726">IF(D860=0,"",SUMPRODUCT((D854:D903&lt;=D860)-(ISBLANK(D854:D903))))</f>
        <v/>
      </c>
      <c r="K860" s="90" t="str">
        <f t="shared" ca="1" si="1726"/>
        <v/>
      </c>
      <c r="L860" s="90" t="str">
        <f t="shared" ca="1" si="1726"/>
        <v/>
      </c>
      <c r="M860" s="90" t="str">
        <f t="shared" ca="1" si="1726"/>
        <v/>
      </c>
      <c r="N860" s="90" t="str">
        <f t="shared" ca="1" si="1726"/>
        <v/>
      </c>
      <c r="O860" s="90" t="str">
        <f t="shared" ca="1" si="1726"/>
        <v/>
      </c>
      <c r="P860" s="89" t="str">
        <f t="shared" ref="P860:U860" ca="1" si="1727">IF(ISNA(MATCH(MIN(J854:J903)+ROW()-ROW(P854),J854:J903,0)),"",INDEX(D854:D903,MATCH(MIN(J854:J903)+ROW()-ROW(P854),J854:J903,0)))</f>
        <v/>
      </c>
      <c r="Q860" s="89" t="str">
        <f t="shared" ca="1" si="1727"/>
        <v/>
      </c>
      <c r="R860" s="89" t="str">
        <f t="shared" ca="1" si="1727"/>
        <v/>
      </c>
      <c r="S860" s="89" t="str">
        <f t="shared" ca="1" si="1727"/>
        <v/>
      </c>
      <c r="T860" s="89" t="str">
        <f t="shared" ca="1" si="1727"/>
        <v/>
      </c>
      <c r="U860" s="89" t="str">
        <f t="shared" ca="1" si="1727"/>
        <v/>
      </c>
      <c r="V860" s="98"/>
    </row>
    <row r="861" spans="2:22" x14ac:dyDescent="0.25">
      <c r="B861">
        <v>8</v>
      </c>
      <c r="C861" s="29">
        <f t="shared" si="1681"/>
        <v>43853</v>
      </c>
      <c r="D861" s="88">
        <f ca="1">OFFSET(dispos!$D$22,,42)</f>
        <v>0</v>
      </c>
      <c r="E861" s="88">
        <f ca="1">OFFSET(dispos!$E$22,,42)</f>
        <v>0</v>
      </c>
      <c r="F861" s="88">
        <f ca="1">OFFSET(dispos!$F$22,,42)</f>
        <v>0</v>
      </c>
      <c r="G861" s="88">
        <f ca="1">OFFSET(dispos!$G$22,,42)</f>
        <v>0</v>
      </c>
      <c r="H861" s="88">
        <f ca="1">OFFSET(dispos!$H$22,,42)</f>
        <v>0</v>
      </c>
      <c r="I861" s="88">
        <f ca="1">OFFSET(dispos!$I$22,,42)</f>
        <v>0</v>
      </c>
      <c r="J861" s="90" t="str">
        <f t="shared" ref="J861:O861" ca="1" si="1728">IF(D861=0,"",SUMPRODUCT((D854:D903&lt;=D861)-(ISBLANK(D854:D903))))</f>
        <v/>
      </c>
      <c r="K861" s="90" t="str">
        <f t="shared" ca="1" si="1728"/>
        <v/>
      </c>
      <c r="L861" s="90" t="str">
        <f t="shared" ca="1" si="1728"/>
        <v/>
      </c>
      <c r="M861" s="90" t="str">
        <f t="shared" ca="1" si="1728"/>
        <v/>
      </c>
      <c r="N861" s="90" t="str">
        <f t="shared" ca="1" si="1728"/>
        <v/>
      </c>
      <c r="O861" s="90" t="str">
        <f t="shared" ca="1" si="1728"/>
        <v/>
      </c>
      <c r="P861" s="89" t="str">
        <f t="shared" ref="P861:U861" ca="1" si="1729">IF(ISNA(MATCH(MIN(J854:J903)+ROW()-ROW(P854),J854:J903,0)),"",INDEX(D854:D903,MATCH(MIN(J854:J903)+ROW()-ROW(P854),J854:J903,0)))</f>
        <v/>
      </c>
      <c r="Q861" s="89" t="str">
        <f t="shared" ca="1" si="1729"/>
        <v/>
      </c>
      <c r="R861" s="89" t="str">
        <f t="shared" ca="1" si="1729"/>
        <v/>
      </c>
      <c r="S861" s="89" t="str">
        <f t="shared" ca="1" si="1729"/>
        <v/>
      </c>
      <c r="T861" s="89" t="str">
        <f t="shared" ca="1" si="1729"/>
        <v/>
      </c>
      <c r="U861" s="89" t="str">
        <f t="shared" ca="1" si="1729"/>
        <v/>
      </c>
      <c r="V861" s="98"/>
    </row>
    <row r="862" spans="2:22" x14ac:dyDescent="0.25">
      <c r="B862">
        <v>9</v>
      </c>
      <c r="C862" s="29">
        <f t="shared" si="1681"/>
        <v>43853</v>
      </c>
      <c r="D862" s="88">
        <f ca="1">OFFSET(dispos!$D$22,,48)</f>
        <v>0</v>
      </c>
      <c r="E862" s="88">
        <f ca="1">OFFSET(dispos!$E$22,,48)</f>
        <v>0</v>
      </c>
      <c r="F862" s="88">
        <f ca="1">OFFSET(dispos!$F$22,,48)</f>
        <v>0</v>
      </c>
      <c r="G862" s="88">
        <f ca="1">OFFSET(dispos!$G$22,,48)</f>
        <v>0</v>
      </c>
      <c r="H862" s="88">
        <f ca="1">OFFSET(dispos!$H$22,,48)</f>
        <v>0</v>
      </c>
      <c r="I862" s="88">
        <f ca="1">OFFSET(dispos!$I$22,,48)</f>
        <v>0</v>
      </c>
      <c r="J862" s="90" t="str">
        <f t="shared" ref="J862:O862" ca="1" si="1730">IF(D862=0,"",SUMPRODUCT((D854:D903&lt;=D862)-(ISBLANK(D854:D903))))</f>
        <v/>
      </c>
      <c r="K862" s="90" t="str">
        <f t="shared" ca="1" si="1730"/>
        <v/>
      </c>
      <c r="L862" s="90" t="str">
        <f t="shared" ca="1" si="1730"/>
        <v/>
      </c>
      <c r="M862" s="90" t="str">
        <f t="shared" ca="1" si="1730"/>
        <v/>
      </c>
      <c r="N862" s="90" t="str">
        <f t="shared" ca="1" si="1730"/>
        <v/>
      </c>
      <c r="O862" s="90" t="str">
        <f t="shared" ca="1" si="1730"/>
        <v/>
      </c>
      <c r="P862" s="89" t="str">
        <f t="shared" ref="P862:U862" ca="1" si="1731">IF(ISNA(MATCH(MIN(J854:J903)+ROW()-ROW(P854),J854:J903,0)),"",INDEX(D854:D903,MATCH(MIN(J854:J903)+ROW()-ROW(P854),J854:J903,0)))</f>
        <v/>
      </c>
      <c r="Q862" s="89" t="str">
        <f t="shared" ca="1" si="1731"/>
        <v/>
      </c>
      <c r="R862" s="89" t="str">
        <f t="shared" ca="1" si="1731"/>
        <v/>
      </c>
      <c r="S862" s="89" t="str">
        <f t="shared" ca="1" si="1731"/>
        <v/>
      </c>
      <c r="T862" s="89" t="str">
        <f t="shared" ca="1" si="1731"/>
        <v/>
      </c>
      <c r="U862" s="89" t="str">
        <f t="shared" ca="1" si="1731"/>
        <v/>
      </c>
      <c r="V862" s="98"/>
    </row>
    <row r="863" spans="2:22" x14ac:dyDescent="0.25">
      <c r="B863">
        <v>10</v>
      </c>
      <c r="C863" s="29">
        <f t="shared" si="1681"/>
        <v>43853</v>
      </c>
      <c r="D863" s="88">
        <f ca="1">OFFSET(dispos!$D$22,,54)</f>
        <v>0</v>
      </c>
      <c r="E863" s="88">
        <f ca="1">OFFSET(dispos!$E$22,,54)</f>
        <v>0</v>
      </c>
      <c r="F863" s="88">
        <f ca="1">OFFSET(dispos!$F$22,,54)</f>
        <v>0</v>
      </c>
      <c r="G863" s="88">
        <f ca="1">OFFSET(dispos!$G$22,,54)</f>
        <v>0</v>
      </c>
      <c r="H863" s="88">
        <f ca="1">OFFSET(dispos!$H$22,,54)</f>
        <v>0</v>
      </c>
      <c r="I863" s="88">
        <f ca="1">OFFSET(dispos!$I$22,,54)</f>
        <v>0</v>
      </c>
      <c r="J863" s="90" t="str">
        <f t="shared" ref="J863:O863" ca="1" si="1732">IF(D863=0,"",SUMPRODUCT((D854:D903&lt;=D863)-(ISBLANK(D854:D903))))</f>
        <v/>
      </c>
      <c r="K863" s="90" t="str">
        <f t="shared" ca="1" si="1732"/>
        <v/>
      </c>
      <c r="L863" s="90" t="str">
        <f t="shared" ca="1" si="1732"/>
        <v/>
      </c>
      <c r="M863" s="90" t="str">
        <f t="shared" ca="1" si="1732"/>
        <v/>
      </c>
      <c r="N863" s="90" t="str">
        <f t="shared" ca="1" si="1732"/>
        <v/>
      </c>
      <c r="O863" s="90" t="str">
        <f t="shared" ca="1" si="1732"/>
        <v/>
      </c>
      <c r="P863" s="89" t="str">
        <f t="shared" ref="P863:U863" ca="1" si="1733">IF(ISNA(MATCH(MIN(J854:J903)+ROW()-ROW(P854),J854:J903,0)),"",INDEX(D854:D903,MATCH(MIN(J854:J903)+ROW()-ROW(P854),J854:J903,0)))</f>
        <v/>
      </c>
      <c r="Q863" s="89" t="str">
        <f t="shared" ca="1" si="1733"/>
        <v/>
      </c>
      <c r="R863" s="89" t="str">
        <f t="shared" ca="1" si="1733"/>
        <v/>
      </c>
      <c r="S863" s="89" t="str">
        <f t="shared" ca="1" si="1733"/>
        <v/>
      </c>
      <c r="T863" s="89" t="str">
        <f t="shared" ca="1" si="1733"/>
        <v/>
      </c>
      <c r="U863" s="89" t="str">
        <f t="shared" ca="1" si="1733"/>
        <v/>
      </c>
      <c r="V863" s="98"/>
    </row>
    <row r="864" spans="2:22" x14ac:dyDescent="0.25">
      <c r="B864">
        <v>11</v>
      </c>
      <c r="C864" s="29">
        <f t="shared" si="1681"/>
        <v>43853</v>
      </c>
      <c r="D864" s="88">
        <f ca="1">OFFSET(dispos!$D$22,,60)</f>
        <v>0</v>
      </c>
      <c r="E864" s="88">
        <f ca="1">OFFSET(dispos!$E$22,,60)</f>
        <v>0</v>
      </c>
      <c r="F864" s="88">
        <f ca="1">OFFSET(dispos!$F$22,,60)</f>
        <v>0</v>
      </c>
      <c r="G864" s="88">
        <f ca="1">OFFSET(dispos!$G$22,,60)</f>
        <v>0</v>
      </c>
      <c r="H864" s="88">
        <f ca="1">OFFSET(dispos!$H$22,,60)</f>
        <v>0</v>
      </c>
      <c r="I864" s="88">
        <f ca="1">OFFSET(dispos!$I$22,,60)</f>
        <v>0</v>
      </c>
      <c r="J864" s="90" t="str">
        <f t="shared" ref="J864:O864" ca="1" si="1734">IF(D864=0,"",SUMPRODUCT((D854:D903&lt;=D864)-(ISBLANK(D854:D903))))</f>
        <v/>
      </c>
      <c r="K864" s="90" t="str">
        <f t="shared" ca="1" si="1734"/>
        <v/>
      </c>
      <c r="L864" s="90" t="str">
        <f t="shared" ca="1" si="1734"/>
        <v/>
      </c>
      <c r="M864" s="90" t="str">
        <f t="shared" ca="1" si="1734"/>
        <v/>
      </c>
      <c r="N864" s="90" t="str">
        <f t="shared" ca="1" si="1734"/>
        <v/>
      </c>
      <c r="O864" s="90" t="str">
        <f t="shared" ca="1" si="1734"/>
        <v/>
      </c>
      <c r="P864" s="89" t="str">
        <f t="shared" ref="P864:U864" ca="1" si="1735">IF(ISNA(MATCH(MIN(J854:J903)+ROW()-ROW(P854),J854:J903,0)),"",INDEX(D854:D903,MATCH(MIN(J854:J903)+ROW()-ROW(P854),J854:J903,0)))</f>
        <v/>
      </c>
      <c r="Q864" s="89" t="str">
        <f t="shared" ca="1" si="1735"/>
        <v/>
      </c>
      <c r="R864" s="89" t="str">
        <f t="shared" ca="1" si="1735"/>
        <v/>
      </c>
      <c r="S864" s="89" t="str">
        <f t="shared" ca="1" si="1735"/>
        <v/>
      </c>
      <c r="T864" s="89" t="str">
        <f t="shared" ca="1" si="1735"/>
        <v/>
      </c>
      <c r="U864" s="89" t="str">
        <f t="shared" ca="1" si="1735"/>
        <v/>
      </c>
      <c r="V864" s="98"/>
    </row>
    <row r="865" spans="2:22" x14ac:dyDescent="0.25">
      <c r="B865">
        <v>12</v>
      </c>
      <c r="C865" s="29">
        <f t="shared" si="1681"/>
        <v>43853</v>
      </c>
      <c r="D865" s="88">
        <f ca="1">OFFSET(dispos!$D$22,,66)</f>
        <v>0</v>
      </c>
      <c r="E865" s="88">
        <f ca="1">OFFSET(dispos!$E$22,,66)</f>
        <v>0</v>
      </c>
      <c r="F865" s="88">
        <f ca="1">OFFSET(dispos!$F$22,,66)</f>
        <v>0</v>
      </c>
      <c r="G865" s="88">
        <f ca="1">OFFSET(dispos!$G$22,,66)</f>
        <v>0</v>
      </c>
      <c r="H865" s="88">
        <f ca="1">OFFSET(dispos!$H$22,,66)</f>
        <v>0</v>
      </c>
      <c r="I865" s="88">
        <f ca="1">OFFSET(dispos!$I$22,,66)</f>
        <v>0</v>
      </c>
      <c r="J865" s="90" t="str">
        <f t="shared" ref="J865:O865" ca="1" si="1736">IF(D865=0,"",SUMPRODUCT((D854:D903&lt;=D865)-(ISBLANK(D854:D903))))</f>
        <v/>
      </c>
      <c r="K865" s="90" t="str">
        <f t="shared" ca="1" si="1736"/>
        <v/>
      </c>
      <c r="L865" s="90" t="str">
        <f t="shared" ca="1" si="1736"/>
        <v/>
      </c>
      <c r="M865" s="90" t="str">
        <f t="shared" ca="1" si="1736"/>
        <v/>
      </c>
      <c r="N865" s="90" t="str">
        <f t="shared" ca="1" si="1736"/>
        <v/>
      </c>
      <c r="O865" s="90" t="str">
        <f t="shared" ca="1" si="1736"/>
        <v/>
      </c>
      <c r="P865" s="89" t="str">
        <f t="shared" ref="P865:U865" ca="1" si="1737">IF(ISNA(MATCH(MIN(J854:J903)+ROW()-ROW(P854),J854:J903,0)),"",INDEX(D854:D903,MATCH(MIN(J854:J903)+ROW()-ROW(P854),J854:J903,0)))</f>
        <v/>
      </c>
      <c r="Q865" s="89" t="str">
        <f t="shared" ca="1" si="1737"/>
        <v/>
      </c>
      <c r="R865" s="89" t="str">
        <f t="shared" ca="1" si="1737"/>
        <v/>
      </c>
      <c r="S865" s="89" t="str">
        <f t="shared" ca="1" si="1737"/>
        <v/>
      </c>
      <c r="T865" s="89" t="str">
        <f t="shared" ca="1" si="1737"/>
        <v/>
      </c>
      <c r="U865" s="89" t="str">
        <f t="shared" ca="1" si="1737"/>
        <v/>
      </c>
      <c r="V865" s="98"/>
    </row>
    <row r="866" spans="2:22" x14ac:dyDescent="0.25">
      <c r="B866">
        <v>13</v>
      </c>
      <c r="C866" s="29">
        <f t="shared" si="1681"/>
        <v>43853</v>
      </c>
      <c r="D866" s="88">
        <f ca="1">OFFSET(dispos!$D$22,,72)</f>
        <v>0</v>
      </c>
      <c r="E866" s="88">
        <f ca="1">OFFSET(dispos!$E$22,,72)</f>
        <v>0</v>
      </c>
      <c r="F866" s="88">
        <f ca="1">OFFSET(dispos!$F$22,,72)</f>
        <v>0</v>
      </c>
      <c r="G866" s="88">
        <f ca="1">OFFSET(dispos!$G$22,,72)</f>
        <v>0</v>
      </c>
      <c r="H866" s="88">
        <f ca="1">OFFSET(dispos!$H$22,,72)</f>
        <v>0</v>
      </c>
      <c r="I866" s="88">
        <f ca="1">OFFSET(dispos!$I$22,,72)</f>
        <v>0</v>
      </c>
      <c r="J866" s="90" t="str">
        <f t="shared" ref="J866:O866" ca="1" si="1738">IF(D866=0,"",SUMPRODUCT((D854:D903&lt;=D866)-(ISBLANK(D854:D903))))</f>
        <v/>
      </c>
      <c r="K866" s="90" t="str">
        <f t="shared" ca="1" si="1738"/>
        <v/>
      </c>
      <c r="L866" s="90" t="str">
        <f t="shared" ca="1" si="1738"/>
        <v/>
      </c>
      <c r="M866" s="90" t="str">
        <f t="shared" ca="1" si="1738"/>
        <v/>
      </c>
      <c r="N866" s="90" t="str">
        <f t="shared" ca="1" si="1738"/>
        <v/>
      </c>
      <c r="O866" s="90" t="str">
        <f t="shared" ca="1" si="1738"/>
        <v/>
      </c>
      <c r="P866" s="89" t="str">
        <f t="shared" ref="P866:U866" ca="1" si="1739">IF(ISNA(MATCH(MIN(J854:J903)+ROW()-ROW(P854),J854:J903,0)),"",INDEX(D854:D903,MATCH(MIN(J854:J903)+ROW()-ROW(P854),J854:J903,0)))</f>
        <v/>
      </c>
      <c r="Q866" s="89" t="str">
        <f t="shared" ca="1" si="1739"/>
        <v/>
      </c>
      <c r="R866" s="89" t="str">
        <f t="shared" ca="1" si="1739"/>
        <v/>
      </c>
      <c r="S866" s="89" t="str">
        <f t="shared" ca="1" si="1739"/>
        <v/>
      </c>
      <c r="T866" s="89" t="str">
        <f t="shared" ca="1" si="1739"/>
        <v/>
      </c>
      <c r="U866" s="89" t="str">
        <f t="shared" ca="1" si="1739"/>
        <v/>
      </c>
      <c r="V866" s="98"/>
    </row>
    <row r="867" spans="2:22" x14ac:dyDescent="0.25">
      <c r="B867">
        <v>14</v>
      </c>
      <c r="C867" s="29">
        <f t="shared" si="1681"/>
        <v>43853</v>
      </c>
      <c r="D867" s="88">
        <f ca="1">OFFSET(dispos!$D$22,,78)</f>
        <v>0</v>
      </c>
      <c r="E867" s="88">
        <f ca="1">OFFSET(dispos!$E$22,,78)</f>
        <v>0</v>
      </c>
      <c r="F867" s="88">
        <f ca="1">OFFSET(dispos!$F$22,,78)</f>
        <v>0</v>
      </c>
      <c r="G867" s="88">
        <f ca="1">OFFSET(dispos!$G$22,,78)</f>
        <v>0</v>
      </c>
      <c r="H867" s="88">
        <f ca="1">OFFSET(dispos!$H$22,,78)</f>
        <v>0</v>
      </c>
      <c r="I867" s="88">
        <f ca="1">OFFSET(dispos!$I$22,,78)</f>
        <v>0</v>
      </c>
      <c r="J867" s="90" t="str">
        <f t="shared" ref="J867:O867" ca="1" si="1740">IF(D867=0,"",SUMPRODUCT((D854:D903&lt;=D867)-(ISBLANK(D854:D903))))</f>
        <v/>
      </c>
      <c r="K867" s="90" t="str">
        <f t="shared" ca="1" si="1740"/>
        <v/>
      </c>
      <c r="L867" s="90" t="str">
        <f t="shared" ca="1" si="1740"/>
        <v/>
      </c>
      <c r="M867" s="90" t="str">
        <f t="shared" ca="1" si="1740"/>
        <v/>
      </c>
      <c r="N867" s="90" t="str">
        <f t="shared" ca="1" si="1740"/>
        <v/>
      </c>
      <c r="O867" s="90" t="str">
        <f t="shared" ca="1" si="1740"/>
        <v/>
      </c>
      <c r="P867" s="89" t="str">
        <f t="shared" ref="P867:U867" ca="1" si="1741">IF(ISNA(MATCH(MIN(J854:J903)+ROW()-ROW(P854),J854:J903,0)),"",INDEX(D854:D903,MATCH(MIN(J854:J903)+ROW()-ROW(P854),J854:J903,0)))</f>
        <v/>
      </c>
      <c r="Q867" s="89" t="str">
        <f t="shared" ca="1" si="1741"/>
        <v/>
      </c>
      <c r="R867" s="89" t="str">
        <f t="shared" ca="1" si="1741"/>
        <v/>
      </c>
      <c r="S867" s="89" t="str">
        <f t="shared" ca="1" si="1741"/>
        <v/>
      </c>
      <c r="T867" s="89" t="str">
        <f t="shared" ca="1" si="1741"/>
        <v/>
      </c>
      <c r="U867" s="89" t="str">
        <f t="shared" ca="1" si="1741"/>
        <v/>
      </c>
      <c r="V867" s="98"/>
    </row>
    <row r="868" spans="2:22" x14ac:dyDescent="0.25">
      <c r="B868">
        <v>15</v>
      </c>
      <c r="C868" s="29">
        <f t="shared" si="1681"/>
        <v>43853</v>
      </c>
      <c r="D868" s="88">
        <f ca="1">OFFSET(dispos!$D$22,,84)</f>
        <v>0</v>
      </c>
      <c r="E868" s="88">
        <f ca="1">OFFSET(dispos!$E$22,,84)</f>
        <v>0</v>
      </c>
      <c r="F868" s="88">
        <f ca="1">OFFSET(dispos!$F$22,,84)</f>
        <v>0</v>
      </c>
      <c r="G868" s="88">
        <f ca="1">OFFSET(dispos!$G$22,,84)</f>
        <v>0</v>
      </c>
      <c r="H868" s="88">
        <f ca="1">OFFSET(dispos!$H$22,,84)</f>
        <v>0</v>
      </c>
      <c r="I868" s="88">
        <f ca="1">OFFSET(dispos!$I$22,,84)</f>
        <v>0</v>
      </c>
      <c r="J868" s="90" t="str">
        <f t="shared" ref="J868:O868" ca="1" si="1742">IF(D868=0,"",SUMPRODUCT((D854:D903&lt;=D868)-(ISBLANK(D854:D903))))</f>
        <v/>
      </c>
      <c r="K868" s="90" t="str">
        <f t="shared" ca="1" si="1742"/>
        <v/>
      </c>
      <c r="L868" s="90" t="str">
        <f t="shared" ca="1" si="1742"/>
        <v/>
      </c>
      <c r="M868" s="90" t="str">
        <f t="shared" ca="1" si="1742"/>
        <v/>
      </c>
      <c r="N868" s="90" t="str">
        <f t="shared" ca="1" si="1742"/>
        <v/>
      </c>
      <c r="O868" s="90" t="str">
        <f t="shared" ca="1" si="1742"/>
        <v/>
      </c>
      <c r="P868" s="89" t="str">
        <f t="shared" ref="P868:U868" ca="1" si="1743">IF(ISNA(MATCH(MIN(J854:J903)+ROW()-ROW(P854),J854:J903,0)),"",INDEX(D854:D903,MATCH(MIN(J854:J903)+ROW()-ROW(P854),J854:J903,0)))</f>
        <v/>
      </c>
      <c r="Q868" s="89" t="str">
        <f t="shared" ca="1" si="1743"/>
        <v/>
      </c>
      <c r="R868" s="89" t="str">
        <f t="shared" ca="1" si="1743"/>
        <v/>
      </c>
      <c r="S868" s="89" t="str">
        <f t="shared" ca="1" si="1743"/>
        <v/>
      </c>
      <c r="T868" s="89" t="str">
        <f t="shared" ca="1" si="1743"/>
        <v/>
      </c>
      <c r="U868" s="89" t="str">
        <f t="shared" ca="1" si="1743"/>
        <v/>
      </c>
      <c r="V868" s="98"/>
    </row>
    <row r="869" spans="2:22" x14ac:dyDescent="0.25">
      <c r="B869">
        <v>16</v>
      </c>
      <c r="C869" s="29">
        <f t="shared" si="1681"/>
        <v>43853</v>
      </c>
      <c r="D869" s="88">
        <f ca="1">OFFSET(dispos!$D$22,,90)</f>
        <v>0</v>
      </c>
      <c r="E869" s="88">
        <f ca="1">OFFSET(dispos!$E$22,,90)</f>
        <v>0</v>
      </c>
      <c r="F869" s="88">
        <f ca="1">OFFSET(dispos!$F$22,,90)</f>
        <v>0</v>
      </c>
      <c r="G869" s="88">
        <f ca="1">OFFSET(dispos!$G$22,,90)</f>
        <v>0</v>
      </c>
      <c r="H869" s="88">
        <f ca="1">OFFSET(dispos!$H$22,,90)</f>
        <v>0</v>
      </c>
      <c r="I869" s="88">
        <f ca="1">OFFSET(dispos!$I$22,,90)</f>
        <v>0</v>
      </c>
      <c r="J869" s="90" t="str">
        <f t="shared" ref="J869:O869" ca="1" si="1744">IF(D869=0,"",SUMPRODUCT((D854:D903&lt;=D869)-(ISBLANK(D854:D903))))</f>
        <v/>
      </c>
      <c r="K869" s="90" t="str">
        <f t="shared" ca="1" si="1744"/>
        <v/>
      </c>
      <c r="L869" s="90" t="str">
        <f t="shared" ca="1" si="1744"/>
        <v/>
      </c>
      <c r="M869" s="90" t="str">
        <f t="shared" ca="1" si="1744"/>
        <v/>
      </c>
      <c r="N869" s="90" t="str">
        <f t="shared" ca="1" si="1744"/>
        <v/>
      </c>
      <c r="O869" s="90" t="str">
        <f t="shared" ca="1" si="1744"/>
        <v/>
      </c>
      <c r="P869" s="89" t="str">
        <f t="shared" ref="P869:U869" ca="1" si="1745">IF(ISNA(MATCH(MIN(J854:J903)+ROW()-ROW(P854),J854:J903,0)),"",INDEX(D854:D903,MATCH(MIN(J854:J903)+ROW()-ROW(P854),J854:J903,0)))</f>
        <v/>
      </c>
      <c r="Q869" s="89" t="str">
        <f t="shared" ca="1" si="1745"/>
        <v/>
      </c>
      <c r="R869" s="89" t="str">
        <f t="shared" ca="1" si="1745"/>
        <v/>
      </c>
      <c r="S869" s="89" t="str">
        <f t="shared" ca="1" si="1745"/>
        <v/>
      </c>
      <c r="T869" s="89" t="str">
        <f t="shared" ca="1" si="1745"/>
        <v/>
      </c>
      <c r="U869" s="89" t="str">
        <f t="shared" ca="1" si="1745"/>
        <v/>
      </c>
      <c r="V869" s="98"/>
    </row>
    <row r="870" spans="2:22" x14ac:dyDescent="0.25">
      <c r="B870">
        <v>17</v>
      </c>
      <c r="C870" s="29">
        <f t="shared" si="1681"/>
        <v>43853</v>
      </c>
      <c r="D870" s="88">
        <f ca="1">OFFSET(dispos!$D$22,,96)</f>
        <v>0</v>
      </c>
      <c r="E870" s="88">
        <f ca="1">OFFSET(dispos!$E$22,,96)</f>
        <v>0</v>
      </c>
      <c r="F870" s="88">
        <f ca="1">OFFSET(dispos!$F$22,,96)</f>
        <v>0</v>
      </c>
      <c r="G870" s="88">
        <f ca="1">OFFSET(dispos!$G$22,,96)</f>
        <v>0</v>
      </c>
      <c r="H870" s="88">
        <f ca="1">OFFSET(dispos!$H$22,,96)</f>
        <v>0</v>
      </c>
      <c r="I870" s="88">
        <f ca="1">OFFSET(dispos!$I$22,,96)</f>
        <v>0</v>
      </c>
      <c r="J870" s="90" t="str">
        <f t="shared" ref="J870:O870" ca="1" si="1746">IF(D870=0,"",SUMPRODUCT((D854:D903&lt;=D870)-(ISBLANK(D854:D903))))</f>
        <v/>
      </c>
      <c r="K870" s="90" t="str">
        <f t="shared" ca="1" si="1746"/>
        <v/>
      </c>
      <c r="L870" s="90" t="str">
        <f t="shared" ca="1" si="1746"/>
        <v/>
      </c>
      <c r="M870" s="90" t="str">
        <f t="shared" ca="1" si="1746"/>
        <v/>
      </c>
      <c r="N870" s="90" t="str">
        <f t="shared" ca="1" si="1746"/>
        <v/>
      </c>
      <c r="O870" s="90" t="str">
        <f t="shared" ca="1" si="1746"/>
        <v/>
      </c>
      <c r="P870" s="89" t="str">
        <f t="shared" ref="P870:U870" ca="1" si="1747">IF(ISNA(MATCH(MIN(J854:J903)+ROW()-ROW(P854),J854:J903,0)),"",INDEX(D854:D903,MATCH(MIN(J854:J903)+ROW()-ROW(P854),J854:J903,0)))</f>
        <v/>
      </c>
      <c r="Q870" s="89" t="str">
        <f t="shared" ca="1" si="1747"/>
        <v/>
      </c>
      <c r="R870" s="89" t="str">
        <f t="shared" ca="1" si="1747"/>
        <v/>
      </c>
      <c r="S870" s="89" t="str">
        <f t="shared" ca="1" si="1747"/>
        <v/>
      </c>
      <c r="T870" s="89" t="str">
        <f t="shared" ca="1" si="1747"/>
        <v/>
      </c>
      <c r="U870" s="89" t="str">
        <f t="shared" ca="1" si="1747"/>
        <v/>
      </c>
      <c r="V870" s="98"/>
    </row>
    <row r="871" spans="2:22" x14ac:dyDescent="0.25">
      <c r="B871">
        <v>18</v>
      </c>
      <c r="C871" s="29">
        <f t="shared" si="1681"/>
        <v>43853</v>
      </c>
      <c r="D871" s="88">
        <f ca="1">OFFSET(dispos!$D$22,,102)</f>
        <v>0</v>
      </c>
      <c r="E871" s="88">
        <f ca="1">OFFSET(dispos!$E$22,,102)</f>
        <v>0</v>
      </c>
      <c r="F871" s="88">
        <f ca="1">OFFSET(dispos!$F$22,,102)</f>
        <v>0</v>
      </c>
      <c r="G871" s="88">
        <f ca="1">OFFSET(dispos!$G$22,,102)</f>
        <v>0</v>
      </c>
      <c r="H871" s="88">
        <f ca="1">OFFSET(dispos!$H$22,,102)</f>
        <v>0</v>
      </c>
      <c r="I871" s="88">
        <f ca="1">OFFSET(dispos!$I$22,,102)</f>
        <v>0</v>
      </c>
      <c r="J871" s="90" t="str">
        <f t="shared" ref="J871:O871" ca="1" si="1748">IF(D871=0,"",SUMPRODUCT((D854:D903&lt;=D871)-(ISBLANK(D854:D903))))</f>
        <v/>
      </c>
      <c r="K871" s="90" t="str">
        <f t="shared" ca="1" si="1748"/>
        <v/>
      </c>
      <c r="L871" s="90" t="str">
        <f t="shared" ca="1" si="1748"/>
        <v/>
      </c>
      <c r="M871" s="90" t="str">
        <f t="shared" ca="1" si="1748"/>
        <v/>
      </c>
      <c r="N871" s="90" t="str">
        <f t="shared" ca="1" si="1748"/>
        <v/>
      </c>
      <c r="O871" s="90" t="str">
        <f t="shared" ca="1" si="1748"/>
        <v/>
      </c>
      <c r="P871" s="89" t="str">
        <f t="shared" ref="P871:U871" ca="1" si="1749">IF(ISNA(MATCH(MIN(J854:J903)+ROW()-ROW(P854),J854:J903,0)),"",INDEX(D854:D903,MATCH(MIN(J854:J903)+ROW()-ROW(P854),J854:J903,0)))</f>
        <v/>
      </c>
      <c r="Q871" s="89" t="str">
        <f t="shared" ca="1" si="1749"/>
        <v/>
      </c>
      <c r="R871" s="89" t="str">
        <f t="shared" ca="1" si="1749"/>
        <v/>
      </c>
      <c r="S871" s="89" t="str">
        <f t="shared" ca="1" si="1749"/>
        <v/>
      </c>
      <c r="T871" s="89" t="str">
        <f t="shared" ca="1" si="1749"/>
        <v/>
      </c>
      <c r="U871" s="89" t="str">
        <f t="shared" ca="1" si="1749"/>
        <v/>
      </c>
      <c r="V871" s="98"/>
    </row>
    <row r="872" spans="2:22" x14ac:dyDescent="0.25">
      <c r="B872">
        <v>19</v>
      </c>
      <c r="C872" s="29">
        <f t="shared" si="1681"/>
        <v>43853</v>
      </c>
      <c r="D872" s="88">
        <f ca="1">OFFSET(dispos!$D$22,,108)</f>
        <v>0</v>
      </c>
      <c r="E872" s="88">
        <f ca="1">OFFSET(dispos!$E$22,,108)</f>
        <v>0</v>
      </c>
      <c r="F872" s="88">
        <f ca="1">OFFSET(dispos!$F$22,,108)</f>
        <v>0</v>
      </c>
      <c r="G872" s="88">
        <f ca="1">OFFSET(dispos!$G$22,,108)</f>
        <v>0</v>
      </c>
      <c r="H872" s="88">
        <f ca="1">OFFSET(dispos!$H$22,,108)</f>
        <v>0</v>
      </c>
      <c r="I872" s="88">
        <f ca="1">OFFSET(dispos!$I$22,,108)</f>
        <v>0</v>
      </c>
      <c r="J872" s="90" t="str">
        <f t="shared" ref="J872:O872" ca="1" si="1750">IF(D872=0,"",SUMPRODUCT((D854:D903&lt;=D872)-(ISBLANK(D854:D903))))</f>
        <v/>
      </c>
      <c r="K872" s="90" t="str">
        <f t="shared" ca="1" si="1750"/>
        <v/>
      </c>
      <c r="L872" s="90" t="str">
        <f t="shared" ca="1" si="1750"/>
        <v/>
      </c>
      <c r="M872" s="90" t="str">
        <f t="shared" ca="1" si="1750"/>
        <v/>
      </c>
      <c r="N872" s="90" t="str">
        <f t="shared" ca="1" si="1750"/>
        <v/>
      </c>
      <c r="O872" s="90" t="str">
        <f t="shared" ca="1" si="1750"/>
        <v/>
      </c>
      <c r="P872" s="89" t="str">
        <f t="shared" ref="P872:U872" ca="1" si="1751">IF(ISNA(MATCH(MIN(J854:J903)+ROW()-ROW(P854),J854:J903,0)),"",INDEX(D854:D903,MATCH(MIN(J854:J903)+ROW()-ROW(P854),J854:J903,0)))</f>
        <v/>
      </c>
      <c r="Q872" s="89" t="str">
        <f t="shared" ca="1" si="1751"/>
        <v/>
      </c>
      <c r="R872" s="89" t="str">
        <f t="shared" ca="1" si="1751"/>
        <v/>
      </c>
      <c r="S872" s="89" t="str">
        <f t="shared" ca="1" si="1751"/>
        <v/>
      </c>
      <c r="T872" s="89" t="str">
        <f t="shared" ca="1" si="1751"/>
        <v/>
      </c>
      <c r="U872" s="89" t="str">
        <f t="shared" ca="1" si="1751"/>
        <v/>
      </c>
      <c r="V872" s="98"/>
    </row>
    <row r="873" spans="2:22" x14ac:dyDescent="0.25">
      <c r="B873">
        <v>20</v>
      </c>
      <c r="C873" s="29">
        <f t="shared" si="1681"/>
        <v>43853</v>
      </c>
      <c r="D873" s="88">
        <f ca="1">OFFSET(dispos!$D$22,,114)</f>
        <v>0</v>
      </c>
      <c r="E873" s="88">
        <f ca="1">OFFSET(dispos!$E$22,,114)</f>
        <v>0</v>
      </c>
      <c r="F873" s="88">
        <f ca="1">OFFSET(dispos!$F$22,,114)</f>
        <v>0</v>
      </c>
      <c r="G873" s="88">
        <f ca="1">OFFSET(dispos!$G$22,,114)</f>
        <v>0</v>
      </c>
      <c r="H873" s="88">
        <f ca="1">OFFSET(dispos!$H$22,,114)</f>
        <v>0</v>
      </c>
      <c r="I873" s="88">
        <f ca="1">OFFSET(dispos!$I$22,,114)</f>
        <v>0</v>
      </c>
      <c r="J873" s="90" t="str">
        <f t="shared" ref="J873:O873" ca="1" si="1752">IF(D873=0,"",SUMPRODUCT((D854:D903&lt;=D873)-(ISBLANK(D854:D903))))</f>
        <v/>
      </c>
      <c r="K873" s="90" t="str">
        <f t="shared" ca="1" si="1752"/>
        <v/>
      </c>
      <c r="L873" s="90" t="str">
        <f t="shared" ca="1" si="1752"/>
        <v/>
      </c>
      <c r="M873" s="90" t="str">
        <f t="shared" ca="1" si="1752"/>
        <v/>
      </c>
      <c r="N873" s="90" t="str">
        <f t="shared" ca="1" si="1752"/>
        <v/>
      </c>
      <c r="O873" s="90" t="str">
        <f t="shared" ca="1" si="1752"/>
        <v/>
      </c>
      <c r="P873" s="89" t="str">
        <f t="shared" ref="P873:U873" ca="1" si="1753">IF(ISNA(MATCH(MIN(J854:J903)+ROW()-ROW(P854),J854:J903,0)),"",INDEX(D854:D903,MATCH(MIN(J854:J903)+ROW()-ROW(P854),J854:J903,0)))</f>
        <v/>
      </c>
      <c r="Q873" s="89" t="str">
        <f t="shared" ca="1" si="1753"/>
        <v/>
      </c>
      <c r="R873" s="89" t="str">
        <f t="shared" ca="1" si="1753"/>
        <v/>
      </c>
      <c r="S873" s="89" t="str">
        <f t="shared" ca="1" si="1753"/>
        <v/>
      </c>
      <c r="T873" s="89" t="str">
        <f t="shared" ca="1" si="1753"/>
        <v/>
      </c>
      <c r="U873" s="89" t="str">
        <f t="shared" ca="1" si="1753"/>
        <v/>
      </c>
      <c r="V873" s="98"/>
    </row>
    <row r="874" spans="2:22" x14ac:dyDescent="0.25">
      <c r="B874">
        <v>21</v>
      </c>
      <c r="C874" s="29">
        <f t="shared" si="1681"/>
        <v>43853</v>
      </c>
      <c r="D874" s="88">
        <f ca="1">OFFSET(dispos!$D$22,,120)</f>
        <v>0</v>
      </c>
      <c r="E874" s="88">
        <f ca="1">OFFSET(dispos!$E$22,,120)</f>
        <v>0</v>
      </c>
      <c r="F874" s="88">
        <f ca="1">OFFSET(dispos!$F$22,,120)</f>
        <v>0</v>
      </c>
      <c r="G874" s="88">
        <f ca="1">OFFSET(dispos!$G$22,,120)</f>
        <v>0</v>
      </c>
      <c r="H874" s="88">
        <f ca="1">OFFSET(dispos!$H$22,,120)</f>
        <v>0</v>
      </c>
      <c r="I874" s="88">
        <f ca="1">OFFSET(dispos!$I$22,,120)</f>
        <v>0</v>
      </c>
      <c r="J874" s="90" t="str">
        <f t="shared" ref="J874:O874" ca="1" si="1754">IF(D874=0,"",SUMPRODUCT((D854:D903&lt;=D874)-(ISBLANK(D854:D903))))</f>
        <v/>
      </c>
      <c r="K874" s="90" t="str">
        <f t="shared" ca="1" si="1754"/>
        <v/>
      </c>
      <c r="L874" s="90" t="str">
        <f t="shared" ca="1" si="1754"/>
        <v/>
      </c>
      <c r="M874" s="90" t="str">
        <f t="shared" ca="1" si="1754"/>
        <v/>
      </c>
      <c r="N874" s="90" t="str">
        <f t="shared" ca="1" si="1754"/>
        <v/>
      </c>
      <c r="O874" s="90" t="str">
        <f t="shared" ca="1" si="1754"/>
        <v/>
      </c>
      <c r="P874" s="89" t="str">
        <f t="shared" ref="P874:U874" ca="1" si="1755">IF(ISNA(MATCH(MIN(J854:J903)+ROW()-ROW(P854),J854:J903,0)),"",INDEX(D854:D903,MATCH(MIN(J854:J903)+ROW()-ROW(P854),J854:J903,0)))</f>
        <v/>
      </c>
      <c r="Q874" s="89" t="str">
        <f t="shared" ca="1" si="1755"/>
        <v/>
      </c>
      <c r="R874" s="89" t="str">
        <f t="shared" ca="1" si="1755"/>
        <v/>
      </c>
      <c r="S874" s="89" t="str">
        <f t="shared" ca="1" si="1755"/>
        <v/>
      </c>
      <c r="T874" s="89" t="str">
        <f t="shared" ca="1" si="1755"/>
        <v/>
      </c>
      <c r="U874" s="89" t="str">
        <f t="shared" ca="1" si="1755"/>
        <v/>
      </c>
      <c r="V874" s="98"/>
    </row>
    <row r="875" spans="2:22" x14ac:dyDescent="0.25">
      <c r="B875">
        <v>22</v>
      </c>
      <c r="C875" s="29">
        <f t="shared" si="1681"/>
        <v>43853</v>
      </c>
      <c r="D875" s="88">
        <f ca="1">OFFSET(dispos!$D$22,,126)</f>
        <v>0</v>
      </c>
      <c r="E875" s="88">
        <f ca="1">OFFSET(dispos!$E$22,,126)</f>
        <v>0</v>
      </c>
      <c r="F875" s="88">
        <f ca="1">OFFSET(dispos!$F$22,,126)</f>
        <v>0</v>
      </c>
      <c r="G875" s="88">
        <f ca="1">OFFSET(dispos!$G$22,,126)</f>
        <v>0</v>
      </c>
      <c r="H875" s="88">
        <f ca="1">OFFSET(dispos!$H$22,,126)</f>
        <v>0</v>
      </c>
      <c r="I875" s="88">
        <f ca="1">OFFSET(dispos!$I$22,,126)</f>
        <v>0</v>
      </c>
      <c r="J875" s="90" t="str">
        <f t="shared" ref="J875:O875" ca="1" si="1756">IF(D875=0,"",SUMPRODUCT((D854:D903&lt;=D875)-(ISBLANK(D854:D903))))</f>
        <v/>
      </c>
      <c r="K875" s="90" t="str">
        <f t="shared" ca="1" si="1756"/>
        <v/>
      </c>
      <c r="L875" s="90" t="str">
        <f t="shared" ca="1" si="1756"/>
        <v/>
      </c>
      <c r="M875" s="90" t="str">
        <f t="shared" ca="1" si="1756"/>
        <v/>
      </c>
      <c r="N875" s="90" t="str">
        <f t="shared" ca="1" si="1756"/>
        <v/>
      </c>
      <c r="O875" s="90" t="str">
        <f t="shared" ca="1" si="1756"/>
        <v/>
      </c>
      <c r="P875" s="89" t="str">
        <f t="shared" ref="P875:U875" ca="1" si="1757">IF(ISNA(MATCH(MIN(J854:J903)+ROW()-ROW(P854),J854:J903,0)),"",INDEX(D854:D903,MATCH(MIN(J854:J903)+ROW()-ROW(P854),J854:J903,0)))</f>
        <v/>
      </c>
      <c r="Q875" s="89" t="str">
        <f t="shared" ca="1" si="1757"/>
        <v/>
      </c>
      <c r="R875" s="89" t="str">
        <f t="shared" ca="1" si="1757"/>
        <v/>
      </c>
      <c r="S875" s="89" t="str">
        <f t="shared" ca="1" si="1757"/>
        <v/>
      </c>
      <c r="T875" s="89" t="str">
        <f t="shared" ca="1" si="1757"/>
        <v/>
      </c>
      <c r="U875" s="89" t="str">
        <f t="shared" ca="1" si="1757"/>
        <v/>
      </c>
      <c r="V875" s="98"/>
    </row>
    <row r="876" spans="2:22" x14ac:dyDescent="0.25">
      <c r="B876">
        <v>23</v>
      </c>
      <c r="C876" s="29">
        <f t="shared" si="1681"/>
        <v>43853</v>
      </c>
      <c r="D876" s="88">
        <f ca="1">OFFSET(dispos!$D$22,,132)</f>
        <v>0</v>
      </c>
      <c r="E876" s="88">
        <f ca="1">OFFSET(dispos!$E$22,,132)</f>
        <v>0</v>
      </c>
      <c r="F876" s="88">
        <f ca="1">OFFSET(dispos!$F$22,,132)</f>
        <v>0</v>
      </c>
      <c r="G876" s="88">
        <f ca="1">OFFSET(dispos!$G$22,,132)</f>
        <v>0</v>
      </c>
      <c r="H876" s="88">
        <f ca="1">OFFSET(dispos!$H$22,,132)</f>
        <v>0</v>
      </c>
      <c r="I876" s="88">
        <f ca="1">OFFSET(dispos!$I$22,,132)</f>
        <v>0</v>
      </c>
      <c r="J876" s="90" t="str">
        <f t="shared" ref="J876:O876" ca="1" si="1758">IF(D876=0,"",SUMPRODUCT((D854:D903&lt;=D876)-(ISBLANK(D854:D903))))</f>
        <v/>
      </c>
      <c r="K876" s="90" t="str">
        <f t="shared" ca="1" si="1758"/>
        <v/>
      </c>
      <c r="L876" s="90" t="str">
        <f t="shared" ca="1" si="1758"/>
        <v/>
      </c>
      <c r="M876" s="90" t="str">
        <f t="shared" ca="1" si="1758"/>
        <v/>
      </c>
      <c r="N876" s="90" t="str">
        <f t="shared" ca="1" si="1758"/>
        <v/>
      </c>
      <c r="O876" s="90" t="str">
        <f t="shared" ca="1" si="1758"/>
        <v/>
      </c>
      <c r="P876" s="89" t="str">
        <f t="shared" ref="P876:U876" ca="1" si="1759">IF(ISNA(MATCH(MIN(J854:J903)+ROW()-ROW(P854),J854:J903,0)),"",INDEX(D854:D903,MATCH(MIN(J854:J903)+ROW()-ROW(P854),J854:J903,0)))</f>
        <v/>
      </c>
      <c r="Q876" s="89" t="str">
        <f t="shared" ca="1" si="1759"/>
        <v/>
      </c>
      <c r="R876" s="89" t="str">
        <f t="shared" ca="1" si="1759"/>
        <v/>
      </c>
      <c r="S876" s="89" t="str">
        <f t="shared" ca="1" si="1759"/>
        <v/>
      </c>
      <c r="T876" s="89" t="str">
        <f t="shared" ca="1" si="1759"/>
        <v/>
      </c>
      <c r="U876" s="89" t="str">
        <f t="shared" ca="1" si="1759"/>
        <v/>
      </c>
      <c r="V876" s="98"/>
    </row>
    <row r="877" spans="2:22" x14ac:dyDescent="0.25">
      <c r="B877">
        <v>24</v>
      </c>
      <c r="C877" s="29">
        <f t="shared" si="1681"/>
        <v>43853</v>
      </c>
      <c r="D877" s="88">
        <f ca="1">OFFSET(dispos!$D$22,,138)</f>
        <v>0</v>
      </c>
      <c r="E877" s="88">
        <f ca="1">OFFSET(dispos!$E$22,,138)</f>
        <v>0</v>
      </c>
      <c r="F877" s="88">
        <f ca="1">OFFSET(dispos!$F$22,,138)</f>
        <v>0</v>
      </c>
      <c r="G877" s="88">
        <f ca="1">OFFSET(dispos!$G$22,,138)</f>
        <v>0</v>
      </c>
      <c r="H877" s="88">
        <f ca="1">OFFSET(dispos!$H$22,,138)</f>
        <v>0</v>
      </c>
      <c r="I877" s="88">
        <f ca="1">OFFSET(dispos!$I$22,,138)</f>
        <v>0</v>
      </c>
      <c r="J877" s="90" t="str">
        <f t="shared" ref="J877:O877" ca="1" si="1760">IF(D877=0,"",SUMPRODUCT((D854:D903&lt;=D877)-(ISBLANK(D854:D903))))</f>
        <v/>
      </c>
      <c r="K877" s="90" t="str">
        <f t="shared" ca="1" si="1760"/>
        <v/>
      </c>
      <c r="L877" s="90" t="str">
        <f t="shared" ca="1" si="1760"/>
        <v/>
      </c>
      <c r="M877" s="90" t="str">
        <f t="shared" ca="1" si="1760"/>
        <v/>
      </c>
      <c r="N877" s="90" t="str">
        <f t="shared" ca="1" si="1760"/>
        <v/>
      </c>
      <c r="O877" s="90" t="str">
        <f t="shared" ca="1" si="1760"/>
        <v/>
      </c>
      <c r="P877" s="89" t="str">
        <f t="shared" ref="P877:U877" ca="1" si="1761">IF(ISNA(MATCH(MIN(J854:J903)+ROW()-ROW(P854),J854:J903,0)),"",INDEX(D854:D903,MATCH(MIN(J854:J903)+ROW()-ROW(P854),J854:J903,0)))</f>
        <v/>
      </c>
      <c r="Q877" s="89" t="str">
        <f t="shared" ca="1" si="1761"/>
        <v/>
      </c>
      <c r="R877" s="89" t="str">
        <f t="shared" ca="1" si="1761"/>
        <v/>
      </c>
      <c r="S877" s="89" t="str">
        <f t="shared" ca="1" si="1761"/>
        <v/>
      </c>
      <c r="T877" s="89" t="str">
        <f t="shared" ca="1" si="1761"/>
        <v/>
      </c>
      <c r="U877" s="89" t="str">
        <f t="shared" ca="1" si="1761"/>
        <v/>
      </c>
      <c r="V877" s="98"/>
    </row>
    <row r="878" spans="2:22" x14ac:dyDescent="0.25">
      <c r="B878">
        <v>25</v>
      </c>
      <c r="C878" s="29">
        <f t="shared" si="1681"/>
        <v>43853</v>
      </c>
      <c r="D878" s="88">
        <f ca="1">OFFSET(dispos!$D$22,,144)</f>
        <v>0</v>
      </c>
      <c r="E878" s="88">
        <f ca="1">OFFSET(dispos!$E$22,,144)</f>
        <v>0</v>
      </c>
      <c r="F878" s="88">
        <f ca="1">OFFSET(dispos!$F$22,,144)</f>
        <v>0</v>
      </c>
      <c r="G878" s="88">
        <f ca="1">OFFSET(dispos!$G$22,,144)</f>
        <v>0</v>
      </c>
      <c r="H878" s="88">
        <f ca="1">OFFSET(dispos!$H$22,,144)</f>
        <v>0</v>
      </c>
      <c r="I878" s="88">
        <f ca="1">OFFSET(dispos!$I$22,,144)</f>
        <v>0</v>
      </c>
      <c r="J878" s="90" t="str">
        <f t="shared" ref="J878:O878" ca="1" si="1762">IF(D878=0,"",SUMPRODUCT((D854:D903&lt;=D878)-(ISBLANK(D854:D903))))</f>
        <v/>
      </c>
      <c r="K878" s="90" t="str">
        <f t="shared" ca="1" si="1762"/>
        <v/>
      </c>
      <c r="L878" s="90" t="str">
        <f t="shared" ca="1" si="1762"/>
        <v/>
      </c>
      <c r="M878" s="90" t="str">
        <f t="shared" ca="1" si="1762"/>
        <v/>
      </c>
      <c r="N878" s="90" t="str">
        <f t="shared" ca="1" si="1762"/>
        <v/>
      </c>
      <c r="O878" s="90" t="str">
        <f t="shared" ca="1" si="1762"/>
        <v/>
      </c>
      <c r="P878" s="89" t="str">
        <f t="shared" ref="P878:U878" ca="1" si="1763">IF(ISNA(MATCH(MIN(J854:J903)+ROW()-ROW(P854),J854:J903,0)),"",INDEX(D854:D903,MATCH(MIN(J854:J903)+ROW()-ROW(P854),J854:J903,0)))</f>
        <v/>
      </c>
      <c r="Q878" s="89" t="str">
        <f t="shared" ca="1" si="1763"/>
        <v/>
      </c>
      <c r="R878" s="89" t="str">
        <f t="shared" ca="1" si="1763"/>
        <v/>
      </c>
      <c r="S878" s="89" t="str">
        <f t="shared" ca="1" si="1763"/>
        <v/>
      </c>
      <c r="T878" s="89" t="str">
        <f t="shared" ca="1" si="1763"/>
        <v/>
      </c>
      <c r="U878" s="89" t="str">
        <f t="shared" ca="1" si="1763"/>
        <v/>
      </c>
      <c r="V878" s="98"/>
    </row>
    <row r="879" spans="2:22" x14ac:dyDescent="0.25">
      <c r="B879">
        <v>26</v>
      </c>
      <c r="C879" s="29">
        <f t="shared" si="1681"/>
        <v>43853</v>
      </c>
      <c r="D879" s="88">
        <f ca="1">OFFSET(dispos!$D$22,,150)</f>
        <v>0</v>
      </c>
      <c r="E879" s="88">
        <f ca="1">OFFSET(dispos!$E$22,,150)</f>
        <v>0</v>
      </c>
      <c r="F879" s="88">
        <f ca="1">OFFSET(dispos!$F$22,,150)</f>
        <v>0</v>
      </c>
      <c r="G879" s="88">
        <f ca="1">OFFSET(dispos!$G$22,,150)</f>
        <v>0</v>
      </c>
      <c r="H879" s="88">
        <f ca="1">OFFSET(dispos!$H$22,,150)</f>
        <v>0</v>
      </c>
      <c r="I879" s="88">
        <f ca="1">OFFSET(dispos!$I$22,,150)</f>
        <v>0</v>
      </c>
      <c r="J879" s="90" t="str">
        <f t="shared" ref="J879:O879" ca="1" si="1764">IF(D879=0,"",SUMPRODUCT((D854:D903&lt;=D879)-(ISBLANK(D854:D903))))</f>
        <v/>
      </c>
      <c r="K879" s="90" t="str">
        <f t="shared" ca="1" si="1764"/>
        <v/>
      </c>
      <c r="L879" s="90" t="str">
        <f t="shared" ca="1" si="1764"/>
        <v/>
      </c>
      <c r="M879" s="90" t="str">
        <f t="shared" ca="1" si="1764"/>
        <v/>
      </c>
      <c r="N879" s="90" t="str">
        <f t="shared" ca="1" si="1764"/>
        <v/>
      </c>
      <c r="O879" s="90" t="str">
        <f t="shared" ca="1" si="1764"/>
        <v/>
      </c>
      <c r="P879" s="89" t="str">
        <f t="shared" ref="P879:U879" ca="1" si="1765">IF(ISNA(MATCH(MIN(J854:J903)+ROW()-ROW(P854),J854:J903,0)),"",INDEX(D854:D903,MATCH(MIN(J854:J903)+ROW()-ROW(P854),J854:J903,0)))</f>
        <v/>
      </c>
      <c r="Q879" s="89" t="str">
        <f t="shared" ca="1" si="1765"/>
        <v/>
      </c>
      <c r="R879" s="89" t="str">
        <f t="shared" ca="1" si="1765"/>
        <v/>
      </c>
      <c r="S879" s="89" t="str">
        <f t="shared" ca="1" si="1765"/>
        <v/>
      </c>
      <c r="T879" s="89" t="str">
        <f t="shared" ca="1" si="1765"/>
        <v/>
      </c>
      <c r="U879" s="89" t="str">
        <f t="shared" ca="1" si="1765"/>
        <v/>
      </c>
      <c r="V879" s="98"/>
    </row>
    <row r="880" spans="2:22" x14ac:dyDescent="0.25">
      <c r="B880">
        <v>27</v>
      </c>
      <c r="C880" s="29">
        <f t="shared" si="1681"/>
        <v>43853</v>
      </c>
      <c r="D880" s="88">
        <f ca="1">OFFSET(dispos!$D$22,,156)</f>
        <v>0</v>
      </c>
      <c r="E880" s="88">
        <f ca="1">OFFSET(dispos!$E$22,,156)</f>
        <v>0</v>
      </c>
      <c r="F880" s="88">
        <f ca="1">OFFSET(dispos!$F$22,,156)</f>
        <v>0</v>
      </c>
      <c r="G880" s="88">
        <f ca="1">OFFSET(dispos!$G$22,,156)</f>
        <v>0</v>
      </c>
      <c r="H880" s="88">
        <f ca="1">OFFSET(dispos!$H$22,,156)</f>
        <v>0</v>
      </c>
      <c r="I880" s="88">
        <f ca="1">OFFSET(dispos!$I$22,,156)</f>
        <v>0</v>
      </c>
      <c r="J880" s="90" t="str">
        <f t="shared" ref="J880:O880" ca="1" si="1766">IF(D880=0,"",SUMPRODUCT((D854:D903&lt;=D880)-(ISBLANK(D854:D903))))</f>
        <v/>
      </c>
      <c r="K880" s="90" t="str">
        <f t="shared" ca="1" si="1766"/>
        <v/>
      </c>
      <c r="L880" s="90" t="str">
        <f t="shared" ca="1" si="1766"/>
        <v/>
      </c>
      <c r="M880" s="90" t="str">
        <f t="shared" ca="1" si="1766"/>
        <v/>
      </c>
      <c r="N880" s="90" t="str">
        <f t="shared" ca="1" si="1766"/>
        <v/>
      </c>
      <c r="O880" s="90" t="str">
        <f t="shared" ca="1" si="1766"/>
        <v/>
      </c>
      <c r="P880" s="89" t="str">
        <f t="shared" ref="P880:U880" ca="1" si="1767">IF(ISNA(MATCH(MIN(J854:J903)+ROW()-ROW(P854),J854:J903,0)),"",INDEX(D854:D903,MATCH(MIN(J854:J903)+ROW()-ROW(P854),J854:J903,0)))</f>
        <v/>
      </c>
      <c r="Q880" s="89" t="str">
        <f t="shared" ca="1" si="1767"/>
        <v/>
      </c>
      <c r="R880" s="89" t="str">
        <f t="shared" ca="1" si="1767"/>
        <v/>
      </c>
      <c r="S880" s="89" t="str">
        <f t="shared" ca="1" si="1767"/>
        <v/>
      </c>
      <c r="T880" s="89" t="str">
        <f t="shared" ca="1" si="1767"/>
        <v/>
      </c>
      <c r="U880" s="89" t="str">
        <f t="shared" ca="1" si="1767"/>
        <v/>
      </c>
      <c r="V880" s="98"/>
    </row>
    <row r="881" spans="2:22" x14ac:dyDescent="0.25">
      <c r="B881">
        <v>28</v>
      </c>
      <c r="C881" s="29">
        <f t="shared" si="1681"/>
        <v>43853</v>
      </c>
      <c r="D881" s="88">
        <f ca="1">OFFSET(dispos!$D$22,,162)</f>
        <v>0</v>
      </c>
      <c r="E881" s="88">
        <f ca="1">OFFSET(dispos!$E$22,,162)</f>
        <v>0</v>
      </c>
      <c r="F881" s="88">
        <f ca="1">OFFSET(dispos!$F$22,,162)</f>
        <v>0</v>
      </c>
      <c r="G881" s="88">
        <f ca="1">OFFSET(dispos!$G$22,,162)</f>
        <v>0</v>
      </c>
      <c r="H881" s="88">
        <f ca="1">OFFSET(dispos!$H$22,,162)</f>
        <v>0</v>
      </c>
      <c r="I881" s="88">
        <f ca="1">OFFSET(dispos!$I$22,,162)</f>
        <v>0</v>
      </c>
      <c r="J881" s="90" t="str">
        <f t="shared" ref="J881:O881" ca="1" si="1768">IF(D881=0,"",SUMPRODUCT((D854:D903&lt;=D881)-(ISBLANK(D854:D903))))</f>
        <v/>
      </c>
      <c r="K881" s="90" t="str">
        <f t="shared" ca="1" si="1768"/>
        <v/>
      </c>
      <c r="L881" s="90" t="str">
        <f t="shared" ca="1" si="1768"/>
        <v/>
      </c>
      <c r="M881" s="90" t="str">
        <f t="shared" ca="1" si="1768"/>
        <v/>
      </c>
      <c r="N881" s="90" t="str">
        <f t="shared" ca="1" si="1768"/>
        <v/>
      </c>
      <c r="O881" s="90" t="str">
        <f t="shared" ca="1" si="1768"/>
        <v/>
      </c>
      <c r="P881" s="89" t="str">
        <f t="shared" ref="P881:U881" ca="1" si="1769">IF(ISNA(MATCH(MIN(J854:J903)+ROW()-ROW(P854),J854:J903,0)),"",INDEX(D854:D903,MATCH(MIN(J854:J903)+ROW()-ROW(P854),J854:J903,0)))</f>
        <v/>
      </c>
      <c r="Q881" s="89" t="str">
        <f t="shared" ca="1" si="1769"/>
        <v/>
      </c>
      <c r="R881" s="89" t="str">
        <f t="shared" ca="1" si="1769"/>
        <v/>
      </c>
      <c r="S881" s="89" t="str">
        <f t="shared" ca="1" si="1769"/>
        <v/>
      </c>
      <c r="T881" s="89" t="str">
        <f t="shared" ca="1" si="1769"/>
        <v/>
      </c>
      <c r="U881" s="89" t="str">
        <f t="shared" ca="1" si="1769"/>
        <v/>
      </c>
      <c r="V881" s="98"/>
    </row>
    <row r="882" spans="2:22" x14ac:dyDescent="0.25">
      <c r="B882">
        <v>29</v>
      </c>
      <c r="C882" s="29">
        <f t="shared" si="1681"/>
        <v>43853</v>
      </c>
      <c r="D882" s="88">
        <f ca="1">OFFSET(dispos!$D$22,,168)</f>
        <v>0</v>
      </c>
      <c r="E882" s="88">
        <f ca="1">OFFSET(dispos!$E$22,,168)</f>
        <v>0</v>
      </c>
      <c r="F882" s="88">
        <f ca="1">OFFSET(dispos!$F$22,,168)</f>
        <v>0</v>
      </c>
      <c r="G882" s="88">
        <f ca="1">OFFSET(dispos!$G$22,,168)</f>
        <v>0</v>
      </c>
      <c r="H882" s="88">
        <f ca="1">OFFSET(dispos!$H$22,,168)</f>
        <v>0</v>
      </c>
      <c r="I882" s="88">
        <f ca="1">OFFSET(dispos!$I$22,,168)</f>
        <v>0</v>
      </c>
      <c r="J882" s="90" t="str">
        <f t="shared" ref="J882:O882" ca="1" si="1770">IF(D882=0,"",SUMPRODUCT((D854:D903&lt;=D882)-(ISBLANK(D854:D903))))</f>
        <v/>
      </c>
      <c r="K882" s="90" t="str">
        <f t="shared" ca="1" si="1770"/>
        <v/>
      </c>
      <c r="L882" s="90" t="str">
        <f t="shared" ca="1" si="1770"/>
        <v/>
      </c>
      <c r="M882" s="90" t="str">
        <f t="shared" ca="1" si="1770"/>
        <v/>
      </c>
      <c r="N882" s="90" t="str">
        <f t="shared" ca="1" si="1770"/>
        <v/>
      </c>
      <c r="O882" s="90" t="str">
        <f t="shared" ca="1" si="1770"/>
        <v/>
      </c>
      <c r="P882" s="89" t="str">
        <f t="shared" ref="P882:U882" ca="1" si="1771">IF(ISNA(MATCH(MIN(J854:J903)+ROW()-ROW(P854),J854:J903,0)),"",INDEX(D854:D903,MATCH(MIN(J854:J903)+ROW()-ROW(P854),J854:J903,0)))</f>
        <v/>
      </c>
      <c r="Q882" s="89" t="str">
        <f t="shared" ca="1" si="1771"/>
        <v/>
      </c>
      <c r="R882" s="89" t="str">
        <f t="shared" ca="1" si="1771"/>
        <v/>
      </c>
      <c r="S882" s="89" t="str">
        <f t="shared" ca="1" si="1771"/>
        <v/>
      </c>
      <c r="T882" s="89" t="str">
        <f t="shared" ca="1" si="1771"/>
        <v/>
      </c>
      <c r="U882" s="89" t="str">
        <f t="shared" ca="1" si="1771"/>
        <v/>
      </c>
      <c r="V882" s="98"/>
    </row>
    <row r="883" spans="2:22" x14ac:dyDescent="0.25">
      <c r="B883">
        <v>30</v>
      </c>
      <c r="C883" s="29">
        <f t="shared" si="1681"/>
        <v>43853</v>
      </c>
      <c r="D883" s="88">
        <f ca="1">OFFSET(dispos!$D$22,,174)</f>
        <v>0</v>
      </c>
      <c r="E883" s="88">
        <f ca="1">OFFSET(dispos!$E$22,,174)</f>
        <v>0</v>
      </c>
      <c r="F883" s="88">
        <f ca="1">OFFSET(dispos!$F$22,,174)</f>
        <v>0</v>
      </c>
      <c r="G883" s="88">
        <f ca="1">OFFSET(dispos!$G$22,,174)</f>
        <v>0</v>
      </c>
      <c r="H883" s="88">
        <f ca="1">OFFSET(dispos!$H$22,,174)</f>
        <v>0</v>
      </c>
      <c r="I883" s="88">
        <f ca="1">OFFSET(dispos!$I$22,,174)</f>
        <v>0</v>
      </c>
      <c r="J883" s="90" t="str">
        <f t="shared" ref="J883:O883" ca="1" si="1772">IF(D883=0,"",SUMPRODUCT((D854:D903&lt;=D883)-(ISBLANK(D854:D903))))</f>
        <v/>
      </c>
      <c r="K883" s="90" t="str">
        <f t="shared" ca="1" si="1772"/>
        <v/>
      </c>
      <c r="L883" s="90" t="str">
        <f t="shared" ca="1" si="1772"/>
        <v/>
      </c>
      <c r="M883" s="90" t="str">
        <f t="shared" ca="1" si="1772"/>
        <v/>
      </c>
      <c r="N883" s="90" t="str">
        <f t="shared" ca="1" si="1772"/>
        <v/>
      </c>
      <c r="O883" s="90" t="str">
        <f t="shared" ca="1" si="1772"/>
        <v/>
      </c>
      <c r="P883" s="89" t="str">
        <f t="shared" ref="P883:U883" ca="1" si="1773">IF(ISNA(MATCH(MIN(J854:J903)+ROW()-ROW(P854),J854:J903,0)),"",INDEX(D854:D903,MATCH(MIN(J854:J903)+ROW()-ROW(P854),J854:J903,0)))</f>
        <v/>
      </c>
      <c r="Q883" s="89" t="str">
        <f t="shared" ca="1" si="1773"/>
        <v/>
      </c>
      <c r="R883" s="89" t="str">
        <f t="shared" ca="1" si="1773"/>
        <v/>
      </c>
      <c r="S883" s="89" t="str">
        <f t="shared" ca="1" si="1773"/>
        <v/>
      </c>
      <c r="T883" s="89" t="str">
        <f t="shared" ca="1" si="1773"/>
        <v/>
      </c>
      <c r="U883" s="89" t="str">
        <f t="shared" ca="1" si="1773"/>
        <v/>
      </c>
      <c r="V883" s="98"/>
    </row>
    <row r="884" spans="2:22" x14ac:dyDescent="0.25">
      <c r="B884">
        <v>31</v>
      </c>
      <c r="C884" s="29">
        <f t="shared" si="1681"/>
        <v>43853</v>
      </c>
      <c r="D884" s="88">
        <f ca="1">OFFSET(dispos!$D$22,,180)</f>
        <v>0</v>
      </c>
      <c r="E884" s="88">
        <f ca="1">OFFSET(dispos!$E$22,,180)</f>
        <v>0</v>
      </c>
      <c r="F884" s="88">
        <f ca="1">OFFSET(dispos!$F$22,,180)</f>
        <v>0</v>
      </c>
      <c r="G884" s="88">
        <f ca="1">OFFSET(dispos!$G$22,,180)</f>
        <v>0</v>
      </c>
      <c r="H884" s="88">
        <f ca="1">OFFSET(dispos!$H$22,,180)</f>
        <v>0</v>
      </c>
      <c r="I884" s="88">
        <f ca="1">OFFSET(dispos!$I$22,,180)</f>
        <v>0</v>
      </c>
      <c r="J884" s="90" t="str">
        <f t="shared" ref="J884:O884" ca="1" si="1774">IF(D884=0,"",SUMPRODUCT((D854:D903&lt;=D884)-(ISBLANK(D854:D903))))</f>
        <v/>
      </c>
      <c r="K884" s="90" t="str">
        <f t="shared" ca="1" si="1774"/>
        <v/>
      </c>
      <c r="L884" s="90" t="str">
        <f t="shared" ca="1" si="1774"/>
        <v/>
      </c>
      <c r="M884" s="90" t="str">
        <f t="shared" ca="1" si="1774"/>
        <v/>
      </c>
      <c r="N884" s="90" t="str">
        <f t="shared" ca="1" si="1774"/>
        <v/>
      </c>
      <c r="O884" s="90" t="str">
        <f t="shared" ca="1" si="1774"/>
        <v/>
      </c>
      <c r="P884" s="89" t="str">
        <f t="shared" ref="P884:U884" ca="1" si="1775">IF(ISNA(MATCH(MIN(J854:J903)+ROW()-ROW(P854),J854:J903,0)),"",INDEX(D854:D903,MATCH(MIN(J854:J903)+ROW()-ROW(P854),J854:J903,0)))</f>
        <v/>
      </c>
      <c r="Q884" s="89" t="str">
        <f t="shared" ca="1" si="1775"/>
        <v/>
      </c>
      <c r="R884" s="89" t="str">
        <f t="shared" ca="1" si="1775"/>
        <v/>
      </c>
      <c r="S884" s="89" t="str">
        <f t="shared" ca="1" si="1775"/>
        <v/>
      </c>
      <c r="T884" s="89" t="str">
        <f t="shared" ca="1" si="1775"/>
        <v/>
      </c>
      <c r="U884" s="89" t="str">
        <f t="shared" ca="1" si="1775"/>
        <v/>
      </c>
      <c r="V884" s="98"/>
    </row>
    <row r="885" spans="2:22" x14ac:dyDescent="0.25">
      <c r="B885">
        <v>32</v>
      </c>
      <c r="C885" s="29">
        <f t="shared" si="1681"/>
        <v>43853</v>
      </c>
      <c r="D885" s="88">
        <f ca="1">OFFSET(dispos!$D$22,,186)</f>
        <v>0</v>
      </c>
      <c r="E885" s="88">
        <f ca="1">OFFSET(dispos!$E$22,,186)</f>
        <v>0</v>
      </c>
      <c r="F885" s="88">
        <f ca="1">OFFSET(dispos!$F$22,,186)</f>
        <v>0</v>
      </c>
      <c r="G885" s="88">
        <f ca="1">OFFSET(dispos!$G$22,,186)</f>
        <v>0</v>
      </c>
      <c r="H885" s="88">
        <f ca="1">OFFSET(dispos!$H$22,,186)</f>
        <v>0</v>
      </c>
      <c r="I885" s="88">
        <f ca="1">OFFSET(dispos!$I$22,,186)</f>
        <v>0</v>
      </c>
      <c r="J885" s="90" t="str">
        <f t="shared" ref="J885:O885" ca="1" si="1776">IF(D885=0,"",SUMPRODUCT((D854:D903&lt;=D885)-(ISBLANK(D854:D903))))</f>
        <v/>
      </c>
      <c r="K885" s="90" t="str">
        <f t="shared" ca="1" si="1776"/>
        <v/>
      </c>
      <c r="L885" s="90" t="str">
        <f t="shared" ca="1" si="1776"/>
        <v/>
      </c>
      <c r="M885" s="90" t="str">
        <f t="shared" ca="1" si="1776"/>
        <v/>
      </c>
      <c r="N885" s="90" t="str">
        <f t="shared" ca="1" si="1776"/>
        <v/>
      </c>
      <c r="O885" s="90" t="str">
        <f t="shared" ca="1" si="1776"/>
        <v/>
      </c>
      <c r="P885" s="89" t="str">
        <f t="shared" ref="P885:U885" ca="1" si="1777">IF(ISNA(MATCH(MIN(J854:J903)+ROW()-ROW(P854),J854:J903,0)),"",INDEX(D854:D903,MATCH(MIN(J854:J903)+ROW()-ROW(P854),J854:J903,0)))</f>
        <v/>
      </c>
      <c r="Q885" s="89" t="str">
        <f t="shared" ca="1" si="1777"/>
        <v/>
      </c>
      <c r="R885" s="89" t="str">
        <f t="shared" ca="1" si="1777"/>
        <v/>
      </c>
      <c r="S885" s="89" t="str">
        <f t="shared" ca="1" si="1777"/>
        <v/>
      </c>
      <c r="T885" s="89" t="str">
        <f t="shared" ca="1" si="1777"/>
        <v/>
      </c>
      <c r="U885" s="89" t="str">
        <f t="shared" ca="1" si="1777"/>
        <v/>
      </c>
      <c r="V885" s="98"/>
    </row>
    <row r="886" spans="2:22" x14ac:dyDescent="0.25">
      <c r="B886">
        <v>33</v>
      </c>
      <c r="C886" s="29">
        <f t="shared" si="1681"/>
        <v>43853</v>
      </c>
      <c r="D886" s="88">
        <f ca="1">OFFSET(dispos!$D$22,,192)</f>
        <v>0</v>
      </c>
      <c r="E886" s="88">
        <f ca="1">OFFSET(dispos!$E$22,,192)</f>
        <v>0</v>
      </c>
      <c r="F886" s="88">
        <f ca="1">OFFSET(dispos!$F$22,,192)</f>
        <v>0</v>
      </c>
      <c r="G886" s="88">
        <f ca="1">OFFSET(dispos!$G$22,,192)</f>
        <v>0</v>
      </c>
      <c r="H886" s="88">
        <f ca="1">OFFSET(dispos!$H$22,,192)</f>
        <v>0</v>
      </c>
      <c r="I886" s="88">
        <f ca="1">OFFSET(dispos!$I$22,,192)</f>
        <v>0</v>
      </c>
      <c r="J886" s="90" t="str">
        <f t="shared" ref="J886:O886" ca="1" si="1778">IF(D886=0,"",SUMPRODUCT((D854:D903&lt;=D886)-(ISBLANK(D854:D903))))</f>
        <v/>
      </c>
      <c r="K886" s="90" t="str">
        <f t="shared" ca="1" si="1778"/>
        <v/>
      </c>
      <c r="L886" s="90" t="str">
        <f t="shared" ca="1" si="1778"/>
        <v/>
      </c>
      <c r="M886" s="90" t="str">
        <f t="shared" ca="1" si="1778"/>
        <v/>
      </c>
      <c r="N886" s="90" t="str">
        <f t="shared" ca="1" si="1778"/>
        <v/>
      </c>
      <c r="O886" s="90" t="str">
        <f t="shared" ca="1" si="1778"/>
        <v/>
      </c>
      <c r="P886" s="89" t="str">
        <f t="shared" ref="P886:U886" ca="1" si="1779">IF(ISNA(MATCH(MIN(J854:J903)+ROW()-ROW(P854),J854:J903,0)),"",INDEX(D854:D903,MATCH(MIN(J854:J903)+ROW()-ROW(P854),J854:J903,0)))</f>
        <v/>
      </c>
      <c r="Q886" s="89" t="str">
        <f t="shared" ca="1" si="1779"/>
        <v/>
      </c>
      <c r="R886" s="89" t="str">
        <f t="shared" ca="1" si="1779"/>
        <v/>
      </c>
      <c r="S886" s="89" t="str">
        <f t="shared" ca="1" si="1779"/>
        <v/>
      </c>
      <c r="T886" s="89" t="str">
        <f t="shared" ca="1" si="1779"/>
        <v/>
      </c>
      <c r="U886" s="89" t="str">
        <f t="shared" ca="1" si="1779"/>
        <v/>
      </c>
      <c r="V886" s="98"/>
    </row>
    <row r="887" spans="2:22" x14ac:dyDescent="0.25">
      <c r="B887">
        <v>34</v>
      </c>
      <c r="C887" s="29">
        <f t="shared" si="1681"/>
        <v>43853</v>
      </c>
      <c r="D887" s="88">
        <f ca="1">OFFSET(dispos!$D$22,,198)</f>
        <v>0</v>
      </c>
      <c r="E887" s="88">
        <f ca="1">OFFSET(dispos!$E$22,,198)</f>
        <v>0</v>
      </c>
      <c r="F887" s="88">
        <f ca="1">OFFSET(dispos!$F$22,,198)</f>
        <v>0</v>
      </c>
      <c r="G887" s="88">
        <f ca="1">OFFSET(dispos!$G$22,,198)</f>
        <v>0</v>
      </c>
      <c r="H887" s="88">
        <f ca="1">OFFSET(dispos!$H$22,,198)</f>
        <v>0</v>
      </c>
      <c r="I887" s="88">
        <f ca="1">OFFSET(dispos!$I$22,,198)</f>
        <v>0</v>
      </c>
      <c r="J887" s="90" t="str">
        <f t="shared" ref="J887:O887" ca="1" si="1780">IF(D887=0,"",SUMPRODUCT((D854:D903&lt;=D887)-(ISBLANK(D854:D903))))</f>
        <v/>
      </c>
      <c r="K887" s="90" t="str">
        <f t="shared" ca="1" si="1780"/>
        <v/>
      </c>
      <c r="L887" s="90" t="str">
        <f t="shared" ca="1" si="1780"/>
        <v/>
      </c>
      <c r="M887" s="90" t="str">
        <f t="shared" ca="1" si="1780"/>
        <v/>
      </c>
      <c r="N887" s="90" t="str">
        <f t="shared" ca="1" si="1780"/>
        <v/>
      </c>
      <c r="O887" s="90" t="str">
        <f t="shared" ca="1" si="1780"/>
        <v/>
      </c>
      <c r="P887" s="89" t="str">
        <f t="shared" ref="P887:U887" ca="1" si="1781">IF(ISNA(MATCH(MIN(J854:J903)+ROW()-ROW(P854),J854:J903,0)),"",INDEX(D854:D903,MATCH(MIN(J854:J903)+ROW()-ROW(P854),J854:J903,0)))</f>
        <v/>
      </c>
      <c r="Q887" s="89" t="str">
        <f t="shared" ca="1" si="1781"/>
        <v/>
      </c>
      <c r="R887" s="89" t="str">
        <f t="shared" ca="1" si="1781"/>
        <v/>
      </c>
      <c r="S887" s="89" t="str">
        <f t="shared" ca="1" si="1781"/>
        <v/>
      </c>
      <c r="T887" s="89" t="str">
        <f t="shared" ca="1" si="1781"/>
        <v/>
      </c>
      <c r="U887" s="89" t="str">
        <f t="shared" ca="1" si="1781"/>
        <v/>
      </c>
      <c r="V887" s="98"/>
    </row>
    <row r="888" spans="2:22" x14ac:dyDescent="0.25">
      <c r="B888">
        <v>35</v>
      </c>
      <c r="C888" s="29">
        <f t="shared" si="1681"/>
        <v>43853</v>
      </c>
      <c r="D888" s="88">
        <f ca="1">OFFSET(dispos!$D$22,,204)</f>
        <v>0</v>
      </c>
      <c r="E888" s="88">
        <f ca="1">OFFSET(dispos!$E$22,,204)</f>
        <v>0</v>
      </c>
      <c r="F888" s="88">
        <f ca="1">OFFSET(dispos!$F$22,,204)</f>
        <v>0</v>
      </c>
      <c r="G888" s="88">
        <f ca="1">OFFSET(dispos!$G$22,,204)</f>
        <v>0</v>
      </c>
      <c r="H888" s="88">
        <f ca="1">OFFSET(dispos!$H$22,,204)</f>
        <v>0</v>
      </c>
      <c r="I888" s="88">
        <f ca="1">OFFSET(dispos!$I$22,,204)</f>
        <v>0</v>
      </c>
      <c r="J888" s="90" t="str">
        <f t="shared" ref="J888:O888" ca="1" si="1782">IF(D888=0,"",SUMPRODUCT((D854:D903&lt;=D888)-(ISBLANK(D854:D903))))</f>
        <v/>
      </c>
      <c r="K888" s="90" t="str">
        <f t="shared" ca="1" si="1782"/>
        <v/>
      </c>
      <c r="L888" s="90" t="str">
        <f t="shared" ca="1" si="1782"/>
        <v/>
      </c>
      <c r="M888" s="90" t="str">
        <f t="shared" ca="1" si="1782"/>
        <v/>
      </c>
      <c r="N888" s="90" t="str">
        <f t="shared" ca="1" si="1782"/>
        <v/>
      </c>
      <c r="O888" s="90" t="str">
        <f t="shared" ca="1" si="1782"/>
        <v/>
      </c>
      <c r="P888" s="89" t="str">
        <f t="shared" ref="P888:U888" ca="1" si="1783">IF(ISNA(MATCH(MIN(J854:J903)+ROW()-ROW(P854),J854:J903,0)),"",INDEX(D854:D903,MATCH(MIN(J854:J903)+ROW()-ROW(P854),J854:J903,0)))</f>
        <v/>
      </c>
      <c r="Q888" s="89" t="str">
        <f t="shared" ca="1" si="1783"/>
        <v/>
      </c>
      <c r="R888" s="89" t="str">
        <f t="shared" ca="1" si="1783"/>
        <v/>
      </c>
      <c r="S888" s="89" t="str">
        <f t="shared" ca="1" si="1783"/>
        <v/>
      </c>
      <c r="T888" s="89" t="str">
        <f t="shared" ca="1" si="1783"/>
        <v/>
      </c>
      <c r="U888" s="89" t="str">
        <f t="shared" ca="1" si="1783"/>
        <v/>
      </c>
      <c r="V888" s="98"/>
    </row>
    <row r="889" spans="2:22" x14ac:dyDescent="0.25">
      <c r="B889">
        <v>36</v>
      </c>
      <c r="C889" s="29">
        <f t="shared" si="1681"/>
        <v>43853</v>
      </c>
      <c r="D889" s="88">
        <f ca="1">OFFSET(dispos!$D$22,,210)</f>
        <v>0</v>
      </c>
      <c r="E889" s="88">
        <f ca="1">OFFSET(dispos!$E$22,,210)</f>
        <v>0</v>
      </c>
      <c r="F889" s="88">
        <f ca="1">OFFSET(dispos!$F$22,,210)</f>
        <v>0</v>
      </c>
      <c r="G889" s="88">
        <f ca="1">OFFSET(dispos!$G$22,,210)</f>
        <v>0</v>
      </c>
      <c r="H889" s="88">
        <f ca="1">OFFSET(dispos!$H$22,,210)</f>
        <v>0</v>
      </c>
      <c r="I889" s="88">
        <f ca="1">OFFSET(dispos!$I$22,,210)</f>
        <v>0</v>
      </c>
      <c r="J889" s="90" t="str">
        <f t="shared" ref="J889:O889" ca="1" si="1784">IF(D889=0,"",SUMPRODUCT((D854:D903&lt;=D889)-(ISBLANK(D854:D903))))</f>
        <v/>
      </c>
      <c r="K889" s="90" t="str">
        <f t="shared" ca="1" si="1784"/>
        <v/>
      </c>
      <c r="L889" s="90" t="str">
        <f t="shared" ca="1" si="1784"/>
        <v/>
      </c>
      <c r="M889" s="90" t="str">
        <f t="shared" ca="1" si="1784"/>
        <v/>
      </c>
      <c r="N889" s="90" t="str">
        <f t="shared" ca="1" si="1784"/>
        <v/>
      </c>
      <c r="O889" s="90" t="str">
        <f t="shared" ca="1" si="1784"/>
        <v/>
      </c>
      <c r="P889" s="89" t="str">
        <f t="shared" ref="P889:U889" ca="1" si="1785">IF(ISNA(MATCH(MIN(J854:J903)+ROW()-ROW(P854),J854:J903,0)),"",INDEX(D854:D903,MATCH(MIN(J854:J903)+ROW()-ROW(P854),J854:J903,0)))</f>
        <v/>
      </c>
      <c r="Q889" s="89" t="str">
        <f t="shared" ca="1" si="1785"/>
        <v/>
      </c>
      <c r="R889" s="89" t="str">
        <f t="shared" ca="1" si="1785"/>
        <v/>
      </c>
      <c r="S889" s="89" t="str">
        <f t="shared" ca="1" si="1785"/>
        <v/>
      </c>
      <c r="T889" s="89" t="str">
        <f t="shared" ca="1" si="1785"/>
        <v/>
      </c>
      <c r="U889" s="89" t="str">
        <f t="shared" ca="1" si="1785"/>
        <v/>
      </c>
      <c r="V889" s="98"/>
    </row>
    <row r="890" spans="2:22" x14ac:dyDescent="0.25">
      <c r="B890">
        <v>37</v>
      </c>
      <c r="C890" s="29">
        <f t="shared" si="1681"/>
        <v>43853</v>
      </c>
      <c r="D890" s="88">
        <f ca="1">OFFSET(dispos!$D$22,,216)</f>
        <v>0</v>
      </c>
      <c r="E890" s="88">
        <f ca="1">OFFSET(dispos!$E$22,,216)</f>
        <v>0</v>
      </c>
      <c r="F890" s="88">
        <f ca="1">OFFSET(dispos!$F$22,,216)</f>
        <v>0</v>
      </c>
      <c r="G890" s="88">
        <f ca="1">OFFSET(dispos!$G$22,,216)</f>
        <v>0</v>
      </c>
      <c r="H890" s="88">
        <f ca="1">OFFSET(dispos!$H$22,,216)</f>
        <v>0</v>
      </c>
      <c r="I890" s="88">
        <f ca="1">OFFSET(dispos!$I$22,,216)</f>
        <v>0</v>
      </c>
      <c r="J890" s="90" t="str">
        <f t="shared" ref="J890:O890" ca="1" si="1786">IF(D890=0,"",SUMPRODUCT((D854:D903&lt;=D890)-(ISBLANK(D854:D903))))</f>
        <v/>
      </c>
      <c r="K890" s="90" t="str">
        <f t="shared" ca="1" si="1786"/>
        <v/>
      </c>
      <c r="L890" s="90" t="str">
        <f t="shared" ca="1" si="1786"/>
        <v/>
      </c>
      <c r="M890" s="90" t="str">
        <f t="shared" ca="1" si="1786"/>
        <v/>
      </c>
      <c r="N890" s="90" t="str">
        <f t="shared" ca="1" si="1786"/>
        <v/>
      </c>
      <c r="O890" s="90" t="str">
        <f t="shared" ca="1" si="1786"/>
        <v/>
      </c>
      <c r="P890" s="89" t="str">
        <f t="shared" ref="P890:U890" ca="1" si="1787">IF(ISNA(MATCH(MIN(J854:J903)+ROW()-ROW(P854),J854:J903,0)),"",INDEX(D854:D903,MATCH(MIN(J854:J903)+ROW()-ROW(P854),J854:J903,0)))</f>
        <v/>
      </c>
      <c r="Q890" s="89" t="str">
        <f t="shared" ca="1" si="1787"/>
        <v/>
      </c>
      <c r="R890" s="89" t="str">
        <f t="shared" ca="1" si="1787"/>
        <v/>
      </c>
      <c r="S890" s="89" t="str">
        <f t="shared" ca="1" si="1787"/>
        <v/>
      </c>
      <c r="T890" s="89" t="str">
        <f t="shared" ca="1" si="1787"/>
        <v/>
      </c>
      <c r="U890" s="89" t="str">
        <f t="shared" ca="1" si="1787"/>
        <v/>
      </c>
      <c r="V890" s="98"/>
    </row>
    <row r="891" spans="2:22" x14ac:dyDescent="0.25">
      <c r="B891">
        <v>38</v>
      </c>
      <c r="C891" s="29">
        <f t="shared" si="1681"/>
        <v>43853</v>
      </c>
      <c r="D891" s="88">
        <f ca="1">OFFSET(dispos!$D$22,,222)</f>
        <v>0</v>
      </c>
      <c r="E891" s="88">
        <f ca="1">OFFSET(dispos!$E$22,,222)</f>
        <v>0</v>
      </c>
      <c r="F891" s="88">
        <f ca="1">OFFSET(dispos!$F$22,,222)</f>
        <v>0</v>
      </c>
      <c r="G891" s="88">
        <f ca="1">OFFSET(dispos!$G$22,,222)</f>
        <v>0</v>
      </c>
      <c r="H891" s="88">
        <f ca="1">OFFSET(dispos!$H$22,,222)</f>
        <v>0</v>
      </c>
      <c r="I891" s="88">
        <f ca="1">OFFSET(dispos!$I$22,,222)</f>
        <v>0</v>
      </c>
      <c r="J891" s="90" t="str">
        <f t="shared" ref="J891:O891" ca="1" si="1788">IF(D891=0,"",SUMPRODUCT((D854:D903&lt;=D891)-(ISBLANK(D854:D903))))</f>
        <v/>
      </c>
      <c r="K891" s="90" t="str">
        <f t="shared" ca="1" si="1788"/>
        <v/>
      </c>
      <c r="L891" s="90" t="str">
        <f t="shared" ca="1" si="1788"/>
        <v/>
      </c>
      <c r="M891" s="90" t="str">
        <f t="shared" ca="1" si="1788"/>
        <v/>
      </c>
      <c r="N891" s="90" t="str">
        <f t="shared" ca="1" si="1788"/>
        <v/>
      </c>
      <c r="O891" s="90" t="str">
        <f t="shared" ca="1" si="1788"/>
        <v/>
      </c>
      <c r="P891" s="89" t="str">
        <f t="shared" ref="P891:U891" ca="1" si="1789">IF(ISNA(MATCH(MIN(J854:J903)+ROW()-ROW(P854),J854:J903,0)),"",INDEX(D854:D903,MATCH(MIN(J854:J903)+ROW()-ROW(P854),J854:J903,0)))</f>
        <v/>
      </c>
      <c r="Q891" s="89" t="str">
        <f t="shared" ca="1" si="1789"/>
        <v/>
      </c>
      <c r="R891" s="89" t="str">
        <f t="shared" ca="1" si="1789"/>
        <v/>
      </c>
      <c r="S891" s="89" t="str">
        <f t="shared" ca="1" si="1789"/>
        <v/>
      </c>
      <c r="T891" s="89" t="str">
        <f t="shared" ca="1" si="1789"/>
        <v/>
      </c>
      <c r="U891" s="89" t="str">
        <f t="shared" ca="1" si="1789"/>
        <v/>
      </c>
      <c r="V891" s="98"/>
    </row>
    <row r="892" spans="2:22" x14ac:dyDescent="0.25">
      <c r="B892">
        <v>39</v>
      </c>
      <c r="C892" s="29">
        <f t="shared" si="1681"/>
        <v>43853</v>
      </c>
      <c r="D892" s="88">
        <f ca="1">OFFSET(dispos!$D$22,,228)</f>
        <v>0</v>
      </c>
      <c r="E892" s="88">
        <f ca="1">OFFSET(dispos!$E$22,,228)</f>
        <v>0</v>
      </c>
      <c r="F892" s="88">
        <f ca="1">OFFSET(dispos!$F$22,,228)</f>
        <v>0</v>
      </c>
      <c r="G892" s="88">
        <f ca="1">OFFSET(dispos!$G$22,,228)</f>
        <v>0</v>
      </c>
      <c r="H892" s="88">
        <f ca="1">OFFSET(dispos!$H$22,,228)</f>
        <v>0</v>
      </c>
      <c r="I892" s="88">
        <f ca="1">OFFSET(dispos!$I$22,,228)</f>
        <v>0</v>
      </c>
      <c r="J892" s="90" t="str">
        <f t="shared" ref="J892:O892" ca="1" si="1790">IF(D892=0,"",SUMPRODUCT((D854:D903&lt;=D892)-(ISBLANK(D854:D903))))</f>
        <v/>
      </c>
      <c r="K892" s="90" t="str">
        <f t="shared" ca="1" si="1790"/>
        <v/>
      </c>
      <c r="L892" s="90" t="str">
        <f t="shared" ca="1" si="1790"/>
        <v/>
      </c>
      <c r="M892" s="90" t="str">
        <f t="shared" ca="1" si="1790"/>
        <v/>
      </c>
      <c r="N892" s="90" t="str">
        <f t="shared" ca="1" si="1790"/>
        <v/>
      </c>
      <c r="O892" s="90" t="str">
        <f t="shared" ca="1" si="1790"/>
        <v/>
      </c>
      <c r="P892" s="89" t="str">
        <f t="shared" ref="P892:U892" ca="1" si="1791">IF(ISNA(MATCH(MIN(J854:J903)+ROW()-ROW(P854),J854:J903,0)),"",INDEX(D854:D903,MATCH(MIN(J854:J903)+ROW()-ROW(P854),J854:J903,0)))</f>
        <v/>
      </c>
      <c r="Q892" s="89" t="str">
        <f t="shared" ca="1" si="1791"/>
        <v/>
      </c>
      <c r="R892" s="89" t="str">
        <f t="shared" ca="1" si="1791"/>
        <v/>
      </c>
      <c r="S892" s="89" t="str">
        <f t="shared" ca="1" si="1791"/>
        <v/>
      </c>
      <c r="T892" s="89" t="str">
        <f t="shared" ca="1" si="1791"/>
        <v/>
      </c>
      <c r="U892" s="89" t="str">
        <f t="shared" ca="1" si="1791"/>
        <v/>
      </c>
      <c r="V892" s="98"/>
    </row>
    <row r="893" spans="2:22" x14ac:dyDescent="0.25">
      <c r="B893">
        <v>40</v>
      </c>
      <c r="C893" s="29">
        <f t="shared" si="1681"/>
        <v>43853</v>
      </c>
      <c r="D893" s="88">
        <f ca="1">OFFSET(dispos!$D$22,,234)</f>
        <v>0</v>
      </c>
      <c r="E893" s="88">
        <f ca="1">OFFSET(dispos!$E$22,,234)</f>
        <v>0</v>
      </c>
      <c r="F893" s="88">
        <f ca="1">OFFSET(dispos!$F$22,,234)</f>
        <v>0</v>
      </c>
      <c r="G893" s="88">
        <f ca="1">OFFSET(dispos!$G$22,,234)</f>
        <v>0</v>
      </c>
      <c r="H893" s="88">
        <f ca="1">OFFSET(dispos!$H$22,,234)</f>
        <v>0</v>
      </c>
      <c r="I893" s="88">
        <f ca="1">OFFSET(dispos!$I$22,,234)</f>
        <v>0</v>
      </c>
      <c r="J893" s="90" t="str">
        <f t="shared" ref="J893:O893" ca="1" si="1792">IF(D893=0,"",SUMPRODUCT((D854:D903&lt;=D893)-(ISBLANK(D854:D903))))</f>
        <v/>
      </c>
      <c r="K893" s="90" t="str">
        <f t="shared" ca="1" si="1792"/>
        <v/>
      </c>
      <c r="L893" s="90" t="str">
        <f t="shared" ca="1" si="1792"/>
        <v/>
      </c>
      <c r="M893" s="90" t="str">
        <f t="shared" ca="1" si="1792"/>
        <v/>
      </c>
      <c r="N893" s="90" t="str">
        <f t="shared" ca="1" si="1792"/>
        <v/>
      </c>
      <c r="O893" s="90" t="str">
        <f t="shared" ca="1" si="1792"/>
        <v/>
      </c>
      <c r="P893" s="89" t="str">
        <f t="shared" ref="P893:U893" ca="1" si="1793">IF(ISNA(MATCH(MIN(J854:J903)+ROW()-ROW(P854),J854:J903,0)),"",INDEX(D854:D903,MATCH(MIN(J854:J903)+ROW()-ROW(P854),J854:J903,0)))</f>
        <v/>
      </c>
      <c r="Q893" s="89" t="str">
        <f t="shared" ca="1" si="1793"/>
        <v/>
      </c>
      <c r="R893" s="89" t="str">
        <f t="shared" ca="1" si="1793"/>
        <v/>
      </c>
      <c r="S893" s="89" t="str">
        <f t="shared" ca="1" si="1793"/>
        <v/>
      </c>
      <c r="T893" s="89" t="str">
        <f t="shared" ca="1" si="1793"/>
        <v/>
      </c>
      <c r="U893" s="89" t="str">
        <f t="shared" ca="1" si="1793"/>
        <v/>
      </c>
      <c r="V893" s="98"/>
    </row>
    <row r="894" spans="2:22" x14ac:dyDescent="0.25">
      <c r="B894">
        <v>41</v>
      </c>
      <c r="C894" s="29">
        <f t="shared" si="1681"/>
        <v>43853</v>
      </c>
      <c r="D894" s="88">
        <f ca="1">OFFSET(dispos!$D$22,,240)</f>
        <v>0</v>
      </c>
      <c r="E894" s="88">
        <f ca="1">OFFSET(dispos!$E$22,,240)</f>
        <v>0</v>
      </c>
      <c r="F894" s="88">
        <f ca="1">OFFSET(dispos!$F$22,,240)</f>
        <v>0</v>
      </c>
      <c r="G894" s="88">
        <f ca="1">OFFSET(dispos!$G$22,,240)</f>
        <v>0</v>
      </c>
      <c r="H894" s="88">
        <f ca="1">OFFSET(dispos!$H$22,,240)</f>
        <v>0</v>
      </c>
      <c r="I894" s="88">
        <f ca="1">OFFSET(dispos!$I$22,,240)</f>
        <v>0</v>
      </c>
      <c r="J894" s="90" t="str">
        <f t="shared" ref="J894:O894" ca="1" si="1794">IF(D894=0,"",SUMPRODUCT((D854:D903&lt;=D894)-(ISBLANK(D854:D903))))</f>
        <v/>
      </c>
      <c r="K894" s="90" t="str">
        <f t="shared" ca="1" si="1794"/>
        <v/>
      </c>
      <c r="L894" s="90" t="str">
        <f t="shared" ca="1" si="1794"/>
        <v/>
      </c>
      <c r="M894" s="90" t="str">
        <f t="shared" ca="1" si="1794"/>
        <v/>
      </c>
      <c r="N894" s="90" t="str">
        <f t="shared" ca="1" si="1794"/>
        <v/>
      </c>
      <c r="O894" s="90" t="str">
        <f t="shared" ca="1" si="1794"/>
        <v/>
      </c>
      <c r="P894" s="89" t="str">
        <f t="shared" ref="P894:U894" ca="1" si="1795">IF(ISNA(MATCH(MIN(J854:J903)+ROW()-ROW(P854),J854:J903,0)),"",INDEX(D854:D903,MATCH(MIN(J854:J903)+ROW()-ROW(P854),J854:J903,0)))</f>
        <v/>
      </c>
      <c r="Q894" s="89" t="str">
        <f t="shared" ca="1" si="1795"/>
        <v/>
      </c>
      <c r="R894" s="89" t="str">
        <f t="shared" ca="1" si="1795"/>
        <v/>
      </c>
      <c r="S894" s="89" t="str">
        <f t="shared" ca="1" si="1795"/>
        <v/>
      </c>
      <c r="T894" s="89" t="str">
        <f t="shared" ca="1" si="1795"/>
        <v/>
      </c>
      <c r="U894" s="89" t="str">
        <f t="shared" ca="1" si="1795"/>
        <v/>
      </c>
      <c r="V894" s="98"/>
    </row>
    <row r="895" spans="2:22" x14ac:dyDescent="0.25">
      <c r="B895">
        <v>42</v>
      </c>
      <c r="C895" s="29">
        <f t="shared" si="1681"/>
        <v>43853</v>
      </c>
      <c r="D895" s="88">
        <f ca="1">OFFSET(dispos!$D$22,,246)</f>
        <v>0</v>
      </c>
      <c r="E895" s="88">
        <f ca="1">OFFSET(dispos!$E$22,,246)</f>
        <v>0</v>
      </c>
      <c r="F895" s="88">
        <f ca="1">OFFSET(dispos!$F$22,,246)</f>
        <v>0</v>
      </c>
      <c r="G895" s="88">
        <f ca="1">OFFSET(dispos!$G$22,,246)</f>
        <v>0</v>
      </c>
      <c r="H895" s="88">
        <f ca="1">OFFSET(dispos!$H$22,,246)</f>
        <v>0</v>
      </c>
      <c r="I895" s="88">
        <f ca="1">OFFSET(dispos!$I$22,,246)</f>
        <v>0</v>
      </c>
      <c r="J895" s="90" t="str">
        <f t="shared" ref="J895:O895" ca="1" si="1796">IF(D895=0,"",SUMPRODUCT((D854:D903&lt;=D895)-(ISBLANK(D854:D903))))</f>
        <v/>
      </c>
      <c r="K895" s="90" t="str">
        <f t="shared" ca="1" si="1796"/>
        <v/>
      </c>
      <c r="L895" s="90" t="str">
        <f t="shared" ca="1" si="1796"/>
        <v/>
      </c>
      <c r="M895" s="90" t="str">
        <f t="shared" ca="1" si="1796"/>
        <v/>
      </c>
      <c r="N895" s="90" t="str">
        <f t="shared" ca="1" si="1796"/>
        <v/>
      </c>
      <c r="O895" s="90" t="str">
        <f t="shared" ca="1" si="1796"/>
        <v/>
      </c>
      <c r="P895" s="89" t="str">
        <f t="shared" ref="P895:U895" ca="1" si="1797">IF(ISNA(MATCH(MIN(J854:J903)+ROW()-ROW(P854),J854:J903,0)),"",INDEX(D854:D903,MATCH(MIN(J854:J903)+ROW()-ROW(P854),J854:J903,0)))</f>
        <v/>
      </c>
      <c r="Q895" s="89" t="str">
        <f t="shared" ca="1" si="1797"/>
        <v/>
      </c>
      <c r="R895" s="89" t="str">
        <f t="shared" ca="1" si="1797"/>
        <v/>
      </c>
      <c r="S895" s="89" t="str">
        <f t="shared" ca="1" si="1797"/>
        <v/>
      </c>
      <c r="T895" s="89" t="str">
        <f t="shared" ca="1" si="1797"/>
        <v/>
      </c>
      <c r="U895" s="89" t="str">
        <f t="shared" ca="1" si="1797"/>
        <v/>
      </c>
      <c r="V895" s="98"/>
    </row>
    <row r="896" spans="2:22" x14ac:dyDescent="0.25">
      <c r="B896">
        <v>43</v>
      </c>
      <c r="C896" s="29">
        <f t="shared" si="1681"/>
        <v>43853</v>
      </c>
      <c r="D896" s="88">
        <f ca="1">OFFSET(dispos!$D$22,,252)</f>
        <v>0</v>
      </c>
      <c r="E896" s="88">
        <f ca="1">OFFSET(dispos!$E$22,,252)</f>
        <v>0</v>
      </c>
      <c r="F896" s="88">
        <f ca="1">OFFSET(dispos!$F$22,,252)</f>
        <v>0</v>
      </c>
      <c r="G896" s="88">
        <f ca="1">OFFSET(dispos!$G$22,,252)</f>
        <v>0</v>
      </c>
      <c r="H896" s="88">
        <f ca="1">OFFSET(dispos!$H$22,,252)</f>
        <v>0</v>
      </c>
      <c r="I896" s="88">
        <f ca="1">OFFSET(dispos!$I$22,,252)</f>
        <v>0</v>
      </c>
      <c r="J896" s="90" t="str">
        <f t="shared" ref="J896:O896" ca="1" si="1798">IF(D896=0,"",SUMPRODUCT((D854:D903&lt;=D896)-(ISBLANK(D854:D903))))</f>
        <v/>
      </c>
      <c r="K896" s="90" t="str">
        <f t="shared" ca="1" si="1798"/>
        <v/>
      </c>
      <c r="L896" s="90" t="str">
        <f t="shared" ca="1" si="1798"/>
        <v/>
      </c>
      <c r="M896" s="90" t="str">
        <f t="shared" ca="1" si="1798"/>
        <v/>
      </c>
      <c r="N896" s="90" t="str">
        <f t="shared" ca="1" si="1798"/>
        <v/>
      </c>
      <c r="O896" s="90" t="str">
        <f t="shared" ca="1" si="1798"/>
        <v/>
      </c>
      <c r="P896" s="89" t="str">
        <f t="shared" ref="P896:U896" ca="1" si="1799">IF(ISNA(MATCH(MIN(J854:J903)+ROW()-ROW(P854),J854:J903,0)),"",INDEX(D854:D903,MATCH(MIN(J854:J903)+ROW()-ROW(P854),J854:J903,0)))</f>
        <v/>
      </c>
      <c r="Q896" s="89" t="str">
        <f t="shared" ca="1" si="1799"/>
        <v/>
      </c>
      <c r="R896" s="89" t="str">
        <f t="shared" ca="1" si="1799"/>
        <v/>
      </c>
      <c r="S896" s="89" t="str">
        <f t="shared" ca="1" si="1799"/>
        <v/>
      </c>
      <c r="T896" s="89" t="str">
        <f t="shared" ca="1" si="1799"/>
        <v/>
      </c>
      <c r="U896" s="89" t="str">
        <f t="shared" ca="1" si="1799"/>
        <v/>
      </c>
      <c r="V896" s="98"/>
    </row>
    <row r="897" spans="2:22" x14ac:dyDescent="0.25">
      <c r="B897">
        <v>44</v>
      </c>
      <c r="C897" s="29">
        <f t="shared" si="1681"/>
        <v>43853</v>
      </c>
      <c r="D897" s="88">
        <f ca="1">OFFSET(dispos!$D$22,,258)</f>
        <v>0</v>
      </c>
      <c r="E897" s="88">
        <f ca="1">OFFSET(dispos!$E$22,,258)</f>
        <v>0</v>
      </c>
      <c r="F897" s="88">
        <f ca="1">OFFSET(dispos!$F$22,,258)</f>
        <v>0</v>
      </c>
      <c r="G897" s="88">
        <f ca="1">OFFSET(dispos!$G$22,,258)</f>
        <v>0</v>
      </c>
      <c r="H897" s="88">
        <f ca="1">OFFSET(dispos!$H$22,,258)</f>
        <v>0</v>
      </c>
      <c r="I897" s="88">
        <f ca="1">OFFSET(dispos!$I$22,,258)</f>
        <v>0</v>
      </c>
      <c r="J897" s="90" t="str">
        <f t="shared" ref="J897:O897" ca="1" si="1800">IF(D897=0,"",SUMPRODUCT((D854:D903&lt;=D897)-(ISBLANK(D854:D903))))</f>
        <v/>
      </c>
      <c r="K897" s="90" t="str">
        <f t="shared" ca="1" si="1800"/>
        <v/>
      </c>
      <c r="L897" s="90" t="str">
        <f t="shared" ca="1" si="1800"/>
        <v/>
      </c>
      <c r="M897" s="90" t="str">
        <f t="shared" ca="1" si="1800"/>
        <v/>
      </c>
      <c r="N897" s="90" t="str">
        <f t="shared" ca="1" si="1800"/>
        <v/>
      </c>
      <c r="O897" s="90" t="str">
        <f t="shared" ca="1" si="1800"/>
        <v/>
      </c>
      <c r="P897" s="89" t="str">
        <f t="shared" ref="P897:U897" ca="1" si="1801">IF(ISNA(MATCH(MIN(J854:J903)+ROW()-ROW(P854),J854:J903,0)),"",INDEX(D854:D903,MATCH(MIN(J854:J903)+ROW()-ROW(P854),J854:J903,0)))</f>
        <v/>
      </c>
      <c r="Q897" s="89" t="str">
        <f t="shared" ca="1" si="1801"/>
        <v/>
      </c>
      <c r="R897" s="89" t="str">
        <f t="shared" ca="1" si="1801"/>
        <v/>
      </c>
      <c r="S897" s="89" t="str">
        <f t="shared" ca="1" si="1801"/>
        <v/>
      </c>
      <c r="T897" s="89" t="str">
        <f t="shared" ca="1" si="1801"/>
        <v/>
      </c>
      <c r="U897" s="89" t="str">
        <f t="shared" ca="1" si="1801"/>
        <v/>
      </c>
      <c r="V897" s="98"/>
    </row>
    <row r="898" spans="2:22" x14ac:dyDescent="0.25">
      <c r="B898">
        <v>45</v>
      </c>
      <c r="C898" s="29">
        <f t="shared" si="1681"/>
        <v>43853</v>
      </c>
      <c r="D898" s="88">
        <f ca="1">OFFSET(dispos!$D$22,,264)</f>
        <v>0</v>
      </c>
      <c r="E898" s="88">
        <f ca="1">OFFSET(dispos!$E$22,,264)</f>
        <v>0</v>
      </c>
      <c r="F898" s="88">
        <f ca="1">OFFSET(dispos!$F$22,,264)</f>
        <v>0</v>
      </c>
      <c r="G898" s="88">
        <f ca="1">OFFSET(dispos!$G$22,,264)</f>
        <v>0</v>
      </c>
      <c r="H898" s="88">
        <f ca="1">OFFSET(dispos!$H$22,,264)</f>
        <v>0</v>
      </c>
      <c r="I898" s="88">
        <f ca="1">OFFSET(dispos!$I$22,,264)</f>
        <v>0</v>
      </c>
      <c r="J898" s="90" t="str">
        <f t="shared" ref="J898:O898" ca="1" si="1802">IF(D898=0,"",SUMPRODUCT((D854:D903&lt;=D898)-(ISBLANK(D854:D903))))</f>
        <v/>
      </c>
      <c r="K898" s="90" t="str">
        <f t="shared" ca="1" si="1802"/>
        <v/>
      </c>
      <c r="L898" s="90" t="str">
        <f t="shared" ca="1" si="1802"/>
        <v/>
      </c>
      <c r="M898" s="90" t="str">
        <f t="shared" ca="1" si="1802"/>
        <v/>
      </c>
      <c r="N898" s="90" t="str">
        <f t="shared" ca="1" si="1802"/>
        <v/>
      </c>
      <c r="O898" s="90" t="str">
        <f t="shared" ca="1" si="1802"/>
        <v/>
      </c>
      <c r="P898" s="89" t="str">
        <f t="shared" ref="P898:U898" ca="1" si="1803">IF(ISNA(MATCH(MIN(J854:J903)+ROW()-ROW(P854),J854:J903,0)),"",INDEX(D854:D903,MATCH(MIN(J854:J903)+ROW()-ROW(P854),J854:J903,0)))</f>
        <v/>
      </c>
      <c r="Q898" s="89" t="str">
        <f t="shared" ca="1" si="1803"/>
        <v/>
      </c>
      <c r="R898" s="89" t="str">
        <f t="shared" ca="1" si="1803"/>
        <v/>
      </c>
      <c r="S898" s="89" t="str">
        <f t="shared" ca="1" si="1803"/>
        <v/>
      </c>
      <c r="T898" s="89" t="str">
        <f t="shared" ca="1" si="1803"/>
        <v/>
      </c>
      <c r="U898" s="89" t="str">
        <f t="shared" ca="1" si="1803"/>
        <v/>
      </c>
      <c r="V898" s="98"/>
    </row>
    <row r="899" spans="2:22" x14ac:dyDescent="0.25">
      <c r="B899">
        <v>46</v>
      </c>
      <c r="C899" s="29">
        <f t="shared" si="1681"/>
        <v>43853</v>
      </c>
      <c r="D899" s="88">
        <f ca="1">OFFSET(dispos!$D$22,,270)</f>
        <v>0</v>
      </c>
      <c r="E899" s="88">
        <f ca="1">OFFSET(dispos!$E$22,,270)</f>
        <v>0</v>
      </c>
      <c r="F899" s="88">
        <f ca="1">OFFSET(dispos!$F$22,,270)</f>
        <v>0</v>
      </c>
      <c r="G899" s="88">
        <f ca="1">OFFSET(dispos!$G$22,,270)</f>
        <v>0</v>
      </c>
      <c r="H899" s="88">
        <f ca="1">OFFSET(dispos!$H$22,,270)</f>
        <v>0</v>
      </c>
      <c r="I899" s="88">
        <f ca="1">OFFSET(dispos!$I$22,,270)</f>
        <v>0</v>
      </c>
      <c r="J899" s="90" t="str">
        <f t="shared" ref="J899:O899" ca="1" si="1804">IF(D899=0,"",SUMPRODUCT((D854:D903&lt;=D899)-(ISBLANK(D854:D903))))</f>
        <v/>
      </c>
      <c r="K899" s="90" t="str">
        <f t="shared" ca="1" si="1804"/>
        <v/>
      </c>
      <c r="L899" s="90" t="str">
        <f t="shared" ca="1" si="1804"/>
        <v/>
      </c>
      <c r="M899" s="90" t="str">
        <f t="shared" ca="1" si="1804"/>
        <v/>
      </c>
      <c r="N899" s="90" t="str">
        <f t="shared" ca="1" si="1804"/>
        <v/>
      </c>
      <c r="O899" s="90" t="str">
        <f t="shared" ca="1" si="1804"/>
        <v/>
      </c>
      <c r="P899" s="89" t="str">
        <f t="shared" ref="P899:U899" ca="1" si="1805">IF(ISNA(MATCH(MIN(J854:J903)+ROW()-ROW(P854),J854:J903,0)),"",INDEX(D854:D903,MATCH(MIN(J854:J903)+ROW()-ROW(P854),J854:J903,0)))</f>
        <v/>
      </c>
      <c r="Q899" s="89" t="str">
        <f t="shared" ca="1" si="1805"/>
        <v/>
      </c>
      <c r="R899" s="89" t="str">
        <f t="shared" ca="1" si="1805"/>
        <v/>
      </c>
      <c r="S899" s="89" t="str">
        <f t="shared" ca="1" si="1805"/>
        <v/>
      </c>
      <c r="T899" s="89" t="str">
        <f t="shared" ca="1" si="1805"/>
        <v/>
      </c>
      <c r="U899" s="89" t="str">
        <f t="shared" ca="1" si="1805"/>
        <v/>
      </c>
      <c r="V899" s="98"/>
    </row>
    <row r="900" spans="2:22" x14ac:dyDescent="0.25">
      <c r="B900">
        <v>47</v>
      </c>
      <c r="C900" s="29">
        <f t="shared" si="1681"/>
        <v>43853</v>
      </c>
      <c r="D900" s="88">
        <f ca="1">OFFSET(dispos!$D$22,,276)</f>
        <v>0</v>
      </c>
      <c r="E900" s="88">
        <f ca="1">OFFSET(dispos!$E$22,,276)</f>
        <v>0</v>
      </c>
      <c r="F900" s="88">
        <f ca="1">OFFSET(dispos!$F$22,,276)</f>
        <v>0</v>
      </c>
      <c r="G900" s="88">
        <f ca="1">OFFSET(dispos!$G$22,,276)</f>
        <v>0</v>
      </c>
      <c r="H900" s="88">
        <f ca="1">OFFSET(dispos!$H$22,,276)</f>
        <v>0</v>
      </c>
      <c r="I900" s="88">
        <f ca="1">OFFSET(dispos!$I$22,,276)</f>
        <v>0</v>
      </c>
      <c r="J900" s="90" t="str">
        <f t="shared" ref="J900:O900" ca="1" si="1806">IF(D900=0,"",SUMPRODUCT((D854:D903&lt;=D900)-(ISBLANK(D854:D903))))</f>
        <v/>
      </c>
      <c r="K900" s="90" t="str">
        <f t="shared" ca="1" si="1806"/>
        <v/>
      </c>
      <c r="L900" s="90" t="str">
        <f t="shared" ca="1" si="1806"/>
        <v/>
      </c>
      <c r="M900" s="90" t="str">
        <f t="shared" ca="1" si="1806"/>
        <v/>
      </c>
      <c r="N900" s="90" t="str">
        <f t="shared" ca="1" si="1806"/>
        <v/>
      </c>
      <c r="O900" s="90" t="str">
        <f t="shared" ca="1" si="1806"/>
        <v/>
      </c>
      <c r="P900" s="89" t="str">
        <f t="shared" ref="P900:U900" ca="1" si="1807">IF(ISNA(MATCH(MIN(J854:J903)+ROW()-ROW(P854),J854:J903,0)),"",INDEX(D854:D903,MATCH(MIN(J854:J903)+ROW()-ROW(P854),J854:J903,0)))</f>
        <v/>
      </c>
      <c r="Q900" s="89" t="str">
        <f t="shared" ca="1" si="1807"/>
        <v/>
      </c>
      <c r="R900" s="89" t="str">
        <f t="shared" ca="1" si="1807"/>
        <v/>
      </c>
      <c r="S900" s="89" t="str">
        <f t="shared" ca="1" si="1807"/>
        <v/>
      </c>
      <c r="T900" s="89" t="str">
        <f t="shared" ca="1" si="1807"/>
        <v/>
      </c>
      <c r="U900" s="89" t="str">
        <f t="shared" ca="1" si="1807"/>
        <v/>
      </c>
      <c r="V900" s="98"/>
    </row>
    <row r="901" spans="2:22" x14ac:dyDescent="0.25">
      <c r="B901">
        <v>48</v>
      </c>
      <c r="C901" s="29">
        <f t="shared" si="1681"/>
        <v>43853</v>
      </c>
      <c r="D901" s="88">
        <f ca="1">OFFSET(dispos!$D$22,,282)</f>
        <v>0</v>
      </c>
      <c r="E901" s="88">
        <f ca="1">OFFSET(dispos!$E$22,,282)</f>
        <v>0</v>
      </c>
      <c r="F901" s="88">
        <f ca="1">OFFSET(dispos!$F$22,,282)</f>
        <v>0</v>
      </c>
      <c r="G901" s="88">
        <f ca="1">OFFSET(dispos!$G$22,,282)</f>
        <v>0</v>
      </c>
      <c r="H901" s="88">
        <f ca="1">OFFSET(dispos!$H$22,,282)</f>
        <v>0</v>
      </c>
      <c r="I901" s="88">
        <f ca="1">OFFSET(dispos!$I$22,,282)</f>
        <v>0</v>
      </c>
      <c r="J901" s="90" t="str">
        <f t="shared" ref="J901:O901" ca="1" si="1808">IF(D901=0,"",SUMPRODUCT((D854:D903&lt;=D901)-(ISBLANK(D854:D903))))</f>
        <v/>
      </c>
      <c r="K901" s="90" t="str">
        <f t="shared" ca="1" si="1808"/>
        <v/>
      </c>
      <c r="L901" s="90" t="str">
        <f t="shared" ca="1" si="1808"/>
        <v/>
      </c>
      <c r="M901" s="90" t="str">
        <f t="shared" ca="1" si="1808"/>
        <v/>
      </c>
      <c r="N901" s="90" t="str">
        <f t="shared" ca="1" si="1808"/>
        <v/>
      </c>
      <c r="O901" s="90" t="str">
        <f t="shared" ca="1" si="1808"/>
        <v/>
      </c>
      <c r="P901" s="89" t="str">
        <f t="shared" ref="P901:U901" ca="1" si="1809">IF(ISNA(MATCH(MIN(J854:J903)+ROW()-ROW(P854),J854:J903,0)),"",INDEX(D854:D903,MATCH(MIN(J854:J903)+ROW()-ROW(P854),J854:J903,0)))</f>
        <v/>
      </c>
      <c r="Q901" s="89" t="str">
        <f t="shared" ca="1" si="1809"/>
        <v/>
      </c>
      <c r="R901" s="89" t="str">
        <f t="shared" ca="1" si="1809"/>
        <v/>
      </c>
      <c r="S901" s="89" t="str">
        <f t="shared" ca="1" si="1809"/>
        <v/>
      </c>
      <c r="T901" s="89" t="str">
        <f t="shared" ca="1" si="1809"/>
        <v/>
      </c>
      <c r="U901" s="89" t="str">
        <f t="shared" ca="1" si="1809"/>
        <v/>
      </c>
      <c r="V901" s="98"/>
    </row>
    <row r="902" spans="2:22" x14ac:dyDescent="0.25">
      <c r="B902">
        <v>49</v>
      </c>
      <c r="C902" s="29">
        <f t="shared" ref="C902:C965" si="1810">C901</f>
        <v>43853</v>
      </c>
      <c r="D902" s="88">
        <f ca="1">OFFSET(dispos!$D$22,,288)</f>
        <v>0</v>
      </c>
      <c r="E902" s="88">
        <f ca="1">OFFSET(dispos!$E$22,,288)</f>
        <v>0</v>
      </c>
      <c r="F902" s="88">
        <f ca="1">OFFSET(dispos!$F$22,,288)</f>
        <v>0</v>
      </c>
      <c r="G902" s="88">
        <f ca="1">OFFSET(dispos!$G$22,,288)</f>
        <v>0</v>
      </c>
      <c r="H902" s="88">
        <f ca="1">OFFSET(dispos!$H$22,,288)</f>
        <v>0</v>
      </c>
      <c r="I902" s="88">
        <f ca="1">OFFSET(dispos!$I$22,,288)</f>
        <v>0</v>
      </c>
      <c r="J902" s="90" t="str">
        <f t="shared" ref="J902:O902" ca="1" si="1811">IF(D902=0,"",SUMPRODUCT((D854:D903&lt;=D902)-(ISBLANK(D854:D903))))</f>
        <v/>
      </c>
      <c r="K902" s="90" t="str">
        <f t="shared" ca="1" si="1811"/>
        <v/>
      </c>
      <c r="L902" s="90" t="str">
        <f t="shared" ca="1" si="1811"/>
        <v/>
      </c>
      <c r="M902" s="90" t="str">
        <f t="shared" ca="1" si="1811"/>
        <v/>
      </c>
      <c r="N902" s="90" t="str">
        <f t="shared" ca="1" si="1811"/>
        <v/>
      </c>
      <c r="O902" s="90" t="str">
        <f t="shared" ca="1" si="1811"/>
        <v/>
      </c>
      <c r="P902" s="89" t="str">
        <f t="shared" ref="P902:U902" ca="1" si="1812">IF(ISNA(MATCH(MIN(J854:J903)+ROW()-ROW(P854),J854:J903,0)),"",INDEX(D854:D903,MATCH(MIN(J854:J903)+ROW()-ROW(P854),J854:J903,0)))</f>
        <v/>
      </c>
      <c r="Q902" s="89" t="str">
        <f t="shared" ca="1" si="1812"/>
        <v/>
      </c>
      <c r="R902" s="89" t="str">
        <f t="shared" ca="1" si="1812"/>
        <v/>
      </c>
      <c r="S902" s="89" t="str">
        <f t="shared" ca="1" si="1812"/>
        <v/>
      </c>
      <c r="T902" s="89" t="str">
        <f t="shared" ca="1" si="1812"/>
        <v/>
      </c>
      <c r="U902" s="89" t="str">
        <f t="shared" ca="1" si="1812"/>
        <v/>
      </c>
      <c r="V902" s="98"/>
    </row>
    <row r="903" spans="2:22" x14ac:dyDescent="0.25">
      <c r="B903">
        <v>50</v>
      </c>
      <c r="C903" s="29">
        <f t="shared" si="1810"/>
        <v>43853</v>
      </c>
      <c r="D903" s="88">
        <f ca="1">OFFSET(dispos!$D$22,,294)</f>
        <v>0</v>
      </c>
      <c r="E903" s="88">
        <f ca="1">OFFSET(dispos!$E$22,,294)</f>
        <v>0</v>
      </c>
      <c r="F903" s="88">
        <f ca="1">OFFSET(dispos!$F$22,,294)</f>
        <v>0</v>
      </c>
      <c r="G903" s="88">
        <f ca="1">OFFSET(dispos!$G$22,,294)</f>
        <v>0</v>
      </c>
      <c r="H903" s="88">
        <f ca="1">OFFSET(dispos!$H$22,,294)</f>
        <v>0</v>
      </c>
      <c r="I903" s="88">
        <f ca="1">OFFSET(dispos!$I$22,,294)</f>
        <v>0</v>
      </c>
      <c r="J903" s="90" t="str">
        <f t="shared" ref="J903:O903" ca="1" si="1813">IF(D903=0,"",SUMPRODUCT((D854:D903&lt;=D903)-(ISBLANK(D854:D903))))</f>
        <v/>
      </c>
      <c r="K903" s="90" t="str">
        <f t="shared" ca="1" si="1813"/>
        <v/>
      </c>
      <c r="L903" s="90" t="str">
        <f t="shared" ca="1" si="1813"/>
        <v/>
      </c>
      <c r="M903" s="90" t="str">
        <f t="shared" ca="1" si="1813"/>
        <v/>
      </c>
      <c r="N903" s="90" t="str">
        <f t="shared" ca="1" si="1813"/>
        <v/>
      </c>
      <c r="O903" s="90" t="str">
        <f t="shared" ca="1" si="1813"/>
        <v/>
      </c>
      <c r="P903" s="89" t="str">
        <f t="shared" ref="P903:U903" ca="1" si="1814">IF(ISNA(MATCH(MIN(J854:J903)+ROW()-ROW(P854),J854:J903,0)),"",INDEX(D854:D903,MATCH(MIN(J854:J903)+ROW()-ROW(P854),J854:J903,0)))</f>
        <v/>
      </c>
      <c r="Q903" s="89" t="str">
        <f t="shared" ca="1" si="1814"/>
        <v/>
      </c>
      <c r="R903" s="89" t="str">
        <f t="shared" ca="1" si="1814"/>
        <v/>
      </c>
      <c r="S903" s="89" t="str">
        <f t="shared" ca="1" si="1814"/>
        <v/>
      </c>
      <c r="T903" s="89" t="str">
        <f t="shared" ca="1" si="1814"/>
        <v/>
      </c>
      <c r="U903" s="89" t="str">
        <f t="shared" ca="1" si="1814"/>
        <v/>
      </c>
      <c r="V903" s="98"/>
    </row>
    <row r="904" spans="2:22" x14ac:dyDescent="0.25">
      <c r="B904" s="91">
        <v>1</v>
      </c>
      <c r="C904" s="92">
        <f>dispos!$C$23</f>
        <v>43854</v>
      </c>
      <c r="D904" s="93">
        <f ca="1">OFFSET(dispos!$D$23,,)</f>
        <v>0</v>
      </c>
      <c r="E904" s="93">
        <f ca="1">OFFSET(dispos!$E$23,,)</f>
        <v>0</v>
      </c>
      <c r="F904" s="93">
        <f ca="1">OFFSET(dispos!$F$23,,)</f>
        <v>0</v>
      </c>
      <c r="G904" s="93">
        <f ca="1">OFFSET(dispos!$G$23,,)</f>
        <v>0</v>
      </c>
      <c r="H904" s="93">
        <f ca="1">OFFSET(dispos!$H$23,,)</f>
        <v>0</v>
      </c>
      <c r="I904" s="93">
        <f ca="1">OFFSET(dispos!$I$23,,)</f>
        <v>0</v>
      </c>
      <c r="J904" s="94" t="str">
        <f t="shared" ref="J904:O904" ca="1" si="1815">IF(D904=0,"",SUMPRODUCT((D904:D953&lt;=D904)-(ISBLANK(D904:D953))))</f>
        <v/>
      </c>
      <c r="K904" s="95" t="str">
        <f t="shared" ca="1" si="1815"/>
        <v/>
      </c>
      <c r="L904" s="95" t="str">
        <f t="shared" ca="1" si="1815"/>
        <v/>
      </c>
      <c r="M904" s="95" t="str">
        <f t="shared" ca="1" si="1815"/>
        <v/>
      </c>
      <c r="N904" s="95" t="str">
        <f t="shared" ca="1" si="1815"/>
        <v/>
      </c>
      <c r="O904" s="95" t="str">
        <f t="shared" ca="1" si="1815"/>
        <v/>
      </c>
      <c r="P904" s="96" t="str">
        <f t="shared" ref="P904:U904" ca="1" si="1816">IF(ISNA(MATCH(MIN(J904:J953)+ROW()-ROW(P904),J904:J953,0)),"",INDEX(D904:D953,MATCH(MIN(J904:J953)+ROW()-ROW(P904),J904:J953,0)))</f>
        <v/>
      </c>
      <c r="Q904" s="96" t="str">
        <f t="shared" ca="1" si="1816"/>
        <v/>
      </c>
      <c r="R904" s="96" t="str">
        <f t="shared" ca="1" si="1816"/>
        <v/>
      </c>
      <c r="S904" s="96" t="str">
        <f t="shared" ca="1" si="1816"/>
        <v/>
      </c>
      <c r="T904" s="96" t="str">
        <f t="shared" ca="1" si="1816"/>
        <v/>
      </c>
      <c r="U904" s="96" t="str">
        <f t="shared" ca="1" si="1816"/>
        <v/>
      </c>
      <c r="V904" s="98">
        <v>19</v>
      </c>
    </row>
    <row r="905" spans="2:22" x14ac:dyDescent="0.25">
      <c r="B905" s="91">
        <v>2</v>
      </c>
      <c r="C905" s="92">
        <f t="shared" si="1810"/>
        <v>43854</v>
      </c>
      <c r="D905" s="93">
        <f ca="1">OFFSET(dispos!$D$23,,6)</f>
        <v>0</v>
      </c>
      <c r="E905" s="93">
        <f ca="1">OFFSET(dispos!$E$23,,6)</f>
        <v>0</v>
      </c>
      <c r="F905" s="93">
        <f ca="1">OFFSET(dispos!$F$23,,6)</f>
        <v>0</v>
      </c>
      <c r="G905" s="93">
        <f ca="1">OFFSET(dispos!$G$23,,6)</f>
        <v>0</v>
      </c>
      <c r="H905" s="93">
        <f ca="1">OFFSET(dispos!$H$23,,6)</f>
        <v>0</v>
      </c>
      <c r="I905" s="93">
        <f ca="1">OFFSET(dispos!$I$23,,6)</f>
        <v>0</v>
      </c>
      <c r="J905" s="90" t="str">
        <f t="shared" ref="J905:O905" ca="1" si="1817">IF(D905=0,"",SUMPRODUCT((D904:D953&lt;=D905)-(ISBLANK(D904:D953))))</f>
        <v/>
      </c>
      <c r="K905" s="90" t="str">
        <f t="shared" ca="1" si="1817"/>
        <v/>
      </c>
      <c r="L905" s="90" t="str">
        <f t="shared" ca="1" si="1817"/>
        <v/>
      </c>
      <c r="M905" s="90" t="str">
        <f t="shared" ca="1" si="1817"/>
        <v/>
      </c>
      <c r="N905" s="90" t="str">
        <f t="shared" ca="1" si="1817"/>
        <v/>
      </c>
      <c r="O905" s="90" t="str">
        <f t="shared" ca="1" si="1817"/>
        <v/>
      </c>
      <c r="P905" s="89" t="str">
        <f t="shared" ref="P905:U905" ca="1" si="1818">IF(ISNA(MATCH(MIN(J904:J953)+ROW()-ROW(P904),J904:J953,0)),"",INDEX(D904:D953,MATCH(MIN(J904:J953)+ROW()-ROW(P904),J904:J953,0)))</f>
        <v/>
      </c>
      <c r="Q905" s="89" t="str">
        <f t="shared" ca="1" si="1818"/>
        <v/>
      </c>
      <c r="R905" s="89" t="str">
        <f t="shared" ca="1" si="1818"/>
        <v/>
      </c>
      <c r="S905" s="89" t="str">
        <f t="shared" ca="1" si="1818"/>
        <v/>
      </c>
      <c r="T905" s="89" t="str">
        <f t="shared" ca="1" si="1818"/>
        <v/>
      </c>
      <c r="U905" s="89" t="str">
        <f t="shared" ca="1" si="1818"/>
        <v/>
      </c>
      <c r="V905" s="98"/>
    </row>
    <row r="906" spans="2:22" x14ac:dyDescent="0.25">
      <c r="B906" s="91">
        <v>3</v>
      </c>
      <c r="C906" s="92">
        <f t="shared" si="1810"/>
        <v>43854</v>
      </c>
      <c r="D906" s="93">
        <f ca="1">OFFSET(dispos!$D$23,,12)</f>
        <v>0</v>
      </c>
      <c r="E906" s="93">
        <f ca="1">OFFSET(dispos!$E$23,,12)</f>
        <v>0</v>
      </c>
      <c r="F906" s="93">
        <f ca="1">OFFSET(dispos!$F$23,,12)</f>
        <v>0</v>
      </c>
      <c r="G906" s="93">
        <f ca="1">OFFSET(dispos!$G$23,,12)</f>
        <v>0</v>
      </c>
      <c r="H906" s="93">
        <f ca="1">OFFSET(dispos!$H$23,,12)</f>
        <v>0</v>
      </c>
      <c r="I906" s="93">
        <f ca="1">OFFSET(dispos!$I$23,,12)</f>
        <v>0</v>
      </c>
      <c r="J906" s="90" t="str">
        <f t="shared" ref="J906:O906" ca="1" si="1819">IF(D906=0,"",SUMPRODUCT((D904:D953&lt;=D906)-(ISBLANK(D904:D953))))</f>
        <v/>
      </c>
      <c r="K906" s="90" t="str">
        <f t="shared" ca="1" si="1819"/>
        <v/>
      </c>
      <c r="L906" s="90" t="str">
        <f t="shared" ca="1" si="1819"/>
        <v/>
      </c>
      <c r="M906" s="90" t="str">
        <f t="shared" ca="1" si="1819"/>
        <v/>
      </c>
      <c r="N906" s="90" t="str">
        <f t="shared" ca="1" si="1819"/>
        <v/>
      </c>
      <c r="O906" s="90" t="str">
        <f t="shared" ca="1" si="1819"/>
        <v/>
      </c>
      <c r="P906" s="89" t="str">
        <f t="shared" ref="P906:U906" ca="1" si="1820">IF(ISNA(MATCH(MIN(J904:J953)+ROW()-ROW(P904),J904:J953,0)),"",INDEX(D904:D953,MATCH(MIN(J904:J953)+ROW()-ROW(P904),J904:J953,0)))</f>
        <v/>
      </c>
      <c r="Q906" s="89" t="str">
        <f t="shared" ca="1" si="1820"/>
        <v/>
      </c>
      <c r="R906" s="89" t="str">
        <f t="shared" ca="1" si="1820"/>
        <v/>
      </c>
      <c r="S906" s="89" t="str">
        <f t="shared" ca="1" si="1820"/>
        <v/>
      </c>
      <c r="T906" s="89" t="str">
        <f t="shared" ca="1" si="1820"/>
        <v/>
      </c>
      <c r="U906" s="89" t="str">
        <f t="shared" ca="1" si="1820"/>
        <v/>
      </c>
      <c r="V906" s="98"/>
    </row>
    <row r="907" spans="2:22" x14ac:dyDescent="0.25">
      <c r="B907" s="91">
        <v>4</v>
      </c>
      <c r="C907" s="92">
        <f t="shared" si="1810"/>
        <v>43854</v>
      </c>
      <c r="D907" s="93">
        <f ca="1">OFFSET(dispos!$D$23,,18)</f>
        <v>0</v>
      </c>
      <c r="E907" s="93">
        <f ca="1">OFFSET(dispos!$E$23,,18)</f>
        <v>0</v>
      </c>
      <c r="F907" s="93">
        <f ca="1">OFFSET(dispos!$F$23,,18)</f>
        <v>0</v>
      </c>
      <c r="G907" s="93">
        <f ca="1">OFFSET(dispos!$G$23,,18)</f>
        <v>0</v>
      </c>
      <c r="H907" s="93">
        <f ca="1">OFFSET(dispos!$H$23,,18)</f>
        <v>0</v>
      </c>
      <c r="I907" s="93">
        <f ca="1">OFFSET(dispos!$I$23,,18)</f>
        <v>0</v>
      </c>
      <c r="J907" s="90" t="str">
        <f t="shared" ref="J907:O907" ca="1" si="1821">IF(D907=0,"",SUMPRODUCT((D904:D953&lt;=D907)-(ISBLANK(D904:D953))))</f>
        <v/>
      </c>
      <c r="K907" s="90" t="str">
        <f t="shared" ca="1" si="1821"/>
        <v/>
      </c>
      <c r="L907" s="90" t="str">
        <f t="shared" ca="1" si="1821"/>
        <v/>
      </c>
      <c r="M907" s="90" t="str">
        <f t="shared" ca="1" si="1821"/>
        <v/>
      </c>
      <c r="N907" s="90" t="str">
        <f t="shared" ca="1" si="1821"/>
        <v/>
      </c>
      <c r="O907" s="90" t="str">
        <f t="shared" ca="1" si="1821"/>
        <v/>
      </c>
      <c r="P907" s="89" t="str">
        <f t="shared" ref="P907:U907" ca="1" si="1822">IF(ISNA(MATCH(MIN(J904:J953)+ROW()-ROW(P904),J904:J953,0)),"",INDEX(D904:D953,MATCH(MIN(J904:J953)+ROW()-ROW(P904),J904:J953,0)))</f>
        <v/>
      </c>
      <c r="Q907" s="89" t="str">
        <f t="shared" ca="1" si="1822"/>
        <v/>
      </c>
      <c r="R907" s="89" t="str">
        <f t="shared" ca="1" si="1822"/>
        <v/>
      </c>
      <c r="S907" s="89" t="str">
        <f t="shared" ca="1" si="1822"/>
        <v/>
      </c>
      <c r="T907" s="89" t="str">
        <f t="shared" ca="1" si="1822"/>
        <v/>
      </c>
      <c r="U907" s="89" t="str">
        <f t="shared" ca="1" si="1822"/>
        <v/>
      </c>
      <c r="V907" s="98"/>
    </row>
    <row r="908" spans="2:22" x14ac:dyDescent="0.25">
      <c r="B908" s="91">
        <v>5</v>
      </c>
      <c r="C908" s="92">
        <f t="shared" si="1810"/>
        <v>43854</v>
      </c>
      <c r="D908" s="93">
        <f ca="1">OFFSET(dispos!$D$23,,24)</f>
        <v>0</v>
      </c>
      <c r="E908" s="93">
        <f ca="1">OFFSET(dispos!$E$23,,24)</f>
        <v>0</v>
      </c>
      <c r="F908" s="93">
        <f ca="1">OFFSET(dispos!$F$23,,24)</f>
        <v>0</v>
      </c>
      <c r="G908" s="93">
        <f ca="1">OFFSET(dispos!$G$23,,24)</f>
        <v>0</v>
      </c>
      <c r="H908" s="93">
        <f ca="1">OFFSET(dispos!$H$23,,24)</f>
        <v>0</v>
      </c>
      <c r="I908" s="93">
        <f ca="1">OFFSET(dispos!$I$23,,24)</f>
        <v>0</v>
      </c>
      <c r="J908" s="90" t="str">
        <f t="shared" ref="J908:O908" ca="1" si="1823">IF(D908=0,"",SUMPRODUCT((D904:D953&lt;=D908)-(ISBLANK(D904:D953))))</f>
        <v/>
      </c>
      <c r="K908" s="90" t="str">
        <f t="shared" ca="1" si="1823"/>
        <v/>
      </c>
      <c r="L908" s="90" t="str">
        <f t="shared" ca="1" si="1823"/>
        <v/>
      </c>
      <c r="M908" s="90" t="str">
        <f t="shared" ca="1" si="1823"/>
        <v/>
      </c>
      <c r="N908" s="90" t="str">
        <f t="shared" ca="1" si="1823"/>
        <v/>
      </c>
      <c r="O908" s="90" t="str">
        <f t="shared" ca="1" si="1823"/>
        <v/>
      </c>
      <c r="P908" s="89" t="str">
        <f t="shared" ref="P908:U908" ca="1" si="1824">IF(ISNA(MATCH(MIN(J904:J953)+ROW()-ROW(P904),J904:J953,0)),"",INDEX(D904:D953,MATCH(MIN(J904:J953)+ROW()-ROW(P904),J904:J953,0)))</f>
        <v/>
      </c>
      <c r="Q908" s="89" t="str">
        <f t="shared" ca="1" si="1824"/>
        <v/>
      </c>
      <c r="R908" s="89" t="str">
        <f t="shared" ca="1" si="1824"/>
        <v/>
      </c>
      <c r="S908" s="89" t="str">
        <f t="shared" ca="1" si="1824"/>
        <v/>
      </c>
      <c r="T908" s="89" t="str">
        <f t="shared" ca="1" si="1824"/>
        <v/>
      </c>
      <c r="U908" s="89" t="str">
        <f t="shared" ca="1" si="1824"/>
        <v/>
      </c>
      <c r="V908" s="98"/>
    </row>
    <row r="909" spans="2:22" x14ac:dyDescent="0.25">
      <c r="B909" s="91">
        <v>6</v>
      </c>
      <c r="C909" s="92">
        <f t="shared" si="1810"/>
        <v>43854</v>
      </c>
      <c r="D909" s="93">
        <f ca="1">OFFSET(dispos!$D$23,,30)</f>
        <v>0</v>
      </c>
      <c r="E909" s="93">
        <f ca="1">OFFSET(dispos!$E$23,,30)</f>
        <v>0</v>
      </c>
      <c r="F909" s="93">
        <f ca="1">OFFSET(dispos!$F$23,,30)</f>
        <v>0</v>
      </c>
      <c r="G909" s="93">
        <f ca="1">OFFSET(dispos!$G$23,,30)</f>
        <v>0</v>
      </c>
      <c r="H909" s="93">
        <f ca="1">OFFSET(dispos!$H$23,,30)</f>
        <v>0</v>
      </c>
      <c r="I909" s="93">
        <f ca="1">OFFSET(dispos!$I$23,,30)</f>
        <v>0</v>
      </c>
      <c r="J909" s="90" t="str">
        <f t="shared" ref="J909:O909" ca="1" si="1825">IF(D909=0,"",SUMPRODUCT((D904:D953&lt;=D909)-(ISBLANK(D904:D953))))</f>
        <v/>
      </c>
      <c r="K909" s="90" t="str">
        <f t="shared" ca="1" si="1825"/>
        <v/>
      </c>
      <c r="L909" s="90" t="str">
        <f t="shared" ca="1" si="1825"/>
        <v/>
      </c>
      <c r="M909" s="90" t="str">
        <f t="shared" ca="1" si="1825"/>
        <v/>
      </c>
      <c r="N909" s="90" t="str">
        <f t="shared" ca="1" si="1825"/>
        <v/>
      </c>
      <c r="O909" s="90" t="str">
        <f t="shared" ca="1" si="1825"/>
        <v/>
      </c>
      <c r="P909" s="89" t="str">
        <f t="shared" ref="P909:U909" ca="1" si="1826">IF(ISNA(MATCH(MIN(J904:J953)+ROW()-ROW(P904),J904:J953,0)),"",INDEX(D904:D953,MATCH(MIN(J904:J953)+ROW()-ROW(P904),J904:J953,0)))</f>
        <v/>
      </c>
      <c r="Q909" s="89" t="str">
        <f t="shared" ca="1" si="1826"/>
        <v/>
      </c>
      <c r="R909" s="89" t="str">
        <f t="shared" ca="1" si="1826"/>
        <v/>
      </c>
      <c r="S909" s="89" t="str">
        <f t="shared" ca="1" si="1826"/>
        <v/>
      </c>
      <c r="T909" s="89" t="str">
        <f t="shared" ca="1" si="1826"/>
        <v/>
      </c>
      <c r="U909" s="89" t="str">
        <f t="shared" ca="1" si="1826"/>
        <v/>
      </c>
      <c r="V909" s="98"/>
    </row>
    <row r="910" spans="2:22" x14ac:dyDescent="0.25">
      <c r="B910" s="91">
        <v>7</v>
      </c>
      <c r="C910" s="92">
        <f t="shared" si="1810"/>
        <v>43854</v>
      </c>
      <c r="D910" s="93">
        <f ca="1">OFFSET(dispos!$D$23,,36)</f>
        <v>0</v>
      </c>
      <c r="E910" s="93">
        <f ca="1">OFFSET(dispos!$E$23,,36)</f>
        <v>0</v>
      </c>
      <c r="F910" s="93">
        <f ca="1">OFFSET(dispos!$F$23,,36)</f>
        <v>0</v>
      </c>
      <c r="G910" s="93">
        <f ca="1">OFFSET(dispos!$G$23,,36)</f>
        <v>0</v>
      </c>
      <c r="H910" s="93">
        <f ca="1">OFFSET(dispos!$H$23,,36)</f>
        <v>0</v>
      </c>
      <c r="I910" s="93">
        <f ca="1">OFFSET(dispos!$I$23,,36)</f>
        <v>0</v>
      </c>
      <c r="J910" s="90" t="str">
        <f t="shared" ref="J910:O910" ca="1" si="1827">IF(D910=0,"",SUMPRODUCT((D904:D953&lt;=D910)-(ISBLANK(D904:D953))))</f>
        <v/>
      </c>
      <c r="K910" s="90" t="str">
        <f t="shared" ca="1" si="1827"/>
        <v/>
      </c>
      <c r="L910" s="90" t="str">
        <f t="shared" ca="1" si="1827"/>
        <v/>
      </c>
      <c r="M910" s="90" t="str">
        <f t="shared" ca="1" si="1827"/>
        <v/>
      </c>
      <c r="N910" s="90" t="str">
        <f t="shared" ca="1" si="1827"/>
        <v/>
      </c>
      <c r="O910" s="90" t="str">
        <f t="shared" ca="1" si="1827"/>
        <v/>
      </c>
      <c r="P910" s="89" t="str">
        <f t="shared" ref="P910:U910" ca="1" si="1828">IF(ISNA(MATCH(MIN(J904:J953)+ROW()-ROW(P904),J904:J953,0)),"",INDEX(D904:D953,MATCH(MIN(J904:J953)+ROW()-ROW(P904),J904:J953,0)))</f>
        <v/>
      </c>
      <c r="Q910" s="89" t="str">
        <f t="shared" ca="1" si="1828"/>
        <v/>
      </c>
      <c r="R910" s="89" t="str">
        <f t="shared" ca="1" si="1828"/>
        <v/>
      </c>
      <c r="S910" s="89" t="str">
        <f t="shared" ca="1" si="1828"/>
        <v/>
      </c>
      <c r="T910" s="89" t="str">
        <f t="shared" ca="1" si="1828"/>
        <v/>
      </c>
      <c r="U910" s="89" t="str">
        <f t="shared" ca="1" si="1828"/>
        <v/>
      </c>
      <c r="V910" s="98"/>
    </row>
    <row r="911" spans="2:22" x14ac:dyDescent="0.25">
      <c r="B911" s="91">
        <v>8</v>
      </c>
      <c r="C911" s="92">
        <f t="shared" si="1810"/>
        <v>43854</v>
      </c>
      <c r="D911" s="93">
        <f ca="1">OFFSET(dispos!$D$23,,42)</f>
        <v>0</v>
      </c>
      <c r="E911" s="93">
        <f ca="1">OFFSET(dispos!$E$23,,42)</f>
        <v>0</v>
      </c>
      <c r="F911" s="93">
        <f ca="1">OFFSET(dispos!$F$23,,42)</f>
        <v>0</v>
      </c>
      <c r="G911" s="93">
        <f ca="1">OFFSET(dispos!$G$23,,42)</f>
        <v>0</v>
      </c>
      <c r="H911" s="93">
        <f ca="1">OFFSET(dispos!$H$23,,42)</f>
        <v>0</v>
      </c>
      <c r="I911" s="93">
        <f ca="1">OFFSET(dispos!$I$23,,42)</f>
        <v>0</v>
      </c>
      <c r="J911" s="90" t="str">
        <f t="shared" ref="J911:O911" ca="1" si="1829">IF(D911=0,"",SUMPRODUCT((D904:D953&lt;=D911)-(ISBLANK(D904:D953))))</f>
        <v/>
      </c>
      <c r="K911" s="90" t="str">
        <f t="shared" ca="1" si="1829"/>
        <v/>
      </c>
      <c r="L911" s="90" t="str">
        <f t="shared" ca="1" si="1829"/>
        <v/>
      </c>
      <c r="M911" s="90" t="str">
        <f t="shared" ca="1" si="1829"/>
        <v/>
      </c>
      <c r="N911" s="90" t="str">
        <f t="shared" ca="1" si="1829"/>
        <v/>
      </c>
      <c r="O911" s="90" t="str">
        <f t="shared" ca="1" si="1829"/>
        <v/>
      </c>
      <c r="P911" s="89" t="str">
        <f t="shared" ref="P911:U911" ca="1" si="1830">IF(ISNA(MATCH(MIN(J904:J953)+ROW()-ROW(P904),J904:J953,0)),"",INDEX(D904:D953,MATCH(MIN(J904:J953)+ROW()-ROW(P904),J904:J953,0)))</f>
        <v/>
      </c>
      <c r="Q911" s="89" t="str">
        <f t="shared" ca="1" si="1830"/>
        <v/>
      </c>
      <c r="R911" s="89" t="str">
        <f t="shared" ca="1" si="1830"/>
        <v/>
      </c>
      <c r="S911" s="89" t="str">
        <f t="shared" ca="1" si="1830"/>
        <v/>
      </c>
      <c r="T911" s="89" t="str">
        <f t="shared" ca="1" si="1830"/>
        <v/>
      </c>
      <c r="U911" s="89" t="str">
        <f t="shared" ca="1" si="1830"/>
        <v/>
      </c>
      <c r="V911" s="98"/>
    </row>
    <row r="912" spans="2:22" x14ac:dyDescent="0.25">
      <c r="B912" s="91">
        <v>9</v>
      </c>
      <c r="C912" s="92">
        <f t="shared" si="1810"/>
        <v>43854</v>
      </c>
      <c r="D912" s="93">
        <f ca="1">OFFSET(dispos!$D$23,,48)</f>
        <v>0</v>
      </c>
      <c r="E912" s="93">
        <f ca="1">OFFSET(dispos!$E$23,,48)</f>
        <v>0</v>
      </c>
      <c r="F912" s="93">
        <f ca="1">OFFSET(dispos!$F$23,,48)</f>
        <v>0</v>
      </c>
      <c r="G912" s="93">
        <f ca="1">OFFSET(dispos!$G$23,,48)</f>
        <v>0</v>
      </c>
      <c r="H912" s="93">
        <f ca="1">OFFSET(dispos!$H$23,,48)</f>
        <v>0</v>
      </c>
      <c r="I912" s="93">
        <f ca="1">OFFSET(dispos!$I$23,,48)</f>
        <v>0</v>
      </c>
      <c r="J912" s="90" t="str">
        <f t="shared" ref="J912:O912" ca="1" si="1831">IF(D912=0,"",SUMPRODUCT((D904:D953&lt;=D912)-(ISBLANK(D904:D953))))</f>
        <v/>
      </c>
      <c r="K912" s="90" t="str">
        <f t="shared" ca="1" si="1831"/>
        <v/>
      </c>
      <c r="L912" s="90" t="str">
        <f t="shared" ca="1" si="1831"/>
        <v/>
      </c>
      <c r="M912" s="90" t="str">
        <f t="shared" ca="1" si="1831"/>
        <v/>
      </c>
      <c r="N912" s="90" t="str">
        <f t="shared" ca="1" si="1831"/>
        <v/>
      </c>
      <c r="O912" s="90" t="str">
        <f t="shared" ca="1" si="1831"/>
        <v/>
      </c>
      <c r="P912" s="89" t="str">
        <f t="shared" ref="P912:U912" ca="1" si="1832">IF(ISNA(MATCH(MIN(J904:J953)+ROW()-ROW(P904),J904:J953,0)),"",INDEX(D904:D953,MATCH(MIN(J904:J953)+ROW()-ROW(P904),J904:J953,0)))</f>
        <v/>
      </c>
      <c r="Q912" s="89" t="str">
        <f t="shared" ca="1" si="1832"/>
        <v/>
      </c>
      <c r="R912" s="89" t="str">
        <f t="shared" ca="1" si="1832"/>
        <v/>
      </c>
      <c r="S912" s="89" t="str">
        <f t="shared" ca="1" si="1832"/>
        <v/>
      </c>
      <c r="T912" s="89" t="str">
        <f t="shared" ca="1" si="1832"/>
        <v/>
      </c>
      <c r="U912" s="89" t="str">
        <f t="shared" ca="1" si="1832"/>
        <v/>
      </c>
      <c r="V912" s="98"/>
    </row>
    <row r="913" spans="2:22" x14ac:dyDescent="0.25">
      <c r="B913" s="91">
        <v>10</v>
      </c>
      <c r="C913" s="92">
        <f t="shared" si="1810"/>
        <v>43854</v>
      </c>
      <c r="D913" s="93">
        <f ca="1">OFFSET(dispos!$D$23,,54)</f>
        <v>0</v>
      </c>
      <c r="E913" s="93">
        <f ca="1">OFFSET(dispos!$E$23,,54)</f>
        <v>0</v>
      </c>
      <c r="F913" s="93">
        <f ca="1">OFFSET(dispos!$F$23,,54)</f>
        <v>0</v>
      </c>
      <c r="G913" s="93">
        <f ca="1">OFFSET(dispos!$G$23,,54)</f>
        <v>0</v>
      </c>
      <c r="H913" s="93">
        <f ca="1">OFFSET(dispos!$H$23,,54)</f>
        <v>0</v>
      </c>
      <c r="I913" s="93">
        <f ca="1">OFFSET(dispos!$I$23,,54)</f>
        <v>0</v>
      </c>
      <c r="J913" s="90" t="str">
        <f t="shared" ref="J913:O913" ca="1" si="1833">IF(D913=0,"",SUMPRODUCT((D904:D953&lt;=D913)-(ISBLANK(D904:D953))))</f>
        <v/>
      </c>
      <c r="K913" s="90" t="str">
        <f t="shared" ca="1" si="1833"/>
        <v/>
      </c>
      <c r="L913" s="90" t="str">
        <f t="shared" ca="1" si="1833"/>
        <v/>
      </c>
      <c r="M913" s="90" t="str">
        <f t="shared" ca="1" si="1833"/>
        <v/>
      </c>
      <c r="N913" s="90" t="str">
        <f t="shared" ca="1" si="1833"/>
        <v/>
      </c>
      <c r="O913" s="90" t="str">
        <f t="shared" ca="1" si="1833"/>
        <v/>
      </c>
      <c r="P913" s="89" t="str">
        <f t="shared" ref="P913:U913" ca="1" si="1834">IF(ISNA(MATCH(MIN(J904:J953)+ROW()-ROW(P904),J904:J953,0)),"",INDEX(D904:D953,MATCH(MIN(J904:J953)+ROW()-ROW(P904),J904:J953,0)))</f>
        <v/>
      </c>
      <c r="Q913" s="89" t="str">
        <f t="shared" ca="1" si="1834"/>
        <v/>
      </c>
      <c r="R913" s="89" t="str">
        <f t="shared" ca="1" si="1834"/>
        <v/>
      </c>
      <c r="S913" s="89" t="str">
        <f t="shared" ca="1" si="1834"/>
        <v/>
      </c>
      <c r="T913" s="89" t="str">
        <f t="shared" ca="1" si="1834"/>
        <v/>
      </c>
      <c r="U913" s="89" t="str">
        <f t="shared" ca="1" si="1834"/>
        <v/>
      </c>
      <c r="V913" s="98"/>
    </row>
    <row r="914" spans="2:22" x14ac:dyDescent="0.25">
      <c r="B914" s="91">
        <v>11</v>
      </c>
      <c r="C914" s="92">
        <f t="shared" si="1810"/>
        <v>43854</v>
      </c>
      <c r="D914" s="93">
        <f ca="1">OFFSET(dispos!$D$23,,60)</f>
        <v>0</v>
      </c>
      <c r="E914" s="93">
        <f ca="1">OFFSET(dispos!$E$23,,60)</f>
        <v>0</v>
      </c>
      <c r="F914" s="93">
        <f ca="1">OFFSET(dispos!$F$23,,60)</f>
        <v>0</v>
      </c>
      <c r="G914" s="93">
        <f ca="1">OFFSET(dispos!$G$23,,60)</f>
        <v>0</v>
      </c>
      <c r="H914" s="93">
        <f ca="1">OFFSET(dispos!$H$23,,60)</f>
        <v>0</v>
      </c>
      <c r="I914" s="93">
        <f ca="1">OFFSET(dispos!$I$23,,60)</f>
        <v>0</v>
      </c>
      <c r="J914" s="90" t="str">
        <f t="shared" ref="J914:O914" ca="1" si="1835">IF(D914=0,"",SUMPRODUCT((D904:D953&lt;=D914)-(ISBLANK(D904:D953))))</f>
        <v/>
      </c>
      <c r="K914" s="90" t="str">
        <f t="shared" ca="1" si="1835"/>
        <v/>
      </c>
      <c r="L914" s="90" t="str">
        <f t="shared" ca="1" si="1835"/>
        <v/>
      </c>
      <c r="M914" s="90" t="str">
        <f t="shared" ca="1" si="1835"/>
        <v/>
      </c>
      <c r="N914" s="90" t="str">
        <f t="shared" ca="1" si="1835"/>
        <v/>
      </c>
      <c r="O914" s="90" t="str">
        <f t="shared" ca="1" si="1835"/>
        <v/>
      </c>
      <c r="P914" s="89" t="str">
        <f t="shared" ref="P914:U914" ca="1" si="1836">IF(ISNA(MATCH(MIN(J904:J953)+ROW()-ROW(P904),J904:J953,0)),"",INDEX(D904:D953,MATCH(MIN(J904:J953)+ROW()-ROW(P904),J904:J953,0)))</f>
        <v/>
      </c>
      <c r="Q914" s="89" t="str">
        <f t="shared" ca="1" si="1836"/>
        <v/>
      </c>
      <c r="R914" s="89" t="str">
        <f t="shared" ca="1" si="1836"/>
        <v/>
      </c>
      <c r="S914" s="89" t="str">
        <f t="shared" ca="1" si="1836"/>
        <v/>
      </c>
      <c r="T914" s="89" t="str">
        <f t="shared" ca="1" si="1836"/>
        <v/>
      </c>
      <c r="U914" s="89" t="str">
        <f t="shared" ca="1" si="1836"/>
        <v/>
      </c>
      <c r="V914" s="98"/>
    </row>
    <row r="915" spans="2:22" x14ac:dyDescent="0.25">
      <c r="B915" s="91">
        <v>12</v>
      </c>
      <c r="C915" s="92">
        <f t="shared" si="1810"/>
        <v>43854</v>
      </c>
      <c r="D915" s="93">
        <f ca="1">OFFSET(dispos!$D$23,,66)</f>
        <v>0</v>
      </c>
      <c r="E915" s="93">
        <f ca="1">OFFSET(dispos!$E$23,,66)</f>
        <v>0</v>
      </c>
      <c r="F915" s="93">
        <f ca="1">OFFSET(dispos!$F$23,,66)</f>
        <v>0</v>
      </c>
      <c r="G915" s="93">
        <f ca="1">OFFSET(dispos!$G$23,,66)</f>
        <v>0</v>
      </c>
      <c r="H915" s="93">
        <f ca="1">OFFSET(dispos!$H$23,,66)</f>
        <v>0</v>
      </c>
      <c r="I915" s="93">
        <f ca="1">OFFSET(dispos!$I$23,,66)</f>
        <v>0</v>
      </c>
      <c r="J915" s="90" t="str">
        <f t="shared" ref="J915:O915" ca="1" si="1837">IF(D915=0,"",SUMPRODUCT((D904:D953&lt;=D915)-(ISBLANK(D904:D953))))</f>
        <v/>
      </c>
      <c r="K915" s="90" t="str">
        <f t="shared" ca="1" si="1837"/>
        <v/>
      </c>
      <c r="L915" s="90" t="str">
        <f t="shared" ca="1" si="1837"/>
        <v/>
      </c>
      <c r="M915" s="90" t="str">
        <f t="shared" ca="1" si="1837"/>
        <v/>
      </c>
      <c r="N915" s="90" t="str">
        <f t="shared" ca="1" si="1837"/>
        <v/>
      </c>
      <c r="O915" s="90" t="str">
        <f t="shared" ca="1" si="1837"/>
        <v/>
      </c>
      <c r="P915" s="89" t="str">
        <f t="shared" ref="P915:U915" ca="1" si="1838">IF(ISNA(MATCH(MIN(J904:J953)+ROW()-ROW(P904),J904:J953,0)),"",INDEX(D904:D953,MATCH(MIN(J904:J953)+ROW()-ROW(P904),J904:J953,0)))</f>
        <v/>
      </c>
      <c r="Q915" s="89" t="str">
        <f t="shared" ca="1" si="1838"/>
        <v/>
      </c>
      <c r="R915" s="89" t="str">
        <f t="shared" ca="1" si="1838"/>
        <v/>
      </c>
      <c r="S915" s="89" t="str">
        <f t="shared" ca="1" si="1838"/>
        <v/>
      </c>
      <c r="T915" s="89" t="str">
        <f t="shared" ca="1" si="1838"/>
        <v/>
      </c>
      <c r="U915" s="89" t="str">
        <f t="shared" ca="1" si="1838"/>
        <v/>
      </c>
      <c r="V915" s="98"/>
    </row>
    <row r="916" spans="2:22" x14ac:dyDescent="0.25">
      <c r="B916" s="91">
        <v>13</v>
      </c>
      <c r="C916" s="92">
        <f t="shared" si="1810"/>
        <v>43854</v>
      </c>
      <c r="D916" s="93">
        <f ca="1">OFFSET(dispos!$D$23,,72)</f>
        <v>0</v>
      </c>
      <c r="E916" s="93">
        <f ca="1">OFFSET(dispos!$E$23,,72)</f>
        <v>0</v>
      </c>
      <c r="F916" s="93">
        <f ca="1">OFFSET(dispos!$F$23,,72)</f>
        <v>0</v>
      </c>
      <c r="G916" s="93">
        <f ca="1">OFFSET(dispos!$G$23,,72)</f>
        <v>0</v>
      </c>
      <c r="H916" s="93">
        <f ca="1">OFFSET(dispos!$H$23,,72)</f>
        <v>0</v>
      </c>
      <c r="I916" s="93">
        <f ca="1">OFFSET(dispos!$I$23,,72)</f>
        <v>0</v>
      </c>
      <c r="J916" s="90" t="str">
        <f t="shared" ref="J916:O916" ca="1" si="1839">IF(D916=0,"",SUMPRODUCT((D904:D953&lt;=D916)-(ISBLANK(D904:D953))))</f>
        <v/>
      </c>
      <c r="K916" s="90" t="str">
        <f t="shared" ca="1" si="1839"/>
        <v/>
      </c>
      <c r="L916" s="90" t="str">
        <f t="shared" ca="1" si="1839"/>
        <v/>
      </c>
      <c r="M916" s="90" t="str">
        <f t="shared" ca="1" si="1839"/>
        <v/>
      </c>
      <c r="N916" s="90" t="str">
        <f t="shared" ca="1" si="1839"/>
        <v/>
      </c>
      <c r="O916" s="90" t="str">
        <f t="shared" ca="1" si="1839"/>
        <v/>
      </c>
      <c r="P916" s="89" t="str">
        <f t="shared" ref="P916:U916" ca="1" si="1840">IF(ISNA(MATCH(MIN(J904:J953)+ROW()-ROW(P904),J904:J953,0)),"",INDEX(D904:D953,MATCH(MIN(J904:J953)+ROW()-ROW(P904),J904:J953,0)))</f>
        <v/>
      </c>
      <c r="Q916" s="89" t="str">
        <f t="shared" ca="1" si="1840"/>
        <v/>
      </c>
      <c r="R916" s="89" t="str">
        <f t="shared" ca="1" si="1840"/>
        <v/>
      </c>
      <c r="S916" s="89" t="str">
        <f t="shared" ca="1" si="1840"/>
        <v/>
      </c>
      <c r="T916" s="89" t="str">
        <f t="shared" ca="1" si="1840"/>
        <v/>
      </c>
      <c r="U916" s="89" t="str">
        <f t="shared" ca="1" si="1840"/>
        <v/>
      </c>
      <c r="V916" s="98"/>
    </row>
    <row r="917" spans="2:22" x14ac:dyDescent="0.25">
      <c r="B917" s="91">
        <v>14</v>
      </c>
      <c r="C917" s="92">
        <f t="shared" si="1810"/>
        <v>43854</v>
      </c>
      <c r="D917" s="93">
        <f ca="1">OFFSET(dispos!$D$23,,78)</f>
        <v>0</v>
      </c>
      <c r="E917" s="93">
        <f ca="1">OFFSET(dispos!$E$23,,78)</f>
        <v>0</v>
      </c>
      <c r="F917" s="93">
        <f ca="1">OFFSET(dispos!$F$23,,78)</f>
        <v>0</v>
      </c>
      <c r="G917" s="93">
        <f ca="1">OFFSET(dispos!$G$23,,78)</f>
        <v>0</v>
      </c>
      <c r="H917" s="93">
        <f ca="1">OFFSET(dispos!$H$23,,78)</f>
        <v>0</v>
      </c>
      <c r="I917" s="93">
        <f ca="1">OFFSET(dispos!$I$23,,78)</f>
        <v>0</v>
      </c>
      <c r="J917" s="90" t="str">
        <f t="shared" ref="J917:O917" ca="1" si="1841">IF(D917=0,"",SUMPRODUCT((D904:D953&lt;=D917)-(ISBLANK(D904:D953))))</f>
        <v/>
      </c>
      <c r="K917" s="90" t="str">
        <f t="shared" ca="1" si="1841"/>
        <v/>
      </c>
      <c r="L917" s="90" t="str">
        <f t="shared" ca="1" si="1841"/>
        <v/>
      </c>
      <c r="M917" s="90" t="str">
        <f t="shared" ca="1" si="1841"/>
        <v/>
      </c>
      <c r="N917" s="90" t="str">
        <f t="shared" ca="1" si="1841"/>
        <v/>
      </c>
      <c r="O917" s="90" t="str">
        <f t="shared" ca="1" si="1841"/>
        <v/>
      </c>
      <c r="P917" s="89" t="str">
        <f t="shared" ref="P917:U917" ca="1" si="1842">IF(ISNA(MATCH(MIN(J904:J953)+ROW()-ROW(P904),J904:J953,0)),"",INDEX(D904:D953,MATCH(MIN(J904:J953)+ROW()-ROW(P904),J904:J953,0)))</f>
        <v/>
      </c>
      <c r="Q917" s="89" t="str">
        <f t="shared" ca="1" si="1842"/>
        <v/>
      </c>
      <c r="R917" s="89" t="str">
        <f t="shared" ca="1" si="1842"/>
        <v/>
      </c>
      <c r="S917" s="89" t="str">
        <f t="shared" ca="1" si="1842"/>
        <v/>
      </c>
      <c r="T917" s="89" t="str">
        <f t="shared" ca="1" si="1842"/>
        <v/>
      </c>
      <c r="U917" s="89" t="str">
        <f t="shared" ca="1" si="1842"/>
        <v/>
      </c>
      <c r="V917" s="98"/>
    </row>
    <row r="918" spans="2:22" x14ac:dyDescent="0.25">
      <c r="B918" s="91">
        <v>15</v>
      </c>
      <c r="C918" s="92">
        <f t="shared" si="1810"/>
        <v>43854</v>
      </c>
      <c r="D918" s="93">
        <f ca="1">OFFSET(dispos!$D$23,,84)</f>
        <v>0</v>
      </c>
      <c r="E918" s="93">
        <f ca="1">OFFSET(dispos!$E$23,,84)</f>
        <v>0</v>
      </c>
      <c r="F918" s="93">
        <f ca="1">OFFSET(dispos!$F$23,,84)</f>
        <v>0</v>
      </c>
      <c r="G918" s="93">
        <f ca="1">OFFSET(dispos!$G$23,,84)</f>
        <v>0</v>
      </c>
      <c r="H918" s="93">
        <f ca="1">OFFSET(dispos!$H$23,,84)</f>
        <v>0</v>
      </c>
      <c r="I918" s="93">
        <f ca="1">OFFSET(dispos!$I$23,,84)</f>
        <v>0</v>
      </c>
      <c r="J918" s="90" t="str">
        <f t="shared" ref="J918:O918" ca="1" si="1843">IF(D918=0,"",SUMPRODUCT((D904:D953&lt;=D918)-(ISBLANK(D904:D953))))</f>
        <v/>
      </c>
      <c r="K918" s="90" t="str">
        <f t="shared" ca="1" si="1843"/>
        <v/>
      </c>
      <c r="L918" s="90" t="str">
        <f t="shared" ca="1" si="1843"/>
        <v/>
      </c>
      <c r="M918" s="90" t="str">
        <f t="shared" ca="1" si="1843"/>
        <v/>
      </c>
      <c r="N918" s="90" t="str">
        <f t="shared" ca="1" si="1843"/>
        <v/>
      </c>
      <c r="O918" s="90" t="str">
        <f t="shared" ca="1" si="1843"/>
        <v/>
      </c>
      <c r="P918" s="89" t="str">
        <f t="shared" ref="P918:U918" ca="1" si="1844">IF(ISNA(MATCH(MIN(J904:J953)+ROW()-ROW(P904),J904:J953,0)),"",INDEX(D904:D953,MATCH(MIN(J904:J953)+ROW()-ROW(P904),J904:J953,0)))</f>
        <v/>
      </c>
      <c r="Q918" s="89" t="str">
        <f t="shared" ca="1" si="1844"/>
        <v/>
      </c>
      <c r="R918" s="89" t="str">
        <f t="shared" ca="1" si="1844"/>
        <v/>
      </c>
      <c r="S918" s="89" t="str">
        <f t="shared" ca="1" si="1844"/>
        <v/>
      </c>
      <c r="T918" s="89" t="str">
        <f t="shared" ca="1" si="1844"/>
        <v/>
      </c>
      <c r="U918" s="89" t="str">
        <f t="shared" ca="1" si="1844"/>
        <v/>
      </c>
      <c r="V918" s="98"/>
    </row>
    <row r="919" spans="2:22" x14ac:dyDescent="0.25">
      <c r="B919" s="91">
        <v>16</v>
      </c>
      <c r="C919" s="92">
        <f t="shared" si="1810"/>
        <v>43854</v>
      </c>
      <c r="D919" s="93">
        <f ca="1">OFFSET(dispos!$D$23,,90)</f>
        <v>0</v>
      </c>
      <c r="E919" s="93">
        <f ca="1">OFFSET(dispos!$E$23,,90)</f>
        <v>0</v>
      </c>
      <c r="F919" s="93">
        <f ca="1">OFFSET(dispos!$F$23,,90)</f>
        <v>0</v>
      </c>
      <c r="G919" s="93">
        <f ca="1">OFFSET(dispos!$G$23,,90)</f>
        <v>0</v>
      </c>
      <c r="H919" s="93">
        <f ca="1">OFFSET(dispos!$H$23,,90)</f>
        <v>0</v>
      </c>
      <c r="I919" s="93">
        <f ca="1">OFFSET(dispos!$I$23,,90)</f>
        <v>0</v>
      </c>
      <c r="J919" s="90" t="str">
        <f t="shared" ref="J919:O919" ca="1" si="1845">IF(D919=0,"",SUMPRODUCT((D904:D953&lt;=D919)-(ISBLANK(D904:D953))))</f>
        <v/>
      </c>
      <c r="K919" s="90" t="str">
        <f t="shared" ca="1" si="1845"/>
        <v/>
      </c>
      <c r="L919" s="90" t="str">
        <f t="shared" ca="1" si="1845"/>
        <v/>
      </c>
      <c r="M919" s="90" t="str">
        <f t="shared" ca="1" si="1845"/>
        <v/>
      </c>
      <c r="N919" s="90" t="str">
        <f t="shared" ca="1" si="1845"/>
        <v/>
      </c>
      <c r="O919" s="90" t="str">
        <f t="shared" ca="1" si="1845"/>
        <v/>
      </c>
      <c r="P919" s="89" t="str">
        <f t="shared" ref="P919:U919" ca="1" si="1846">IF(ISNA(MATCH(MIN(J904:J953)+ROW()-ROW(P904),J904:J953,0)),"",INDEX(D904:D953,MATCH(MIN(J904:J953)+ROW()-ROW(P904),J904:J953,0)))</f>
        <v/>
      </c>
      <c r="Q919" s="89" t="str">
        <f t="shared" ca="1" si="1846"/>
        <v/>
      </c>
      <c r="R919" s="89" t="str">
        <f t="shared" ca="1" si="1846"/>
        <v/>
      </c>
      <c r="S919" s="89" t="str">
        <f t="shared" ca="1" si="1846"/>
        <v/>
      </c>
      <c r="T919" s="89" t="str">
        <f t="shared" ca="1" si="1846"/>
        <v/>
      </c>
      <c r="U919" s="89" t="str">
        <f t="shared" ca="1" si="1846"/>
        <v/>
      </c>
      <c r="V919" s="98"/>
    </row>
    <row r="920" spans="2:22" x14ac:dyDescent="0.25">
      <c r="B920" s="91">
        <v>17</v>
      </c>
      <c r="C920" s="92">
        <f t="shared" si="1810"/>
        <v>43854</v>
      </c>
      <c r="D920" s="93">
        <f ca="1">OFFSET(dispos!$D$23,,96)</f>
        <v>0</v>
      </c>
      <c r="E920" s="93">
        <f ca="1">OFFSET(dispos!$E$23,,96)</f>
        <v>0</v>
      </c>
      <c r="F920" s="93">
        <f ca="1">OFFSET(dispos!$F$23,,96)</f>
        <v>0</v>
      </c>
      <c r="G920" s="93">
        <f ca="1">OFFSET(dispos!$G$23,,96)</f>
        <v>0</v>
      </c>
      <c r="H920" s="93">
        <f ca="1">OFFSET(dispos!$H$23,,96)</f>
        <v>0</v>
      </c>
      <c r="I920" s="93">
        <f ca="1">OFFSET(dispos!$I$23,,96)</f>
        <v>0</v>
      </c>
      <c r="J920" s="90" t="str">
        <f t="shared" ref="J920:O920" ca="1" si="1847">IF(D920=0,"",SUMPRODUCT((D904:D953&lt;=D920)-(ISBLANK(D904:D953))))</f>
        <v/>
      </c>
      <c r="K920" s="90" t="str">
        <f t="shared" ca="1" si="1847"/>
        <v/>
      </c>
      <c r="L920" s="90" t="str">
        <f t="shared" ca="1" si="1847"/>
        <v/>
      </c>
      <c r="M920" s="90" t="str">
        <f t="shared" ca="1" si="1847"/>
        <v/>
      </c>
      <c r="N920" s="90" t="str">
        <f t="shared" ca="1" si="1847"/>
        <v/>
      </c>
      <c r="O920" s="90" t="str">
        <f t="shared" ca="1" si="1847"/>
        <v/>
      </c>
      <c r="P920" s="89" t="str">
        <f t="shared" ref="P920:U920" ca="1" si="1848">IF(ISNA(MATCH(MIN(J904:J953)+ROW()-ROW(P904),J904:J953,0)),"",INDEX(D904:D953,MATCH(MIN(J904:J953)+ROW()-ROW(P904),J904:J953,0)))</f>
        <v/>
      </c>
      <c r="Q920" s="89" t="str">
        <f t="shared" ca="1" si="1848"/>
        <v/>
      </c>
      <c r="R920" s="89" t="str">
        <f t="shared" ca="1" si="1848"/>
        <v/>
      </c>
      <c r="S920" s="89" t="str">
        <f t="shared" ca="1" si="1848"/>
        <v/>
      </c>
      <c r="T920" s="89" t="str">
        <f t="shared" ca="1" si="1848"/>
        <v/>
      </c>
      <c r="U920" s="89" t="str">
        <f t="shared" ca="1" si="1848"/>
        <v/>
      </c>
      <c r="V920" s="98"/>
    </row>
    <row r="921" spans="2:22" x14ac:dyDescent="0.25">
      <c r="B921" s="91">
        <v>18</v>
      </c>
      <c r="C921" s="92">
        <f t="shared" si="1810"/>
        <v>43854</v>
      </c>
      <c r="D921" s="93">
        <f ca="1">OFFSET(dispos!$D$23,,102)</f>
        <v>0</v>
      </c>
      <c r="E921" s="93">
        <f ca="1">OFFSET(dispos!$E$23,,102)</f>
        <v>0</v>
      </c>
      <c r="F921" s="93">
        <f ca="1">OFFSET(dispos!$F$23,,102)</f>
        <v>0</v>
      </c>
      <c r="G921" s="93">
        <f ca="1">OFFSET(dispos!$G$23,,102)</f>
        <v>0</v>
      </c>
      <c r="H921" s="93">
        <f ca="1">OFFSET(dispos!$H$23,,102)</f>
        <v>0</v>
      </c>
      <c r="I921" s="93">
        <f ca="1">OFFSET(dispos!$I$23,,102)</f>
        <v>0</v>
      </c>
      <c r="J921" s="90" t="str">
        <f t="shared" ref="J921:O921" ca="1" si="1849">IF(D921=0,"",SUMPRODUCT((D904:D953&lt;=D921)-(ISBLANK(D904:D953))))</f>
        <v/>
      </c>
      <c r="K921" s="90" t="str">
        <f t="shared" ca="1" si="1849"/>
        <v/>
      </c>
      <c r="L921" s="90" t="str">
        <f t="shared" ca="1" si="1849"/>
        <v/>
      </c>
      <c r="M921" s="90" t="str">
        <f t="shared" ca="1" si="1849"/>
        <v/>
      </c>
      <c r="N921" s="90" t="str">
        <f t="shared" ca="1" si="1849"/>
        <v/>
      </c>
      <c r="O921" s="90" t="str">
        <f t="shared" ca="1" si="1849"/>
        <v/>
      </c>
      <c r="P921" s="89" t="str">
        <f t="shared" ref="P921:U921" ca="1" si="1850">IF(ISNA(MATCH(MIN(J904:J953)+ROW()-ROW(P904),J904:J953,0)),"",INDEX(D904:D953,MATCH(MIN(J904:J953)+ROW()-ROW(P904),J904:J953,0)))</f>
        <v/>
      </c>
      <c r="Q921" s="89" t="str">
        <f t="shared" ca="1" si="1850"/>
        <v/>
      </c>
      <c r="R921" s="89" t="str">
        <f t="shared" ca="1" si="1850"/>
        <v/>
      </c>
      <c r="S921" s="89" t="str">
        <f t="shared" ca="1" si="1850"/>
        <v/>
      </c>
      <c r="T921" s="89" t="str">
        <f t="shared" ca="1" si="1850"/>
        <v/>
      </c>
      <c r="U921" s="89" t="str">
        <f t="shared" ca="1" si="1850"/>
        <v/>
      </c>
      <c r="V921" s="98"/>
    </row>
    <row r="922" spans="2:22" x14ac:dyDescent="0.25">
      <c r="B922" s="91">
        <v>19</v>
      </c>
      <c r="C922" s="92">
        <f t="shared" si="1810"/>
        <v>43854</v>
      </c>
      <c r="D922" s="93">
        <f ca="1">OFFSET(dispos!$D$23,,108)</f>
        <v>0</v>
      </c>
      <c r="E922" s="93">
        <f ca="1">OFFSET(dispos!$E$23,,108)</f>
        <v>0</v>
      </c>
      <c r="F922" s="93">
        <f ca="1">OFFSET(dispos!$F$23,,108)</f>
        <v>0</v>
      </c>
      <c r="G922" s="93">
        <f ca="1">OFFSET(dispos!$G$23,,108)</f>
        <v>0</v>
      </c>
      <c r="H922" s="93">
        <f ca="1">OFFSET(dispos!$H$23,,108)</f>
        <v>0</v>
      </c>
      <c r="I922" s="93">
        <f ca="1">OFFSET(dispos!$I$23,,108)</f>
        <v>0</v>
      </c>
      <c r="J922" s="90" t="str">
        <f t="shared" ref="J922:O922" ca="1" si="1851">IF(D922=0,"",SUMPRODUCT((D904:D953&lt;=D922)-(ISBLANK(D904:D953))))</f>
        <v/>
      </c>
      <c r="K922" s="90" t="str">
        <f t="shared" ca="1" si="1851"/>
        <v/>
      </c>
      <c r="L922" s="90" t="str">
        <f t="shared" ca="1" si="1851"/>
        <v/>
      </c>
      <c r="M922" s="90" t="str">
        <f t="shared" ca="1" si="1851"/>
        <v/>
      </c>
      <c r="N922" s="90" t="str">
        <f t="shared" ca="1" si="1851"/>
        <v/>
      </c>
      <c r="O922" s="90" t="str">
        <f t="shared" ca="1" si="1851"/>
        <v/>
      </c>
      <c r="P922" s="89" t="str">
        <f t="shared" ref="P922:U922" ca="1" si="1852">IF(ISNA(MATCH(MIN(J904:J953)+ROW()-ROW(P904),J904:J953,0)),"",INDEX(D904:D953,MATCH(MIN(J904:J953)+ROW()-ROW(P904),J904:J953,0)))</f>
        <v/>
      </c>
      <c r="Q922" s="89" t="str">
        <f t="shared" ca="1" si="1852"/>
        <v/>
      </c>
      <c r="R922" s="89" t="str">
        <f t="shared" ca="1" si="1852"/>
        <v/>
      </c>
      <c r="S922" s="89" t="str">
        <f t="shared" ca="1" si="1852"/>
        <v/>
      </c>
      <c r="T922" s="89" t="str">
        <f t="shared" ca="1" si="1852"/>
        <v/>
      </c>
      <c r="U922" s="89" t="str">
        <f t="shared" ca="1" si="1852"/>
        <v/>
      </c>
      <c r="V922" s="98"/>
    </row>
    <row r="923" spans="2:22" x14ac:dyDescent="0.25">
      <c r="B923" s="91">
        <v>20</v>
      </c>
      <c r="C923" s="92">
        <f t="shared" si="1810"/>
        <v>43854</v>
      </c>
      <c r="D923" s="93">
        <f ca="1">OFFSET(dispos!$D$23,,114)</f>
        <v>0</v>
      </c>
      <c r="E923" s="93">
        <f ca="1">OFFSET(dispos!$E$23,,114)</f>
        <v>0</v>
      </c>
      <c r="F923" s="93">
        <f ca="1">OFFSET(dispos!$F$23,,114)</f>
        <v>0</v>
      </c>
      <c r="G923" s="93">
        <f ca="1">OFFSET(dispos!$G$23,,114)</f>
        <v>0</v>
      </c>
      <c r="H923" s="93">
        <f ca="1">OFFSET(dispos!$H$23,,114)</f>
        <v>0</v>
      </c>
      <c r="I923" s="93">
        <f ca="1">OFFSET(dispos!$I$23,,114)</f>
        <v>0</v>
      </c>
      <c r="J923" s="90" t="str">
        <f t="shared" ref="J923:O923" ca="1" si="1853">IF(D923=0,"",SUMPRODUCT((D904:D953&lt;=D923)-(ISBLANK(D904:D953))))</f>
        <v/>
      </c>
      <c r="K923" s="90" t="str">
        <f t="shared" ca="1" si="1853"/>
        <v/>
      </c>
      <c r="L923" s="90" t="str">
        <f t="shared" ca="1" si="1853"/>
        <v/>
      </c>
      <c r="M923" s="90" t="str">
        <f t="shared" ca="1" si="1853"/>
        <v/>
      </c>
      <c r="N923" s="90" t="str">
        <f t="shared" ca="1" si="1853"/>
        <v/>
      </c>
      <c r="O923" s="90" t="str">
        <f t="shared" ca="1" si="1853"/>
        <v/>
      </c>
      <c r="P923" s="89" t="str">
        <f t="shared" ref="P923:U923" ca="1" si="1854">IF(ISNA(MATCH(MIN(J904:J953)+ROW()-ROW(P904),J904:J953,0)),"",INDEX(D904:D953,MATCH(MIN(J904:J953)+ROW()-ROW(P904),J904:J953,0)))</f>
        <v/>
      </c>
      <c r="Q923" s="89" t="str">
        <f t="shared" ca="1" si="1854"/>
        <v/>
      </c>
      <c r="R923" s="89" t="str">
        <f t="shared" ca="1" si="1854"/>
        <v/>
      </c>
      <c r="S923" s="89" t="str">
        <f t="shared" ca="1" si="1854"/>
        <v/>
      </c>
      <c r="T923" s="89" t="str">
        <f t="shared" ca="1" si="1854"/>
        <v/>
      </c>
      <c r="U923" s="89" t="str">
        <f t="shared" ca="1" si="1854"/>
        <v/>
      </c>
      <c r="V923" s="98"/>
    </row>
    <row r="924" spans="2:22" x14ac:dyDescent="0.25">
      <c r="B924" s="91">
        <v>21</v>
      </c>
      <c r="C924" s="92">
        <f t="shared" si="1810"/>
        <v>43854</v>
      </c>
      <c r="D924" s="93">
        <f ca="1">OFFSET(dispos!$D$23,,120)</f>
        <v>0</v>
      </c>
      <c r="E924" s="93">
        <f ca="1">OFFSET(dispos!$E$23,,120)</f>
        <v>0</v>
      </c>
      <c r="F924" s="93">
        <f ca="1">OFFSET(dispos!$F$23,,120)</f>
        <v>0</v>
      </c>
      <c r="G924" s="93">
        <f ca="1">OFFSET(dispos!$G$23,,120)</f>
        <v>0</v>
      </c>
      <c r="H924" s="93">
        <f ca="1">OFFSET(dispos!$H$23,,120)</f>
        <v>0</v>
      </c>
      <c r="I924" s="93">
        <f ca="1">OFFSET(dispos!$I$23,,120)</f>
        <v>0</v>
      </c>
      <c r="J924" s="90" t="str">
        <f t="shared" ref="J924:O924" ca="1" si="1855">IF(D924=0,"",SUMPRODUCT((D904:D953&lt;=D924)-(ISBLANK(D904:D953))))</f>
        <v/>
      </c>
      <c r="K924" s="90" t="str">
        <f t="shared" ca="1" si="1855"/>
        <v/>
      </c>
      <c r="L924" s="90" t="str">
        <f t="shared" ca="1" si="1855"/>
        <v/>
      </c>
      <c r="M924" s="90" t="str">
        <f t="shared" ca="1" si="1855"/>
        <v/>
      </c>
      <c r="N924" s="90" t="str">
        <f t="shared" ca="1" si="1855"/>
        <v/>
      </c>
      <c r="O924" s="90" t="str">
        <f t="shared" ca="1" si="1855"/>
        <v/>
      </c>
      <c r="P924" s="89" t="str">
        <f t="shared" ref="P924:U924" ca="1" si="1856">IF(ISNA(MATCH(MIN(J904:J953)+ROW()-ROW(P904),J904:J953,0)),"",INDEX(D904:D953,MATCH(MIN(J904:J953)+ROW()-ROW(P904),J904:J953,0)))</f>
        <v/>
      </c>
      <c r="Q924" s="89" t="str">
        <f t="shared" ca="1" si="1856"/>
        <v/>
      </c>
      <c r="R924" s="89" t="str">
        <f t="shared" ca="1" si="1856"/>
        <v/>
      </c>
      <c r="S924" s="89" t="str">
        <f t="shared" ca="1" si="1856"/>
        <v/>
      </c>
      <c r="T924" s="89" t="str">
        <f t="shared" ca="1" si="1856"/>
        <v/>
      </c>
      <c r="U924" s="89" t="str">
        <f t="shared" ca="1" si="1856"/>
        <v/>
      </c>
      <c r="V924" s="98"/>
    </row>
    <row r="925" spans="2:22" x14ac:dyDescent="0.25">
      <c r="B925" s="91">
        <v>22</v>
      </c>
      <c r="C925" s="92">
        <f t="shared" si="1810"/>
        <v>43854</v>
      </c>
      <c r="D925" s="93">
        <f ca="1">OFFSET(dispos!$D$23,,126)</f>
        <v>0</v>
      </c>
      <c r="E925" s="93">
        <f ca="1">OFFSET(dispos!$E$23,,126)</f>
        <v>0</v>
      </c>
      <c r="F925" s="93">
        <f ca="1">OFFSET(dispos!$F$23,,126)</f>
        <v>0</v>
      </c>
      <c r="G925" s="93">
        <f ca="1">OFFSET(dispos!$G$23,,126)</f>
        <v>0</v>
      </c>
      <c r="H925" s="93">
        <f ca="1">OFFSET(dispos!$H$23,,126)</f>
        <v>0</v>
      </c>
      <c r="I925" s="93">
        <f ca="1">OFFSET(dispos!$I$23,,126)</f>
        <v>0</v>
      </c>
      <c r="J925" s="90" t="str">
        <f t="shared" ref="J925:O925" ca="1" si="1857">IF(D925=0,"",SUMPRODUCT((D904:D953&lt;=D925)-(ISBLANK(D904:D953))))</f>
        <v/>
      </c>
      <c r="K925" s="90" t="str">
        <f t="shared" ca="1" si="1857"/>
        <v/>
      </c>
      <c r="L925" s="90" t="str">
        <f t="shared" ca="1" si="1857"/>
        <v/>
      </c>
      <c r="M925" s="90" t="str">
        <f t="shared" ca="1" si="1857"/>
        <v/>
      </c>
      <c r="N925" s="90" t="str">
        <f t="shared" ca="1" si="1857"/>
        <v/>
      </c>
      <c r="O925" s="90" t="str">
        <f t="shared" ca="1" si="1857"/>
        <v/>
      </c>
      <c r="P925" s="89" t="str">
        <f t="shared" ref="P925:U925" ca="1" si="1858">IF(ISNA(MATCH(MIN(J904:J953)+ROW()-ROW(P904),J904:J953,0)),"",INDEX(D904:D953,MATCH(MIN(J904:J953)+ROW()-ROW(P904),J904:J953,0)))</f>
        <v/>
      </c>
      <c r="Q925" s="89" t="str">
        <f t="shared" ca="1" si="1858"/>
        <v/>
      </c>
      <c r="R925" s="89" t="str">
        <f t="shared" ca="1" si="1858"/>
        <v/>
      </c>
      <c r="S925" s="89" t="str">
        <f t="shared" ca="1" si="1858"/>
        <v/>
      </c>
      <c r="T925" s="89" t="str">
        <f t="shared" ca="1" si="1858"/>
        <v/>
      </c>
      <c r="U925" s="89" t="str">
        <f t="shared" ca="1" si="1858"/>
        <v/>
      </c>
      <c r="V925" s="98"/>
    </row>
    <row r="926" spans="2:22" x14ac:dyDescent="0.25">
      <c r="B926" s="91">
        <v>23</v>
      </c>
      <c r="C926" s="92">
        <f t="shared" si="1810"/>
        <v>43854</v>
      </c>
      <c r="D926" s="93">
        <f ca="1">OFFSET(dispos!$D$23,,132)</f>
        <v>0</v>
      </c>
      <c r="E926" s="93">
        <f ca="1">OFFSET(dispos!$E$23,,132)</f>
        <v>0</v>
      </c>
      <c r="F926" s="93">
        <f ca="1">OFFSET(dispos!$F$23,,132)</f>
        <v>0</v>
      </c>
      <c r="G926" s="93">
        <f ca="1">OFFSET(dispos!$G$23,,132)</f>
        <v>0</v>
      </c>
      <c r="H926" s="93">
        <f ca="1">OFFSET(dispos!$H$23,,132)</f>
        <v>0</v>
      </c>
      <c r="I926" s="93">
        <f ca="1">OFFSET(dispos!$I$23,,132)</f>
        <v>0</v>
      </c>
      <c r="J926" s="90" t="str">
        <f t="shared" ref="J926:O926" ca="1" si="1859">IF(D926=0,"",SUMPRODUCT((D904:D953&lt;=D926)-(ISBLANK(D904:D953))))</f>
        <v/>
      </c>
      <c r="K926" s="90" t="str">
        <f t="shared" ca="1" si="1859"/>
        <v/>
      </c>
      <c r="L926" s="90" t="str">
        <f t="shared" ca="1" si="1859"/>
        <v/>
      </c>
      <c r="M926" s="90" t="str">
        <f t="shared" ca="1" si="1859"/>
        <v/>
      </c>
      <c r="N926" s="90" t="str">
        <f t="shared" ca="1" si="1859"/>
        <v/>
      </c>
      <c r="O926" s="90" t="str">
        <f t="shared" ca="1" si="1859"/>
        <v/>
      </c>
      <c r="P926" s="89" t="str">
        <f t="shared" ref="P926:U926" ca="1" si="1860">IF(ISNA(MATCH(MIN(J904:J953)+ROW()-ROW(P904),J904:J953,0)),"",INDEX(D904:D953,MATCH(MIN(J904:J953)+ROW()-ROW(P904),J904:J953,0)))</f>
        <v/>
      </c>
      <c r="Q926" s="89" t="str">
        <f t="shared" ca="1" si="1860"/>
        <v/>
      </c>
      <c r="R926" s="89" t="str">
        <f t="shared" ca="1" si="1860"/>
        <v/>
      </c>
      <c r="S926" s="89" t="str">
        <f t="shared" ca="1" si="1860"/>
        <v/>
      </c>
      <c r="T926" s="89" t="str">
        <f t="shared" ca="1" si="1860"/>
        <v/>
      </c>
      <c r="U926" s="89" t="str">
        <f t="shared" ca="1" si="1860"/>
        <v/>
      </c>
      <c r="V926" s="98"/>
    </row>
    <row r="927" spans="2:22" x14ac:dyDescent="0.25">
      <c r="B927" s="91">
        <v>24</v>
      </c>
      <c r="C927" s="92">
        <f t="shared" si="1810"/>
        <v>43854</v>
      </c>
      <c r="D927" s="93">
        <f ca="1">OFFSET(dispos!$D$23,,138)</f>
        <v>0</v>
      </c>
      <c r="E927" s="93">
        <f ca="1">OFFSET(dispos!$E$23,,138)</f>
        <v>0</v>
      </c>
      <c r="F927" s="93">
        <f ca="1">OFFSET(dispos!$F$23,,138)</f>
        <v>0</v>
      </c>
      <c r="G927" s="93">
        <f ca="1">OFFSET(dispos!$G$23,,138)</f>
        <v>0</v>
      </c>
      <c r="H927" s="93">
        <f ca="1">OFFSET(dispos!$H$23,,138)</f>
        <v>0</v>
      </c>
      <c r="I927" s="93">
        <f ca="1">OFFSET(dispos!$I$23,,138)</f>
        <v>0</v>
      </c>
      <c r="J927" s="90" t="str">
        <f t="shared" ref="J927:O927" ca="1" si="1861">IF(D927=0,"",SUMPRODUCT((D904:D953&lt;=D927)-(ISBLANK(D904:D953))))</f>
        <v/>
      </c>
      <c r="K927" s="90" t="str">
        <f t="shared" ca="1" si="1861"/>
        <v/>
      </c>
      <c r="L927" s="90" t="str">
        <f t="shared" ca="1" si="1861"/>
        <v/>
      </c>
      <c r="M927" s="90" t="str">
        <f t="shared" ca="1" si="1861"/>
        <v/>
      </c>
      <c r="N927" s="90" t="str">
        <f t="shared" ca="1" si="1861"/>
        <v/>
      </c>
      <c r="O927" s="90" t="str">
        <f t="shared" ca="1" si="1861"/>
        <v/>
      </c>
      <c r="P927" s="89" t="str">
        <f t="shared" ref="P927:U927" ca="1" si="1862">IF(ISNA(MATCH(MIN(J904:J953)+ROW()-ROW(P904),J904:J953,0)),"",INDEX(D904:D953,MATCH(MIN(J904:J953)+ROW()-ROW(P904),J904:J953,0)))</f>
        <v/>
      </c>
      <c r="Q927" s="89" t="str">
        <f t="shared" ca="1" si="1862"/>
        <v/>
      </c>
      <c r="R927" s="89" t="str">
        <f t="shared" ca="1" si="1862"/>
        <v/>
      </c>
      <c r="S927" s="89" t="str">
        <f t="shared" ca="1" si="1862"/>
        <v/>
      </c>
      <c r="T927" s="89" t="str">
        <f t="shared" ca="1" si="1862"/>
        <v/>
      </c>
      <c r="U927" s="89" t="str">
        <f t="shared" ca="1" si="1862"/>
        <v/>
      </c>
      <c r="V927" s="98"/>
    </row>
    <row r="928" spans="2:22" x14ac:dyDescent="0.25">
      <c r="B928" s="91">
        <v>25</v>
      </c>
      <c r="C928" s="92">
        <f t="shared" si="1810"/>
        <v>43854</v>
      </c>
      <c r="D928" s="93">
        <f ca="1">OFFSET(dispos!$D$23,,144)</f>
        <v>0</v>
      </c>
      <c r="E928" s="93">
        <f ca="1">OFFSET(dispos!$E$23,,144)</f>
        <v>0</v>
      </c>
      <c r="F928" s="93">
        <f ca="1">OFFSET(dispos!$F$23,,144)</f>
        <v>0</v>
      </c>
      <c r="G928" s="93">
        <f ca="1">OFFSET(dispos!$G$23,,144)</f>
        <v>0</v>
      </c>
      <c r="H928" s="93">
        <f ca="1">OFFSET(dispos!$H$23,,144)</f>
        <v>0</v>
      </c>
      <c r="I928" s="93">
        <f ca="1">OFFSET(dispos!$I$23,,144)</f>
        <v>0</v>
      </c>
      <c r="J928" s="90" t="str">
        <f t="shared" ref="J928:O928" ca="1" si="1863">IF(D928=0,"",SUMPRODUCT((D904:D953&lt;=D928)-(ISBLANK(D904:D953))))</f>
        <v/>
      </c>
      <c r="K928" s="90" t="str">
        <f t="shared" ca="1" si="1863"/>
        <v/>
      </c>
      <c r="L928" s="90" t="str">
        <f t="shared" ca="1" si="1863"/>
        <v/>
      </c>
      <c r="M928" s="90" t="str">
        <f t="shared" ca="1" si="1863"/>
        <v/>
      </c>
      <c r="N928" s="90" t="str">
        <f t="shared" ca="1" si="1863"/>
        <v/>
      </c>
      <c r="O928" s="90" t="str">
        <f t="shared" ca="1" si="1863"/>
        <v/>
      </c>
      <c r="P928" s="89" t="str">
        <f t="shared" ref="P928:U928" ca="1" si="1864">IF(ISNA(MATCH(MIN(J904:J953)+ROW()-ROW(P904),J904:J953,0)),"",INDEX(D904:D953,MATCH(MIN(J904:J953)+ROW()-ROW(P904),J904:J953,0)))</f>
        <v/>
      </c>
      <c r="Q928" s="89" t="str">
        <f t="shared" ca="1" si="1864"/>
        <v/>
      </c>
      <c r="R928" s="89" t="str">
        <f t="shared" ca="1" si="1864"/>
        <v/>
      </c>
      <c r="S928" s="89" t="str">
        <f t="shared" ca="1" si="1864"/>
        <v/>
      </c>
      <c r="T928" s="89" t="str">
        <f t="shared" ca="1" si="1864"/>
        <v/>
      </c>
      <c r="U928" s="89" t="str">
        <f t="shared" ca="1" si="1864"/>
        <v/>
      </c>
      <c r="V928" s="98"/>
    </row>
    <row r="929" spans="2:22" x14ac:dyDescent="0.25">
      <c r="B929" s="91">
        <v>26</v>
      </c>
      <c r="C929" s="92">
        <f t="shared" si="1810"/>
        <v>43854</v>
      </c>
      <c r="D929" s="93">
        <f ca="1">OFFSET(dispos!$D$23,,150)</f>
        <v>0</v>
      </c>
      <c r="E929" s="93">
        <f ca="1">OFFSET(dispos!$E$23,,150)</f>
        <v>0</v>
      </c>
      <c r="F929" s="93">
        <f ca="1">OFFSET(dispos!$F$23,,150)</f>
        <v>0</v>
      </c>
      <c r="G929" s="93">
        <f ca="1">OFFSET(dispos!$G$23,,150)</f>
        <v>0</v>
      </c>
      <c r="H929" s="93">
        <f ca="1">OFFSET(dispos!$H$23,,150)</f>
        <v>0</v>
      </c>
      <c r="I929" s="93">
        <f ca="1">OFFSET(dispos!$I$23,,150)</f>
        <v>0</v>
      </c>
      <c r="J929" s="90" t="str">
        <f t="shared" ref="J929:O929" ca="1" si="1865">IF(D929=0,"",SUMPRODUCT((D904:D953&lt;=D929)-(ISBLANK(D904:D953))))</f>
        <v/>
      </c>
      <c r="K929" s="90" t="str">
        <f t="shared" ca="1" si="1865"/>
        <v/>
      </c>
      <c r="L929" s="90" t="str">
        <f t="shared" ca="1" si="1865"/>
        <v/>
      </c>
      <c r="M929" s="90" t="str">
        <f t="shared" ca="1" si="1865"/>
        <v/>
      </c>
      <c r="N929" s="90" t="str">
        <f t="shared" ca="1" si="1865"/>
        <v/>
      </c>
      <c r="O929" s="90" t="str">
        <f t="shared" ca="1" si="1865"/>
        <v/>
      </c>
      <c r="P929" s="89" t="str">
        <f t="shared" ref="P929:U929" ca="1" si="1866">IF(ISNA(MATCH(MIN(J904:J953)+ROW()-ROW(P904),J904:J953,0)),"",INDEX(D904:D953,MATCH(MIN(J904:J953)+ROW()-ROW(P904),J904:J953,0)))</f>
        <v/>
      </c>
      <c r="Q929" s="89" t="str">
        <f t="shared" ca="1" si="1866"/>
        <v/>
      </c>
      <c r="R929" s="89" t="str">
        <f t="shared" ca="1" si="1866"/>
        <v/>
      </c>
      <c r="S929" s="89" t="str">
        <f t="shared" ca="1" si="1866"/>
        <v/>
      </c>
      <c r="T929" s="89" t="str">
        <f t="shared" ca="1" si="1866"/>
        <v/>
      </c>
      <c r="U929" s="89" t="str">
        <f t="shared" ca="1" si="1866"/>
        <v/>
      </c>
      <c r="V929" s="98"/>
    </row>
    <row r="930" spans="2:22" x14ac:dyDescent="0.25">
      <c r="B930" s="91">
        <v>27</v>
      </c>
      <c r="C930" s="92">
        <f t="shared" si="1810"/>
        <v>43854</v>
      </c>
      <c r="D930" s="93">
        <f ca="1">OFFSET(dispos!$D$23,,156)</f>
        <v>0</v>
      </c>
      <c r="E930" s="93">
        <f ca="1">OFFSET(dispos!$E$23,,156)</f>
        <v>0</v>
      </c>
      <c r="F930" s="93">
        <f ca="1">OFFSET(dispos!$F$23,,156)</f>
        <v>0</v>
      </c>
      <c r="G930" s="93">
        <f ca="1">OFFSET(dispos!$G$23,,156)</f>
        <v>0</v>
      </c>
      <c r="H930" s="93">
        <f ca="1">OFFSET(dispos!$H$23,,156)</f>
        <v>0</v>
      </c>
      <c r="I930" s="93">
        <f ca="1">OFFSET(dispos!$I$23,,156)</f>
        <v>0</v>
      </c>
      <c r="J930" s="90" t="str">
        <f t="shared" ref="J930:O930" ca="1" si="1867">IF(D930=0,"",SUMPRODUCT((D904:D953&lt;=D930)-(ISBLANK(D904:D953))))</f>
        <v/>
      </c>
      <c r="K930" s="90" t="str">
        <f t="shared" ca="1" si="1867"/>
        <v/>
      </c>
      <c r="L930" s="90" t="str">
        <f t="shared" ca="1" si="1867"/>
        <v/>
      </c>
      <c r="M930" s="90" t="str">
        <f t="shared" ca="1" si="1867"/>
        <v/>
      </c>
      <c r="N930" s="90" t="str">
        <f t="shared" ca="1" si="1867"/>
        <v/>
      </c>
      <c r="O930" s="90" t="str">
        <f t="shared" ca="1" si="1867"/>
        <v/>
      </c>
      <c r="P930" s="89" t="str">
        <f t="shared" ref="P930:U930" ca="1" si="1868">IF(ISNA(MATCH(MIN(J904:J953)+ROW()-ROW(P904),J904:J953,0)),"",INDEX(D904:D953,MATCH(MIN(J904:J953)+ROW()-ROW(P904),J904:J953,0)))</f>
        <v/>
      </c>
      <c r="Q930" s="89" t="str">
        <f t="shared" ca="1" si="1868"/>
        <v/>
      </c>
      <c r="R930" s="89" t="str">
        <f t="shared" ca="1" si="1868"/>
        <v/>
      </c>
      <c r="S930" s="89" t="str">
        <f t="shared" ca="1" si="1868"/>
        <v/>
      </c>
      <c r="T930" s="89" t="str">
        <f t="shared" ca="1" si="1868"/>
        <v/>
      </c>
      <c r="U930" s="89" t="str">
        <f t="shared" ca="1" si="1868"/>
        <v/>
      </c>
      <c r="V930" s="98"/>
    </row>
    <row r="931" spans="2:22" x14ac:dyDescent="0.25">
      <c r="B931" s="91">
        <v>28</v>
      </c>
      <c r="C931" s="92">
        <f t="shared" si="1810"/>
        <v>43854</v>
      </c>
      <c r="D931" s="93">
        <f ca="1">OFFSET(dispos!$D$23,,162)</f>
        <v>0</v>
      </c>
      <c r="E931" s="93">
        <f ca="1">OFFSET(dispos!$E$23,,162)</f>
        <v>0</v>
      </c>
      <c r="F931" s="93">
        <f ca="1">OFFSET(dispos!$F$23,,162)</f>
        <v>0</v>
      </c>
      <c r="G931" s="93">
        <f ca="1">OFFSET(dispos!$G$23,,162)</f>
        <v>0</v>
      </c>
      <c r="H931" s="93">
        <f ca="1">OFFSET(dispos!$H$23,,162)</f>
        <v>0</v>
      </c>
      <c r="I931" s="93">
        <f ca="1">OFFSET(dispos!$I$23,,162)</f>
        <v>0</v>
      </c>
      <c r="J931" s="90" t="str">
        <f t="shared" ref="J931:O931" ca="1" si="1869">IF(D931=0,"",SUMPRODUCT((D904:D953&lt;=D931)-(ISBLANK(D904:D953))))</f>
        <v/>
      </c>
      <c r="K931" s="90" t="str">
        <f t="shared" ca="1" si="1869"/>
        <v/>
      </c>
      <c r="L931" s="90" t="str">
        <f t="shared" ca="1" si="1869"/>
        <v/>
      </c>
      <c r="M931" s="90" t="str">
        <f t="shared" ca="1" si="1869"/>
        <v/>
      </c>
      <c r="N931" s="90" t="str">
        <f t="shared" ca="1" si="1869"/>
        <v/>
      </c>
      <c r="O931" s="90" t="str">
        <f t="shared" ca="1" si="1869"/>
        <v/>
      </c>
      <c r="P931" s="89" t="str">
        <f t="shared" ref="P931:U931" ca="1" si="1870">IF(ISNA(MATCH(MIN(J904:J953)+ROW()-ROW(P904),J904:J953,0)),"",INDEX(D904:D953,MATCH(MIN(J904:J953)+ROW()-ROW(P904),J904:J953,0)))</f>
        <v/>
      </c>
      <c r="Q931" s="89" t="str">
        <f t="shared" ca="1" si="1870"/>
        <v/>
      </c>
      <c r="R931" s="89" t="str">
        <f t="shared" ca="1" si="1870"/>
        <v/>
      </c>
      <c r="S931" s="89" t="str">
        <f t="shared" ca="1" si="1870"/>
        <v/>
      </c>
      <c r="T931" s="89" t="str">
        <f t="shared" ca="1" si="1870"/>
        <v/>
      </c>
      <c r="U931" s="89" t="str">
        <f t="shared" ca="1" si="1870"/>
        <v/>
      </c>
      <c r="V931" s="98"/>
    </row>
    <row r="932" spans="2:22" x14ac:dyDescent="0.25">
      <c r="B932" s="91">
        <v>29</v>
      </c>
      <c r="C932" s="92">
        <f t="shared" si="1810"/>
        <v>43854</v>
      </c>
      <c r="D932" s="93">
        <f ca="1">OFFSET(dispos!$D$23,,168)</f>
        <v>0</v>
      </c>
      <c r="E932" s="93">
        <f ca="1">OFFSET(dispos!$E$23,,168)</f>
        <v>0</v>
      </c>
      <c r="F932" s="93">
        <f ca="1">OFFSET(dispos!$F$23,,168)</f>
        <v>0</v>
      </c>
      <c r="G932" s="93">
        <f ca="1">OFFSET(dispos!$G$23,,168)</f>
        <v>0</v>
      </c>
      <c r="H932" s="93">
        <f ca="1">OFFSET(dispos!$H$23,,168)</f>
        <v>0</v>
      </c>
      <c r="I932" s="93">
        <f ca="1">OFFSET(dispos!$I$23,,168)</f>
        <v>0</v>
      </c>
      <c r="J932" s="90" t="str">
        <f t="shared" ref="J932:O932" ca="1" si="1871">IF(D932=0,"",SUMPRODUCT((D904:D953&lt;=D932)-(ISBLANK(D904:D953))))</f>
        <v/>
      </c>
      <c r="K932" s="90" t="str">
        <f t="shared" ca="1" si="1871"/>
        <v/>
      </c>
      <c r="L932" s="90" t="str">
        <f t="shared" ca="1" si="1871"/>
        <v/>
      </c>
      <c r="M932" s="90" t="str">
        <f t="shared" ca="1" si="1871"/>
        <v/>
      </c>
      <c r="N932" s="90" t="str">
        <f t="shared" ca="1" si="1871"/>
        <v/>
      </c>
      <c r="O932" s="90" t="str">
        <f t="shared" ca="1" si="1871"/>
        <v/>
      </c>
      <c r="P932" s="89" t="str">
        <f t="shared" ref="P932:U932" ca="1" si="1872">IF(ISNA(MATCH(MIN(J904:J953)+ROW()-ROW(P904),J904:J953,0)),"",INDEX(D904:D953,MATCH(MIN(J904:J953)+ROW()-ROW(P904),J904:J953,0)))</f>
        <v/>
      </c>
      <c r="Q932" s="89" t="str">
        <f t="shared" ca="1" si="1872"/>
        <v/>
      </c>
      <c r="R932" s="89" t="str">
        <f t="shared" ca="1" si="1872"/>
        <v/>
      </c>
      <c r="S932" s="89" t="str">
        <f t="shared" ca="1" si="1872"/>
        <v/>
      </c>
      <c r="T932" s="89" t="str">
        <f t="shared" ca="1" si="1872"/>
        <v/>
      </c>
      <c r="U932" s="89" t="str">
        <f t="shared" ca="1" si="1872"/>
        <v/>
      </c>
      <c r="V932" s="98"/>
    </row>
    <row r="933" spans="2:22" x14ac:dyDescent="0.25">
      <c r="B933" s="91">
        <v>30</v>
      </c>
      <c r="C933" s="92">
        <f t="shared" si="1810"/>
        <v>43854</v>
      </c>
      <c r="D933" s="93">
        <f ca="1">OFFSET(dispos!$D$23,,174)</f>
        <v>0</v>
      </c>
      <c r="E933" s="93">
        <f ca="1">OFFSET(dispos!$E$23,,174)</f>
        <v>0</v>
      </c>
      <c r="F933" s="93">
        <f ca="1">OFFSET(dispos!$F$23,,174)</f>
        <v>0</v>
      </c>
      <c r="G933" s="93">
        <f ca="1">OFFSET(dispos!$G$23,,174)</f>
        <v>0</v>
      </c>
      <c r="H933" s="93">
        <f ca="1">OFFSET(dispos!$H$23,,174)</f>
        <v>0</v>
      </c>
      <c r="I933" s="93">
        <f ca="1">OFFSET(dispos!$I$23,,174)</f>
        <v>0</v>
      </c>
      <c r="J933" s="90" t="str">
        <f t="shared" ref="J933:O933" ca="1" si="1873">IF(D933=0,"",SUMPRODUCT((D904:D953&lt;=D933)-(ISBLANK(D904:D953))))</f>
        <v/>
      </c>
      <c r="K933" s="90" t="str">
        <f t="shared" ca="1" si="1873"/>
        <v/>
      </c>
      <c r="L933" s="90" t="str">
        <f t="shared" ca="1" si="1873"/>
        <v/>
      </c>
      <c r="M933" s="90" t="str">
        <f t="shared" ca="1" si="1873"/>
        <v/>
      </c>
      <c r="N933" s="90" t="str">
        <f t="shared" ca="1" si="1873"/>
        <v/>
      </c>
      <c r="O933" s="90" t="str">
        <f t="shared" ca="1" si="1873"/>
        <v/>
      </c>
      <c r="P933" s="89" t="str">
        <f t="shared" ref="P933:U933" ca="1" si="1874">IF(ISNA(MATCH(MIN(J904:J953)+ROW()-ROW(P904),J904:J953,0)),"",INDEX(D904:D953,MATCH(MIN(J904:J953)+ROW()-ROW(P904),J904:J953,0)))</f>
        <v/>
      </c>
      <c r="Q933" s="89" t="str">
        <f t="shared" ca="1" si="1874"/>
        <v/>
      </c>
      <c r="R933" s="89" t="str">
        <f t="shared" ca="1" si="1874"/>
        <v/>
      </c>
      <c r="S933" s="89" t="str">
        <f t="shared" ca="1" si="1874"/>
        <v/>
      </c>
      <c r="T933" s="89" t="str">
        <f t="shared" ca="1" si="1874"/>
        <v/>
      </c>
      <c r="U933" s="89" t="str">
        <f t="shared" ca="1" si="1874"/>
        <v/>
      </c>
      <c r="V933" s="98"/>
    </row>
    <row r="934" spans="2:22" x14ac:dyDescent="0.25">
      <c r="B934" s="91">
        <v>31</v>
      </c>
      <c r="C934" s="92">
        <f t="shared" si="1810"/>
        <v>43854</v>
      </c>
      <c r="D934" s="93">
        <f ca="1">OFFSET(dispos!$D$23,,180)</f>
        <v>0</v>
      </c>
      <c r="E934" s="93">
        <f ca="1">OFFSET(dispos!$E$23,,180)</f>
        <v>0</v>
      </c>
      <c r="F934" s="93">
        <f ca="1">OFFSET(dispos!$F$23,,180)</f>
        <v>0</v>
      </c>
      <c r="G934" s="93">
        <f ca="1">OFFSET(dispos!$G$23,,180)</f>
        <v>0</v>
      </c>
      <c r="H934" s="93">
        <f ca="1">OFFSET(dispos!$H$23,,180)</f>
        <v>0</v>
      </c>
      <c r="I934" s="93">
        <f ca="1">OFFSET(dispos!$I$23,,180)</f>
        <v>0</v>
      </c>
      <c r="J934" s="90" t="str">
        <f t="shared" ref="J934:O934" ca="1" si="1875">IF(D934=0,"",SUMPRODUCT((D904:D953&lt;=D934)-(ISBLANK(D904:D953))))</f>
        <v/>
      </c>
      <c r="K934" s="90" t="str">
        <f t="shared" ca="1" si="1875"/>
        <v/>
      </c>
      <c r="L934" s="90" t="str">
        <f t="shared" ca="1" si="1875"/>
        <v/>
      </c>
      <c r="M934" s="90" t="str">
        <f t="shared" ca="1" si="1875"/>
        <v/>
      </c>
      <c r="N934" s="90" t="str">
        <f t="shared" ca="1" si="1875"/>
        <v/>
      </c>
      <c r="O934" s="90" t="str">
        <f t="shared" ca="1" si="1875"/>
        <v/>
      </c>
      <c r="P934" s="89" t="str">
        <f t="shared" ref="P934:U934" ca="1" si="1876">IF(ISNA(MATCH(MIN(J904:J953)+ROW()-ROW(P904),J904:J953,0)),"",INDEX(D904:D953,MATCH(MIN(J904:J953)+ROW()-ROW(P904),J904:J953,0)))</f>
        <v/>
      </c>
      <c r="Q934" s="89" t="str">
        <f t="shared" ca="1" si="1876"/>
        <v/>
      </c>
      <c r="R934" s="89" t="str">
        <f t="shared" ca="1" si="1876"/>
        <v/>
      </c>
      <c r="S934" s="89" t="str">
        <f t="shared" ca="1" si="1876"/>
        <v/>
      </c>
      <c r="T934" s="89" t="str">
        <f t="shared" ca="1" si="1876"/>
        <v/>
      </c>
      <c r="U934" s="89" t="str">
        <f t="shared" ca="1" si="1876"/>
        <v/>
      </c>
      <c r="V934" s="98"/>
    </row>
    <row r="935" spans="2:22" x14ac:dyDescent="0.25">
      <c r="B935" s="91">
        <v>32</v>
      </c>
      <c r="C935" s="92">
        <f t="shared" si="1810"/>
        <v>43854</v>
      </c>
      <c r="D935" s="93">
        <f ca="1">OFFSET(dispos!$D$23,,186)</f>
        <v>0</v>
      </c>
      <c r="E935" s="93">
        <f ca="1">OFFSET(dispos!$E$23,,186)</f>
        <v>0</v>
      </c>
      <c r="F935" s="93">
        <f ca="1">OFFSET(dispos!$F$23,,186)</f>
        <v>0</v>
      </c>
      <c r="G935" s="93">
        <f ca="1">OFFSET(dispos!$G$23,,186)</f>
        <v>0</v>
      </c>
      <c r="H935" s="93">
        <f ca="1">OFFSET(dispos!$H$23,,186)</f>
        <v>0</v>
      </c>
      <c r="I935" s="93">
        <f ca="1">OFFSET(dispos!$I$23,,186)</f>
        <v>0</v>
      </c>
      <c r="J935" s="90" t="str">
        <f t="shared" ref="J935:O935" ca="1" si="1877">IF(D935=0,"",SUMPRODUCT((D904:D953&lt;=D935)-(ISBLANK(D904:D953))))</f>
        <v/>
      </c>
      <c r="K935" s="90" t="str">
        <f t="shared" ca="1" si="1877"/>
        <v/>
      </c>
      <c r="L935" s="90" t="str">
        <f t="shared" ca="1" si="1877"/>
        <v/>
      </c>
      <c r="M935" s="90" t="str">
        <f t="shared" ca="1" si="1877"/>
        <v/>
      </c>
      <c r="N935" s="90" t="str">
        <f t="shared" ca="1" si="1877"/>
        <v/>
      </c>
      <c r="O935" s="90" t="str">
        <f t="shared" ca="1" si="1877"/>
        <v/>
      </c>
      <c r="P935" s="89" t="str">
        <f t="shared" ref="P935:U935" ca="1" si="1878">IF(ISNA(MATCH(MIN(J904:J953)+ROW()-ROW(P904),J904:J953,0)),"",INDEX(D904:D953,MATCH(MIN(J904:J953)+ROW()-ROW(P904),J904:J953,0)))</f>
        <v/>
      </c>
      <c r="Q935" s="89" t="str">
        <f t="shared" ca="1" si="1878"/>
        <v/>
      </c>
      <c r="R935" s="89" t="str">
        <f t="shared" ca="1" si="1878"/>
        <v/>
      </c>
      <c r="S935" s="89" t="str">
        <f t="shared" ca="1" si="1878"/>
        <v/>
      </c>
      <c r="T935" s="89" t="str">
        <f t="shared" ca="1" si="1878"/>
        <v/>
      </c>
      <c r="U935" s="89" t="str">
        <f t="shared" ca="1" si="1878"/>
        <v/>
      </c>
      <c r="V935" s="98"/>
    </row>
    <row r="936" spans="2:22" x14ac:dyDescent="0.25">
      <c r="B936" s="91">
        <v>33</v>
      </c>
      <c r="C936" s="92">
        <f t="shared" si="1810"/>
        <v>43854</v>
      </c>
      <c r="D936" s="93">
        <f ca="1">OFFSET(dispos!$D$23,,192)</f>
        <v>0</v>
      </c>
      <c r="E936" s="93">
        <f ca="1">OFFSET(dispos!$E$23,,192)</f>
        <v>0</v>
      </c>
      <c r="F936" s="93">
        <f ca="1">OFFSET(dispos!$F$23,,192)</f>
        <v>0</v>
      </c>
      <c r="G936" s="93">
        <f ca="1">OFFSET(dispos!$G$23,,192)</f>
        <v>0</v>
      </c>
      <c r="H936" s="93">
        <f ca="1">OFFSET(dispos!$H$23,,192)</f>
        <v>0</v>
      </c>
      <c r="I936" s="93">
        <f ca="1">OFFSET(dispos!$I$23,,192)</f>
        <v>0</v>
      </c>
      <c r="J936" s="90" t="str">
        <f t="shared" ref="J936:O936" ca="1" si="1879">IF(D936=0,"",SUMPRODUCT((D904:D953&lt;=D936)-(ISBLANK(D904:D953))))</f>
        <v/>
      </c>
      <c r="K936" s="90" t="str">
        <f t="shared" ca="1" si="1879"/>
        <v/>
      </c>
      <c r="L936" s="90" t="str">
        <f t="shared" ca="1" si="1879"/>
        <v/>
      </c>
      <c r="M936" s="90" t="str">
        <f t="shared" ca="1" si="1879"/>
        <v/>
      </c>
      <c r="N936" s="90" t="str">
        <f t="shared" ca="1" si="1879"/>
        <v/>
      </c>
      <c r="O936" s="90" t="str">
        <f t="shared" ca="1" si="1879"/>
        <v/>
      </c>
      <c r="P936" s="89" t="str">
        <f t="shared" ref="P936:U936" ca="1" si="1880">IF(ISNA(MATCH(MIN(J904:J953)+ROW()-ROW(P904),J904:J953,0)),"",INDEX(D904:D953,MATCH(MIN(J904:J953)+ROW()-ROW(P904),J904:J953,0)))</f>
        <v/>
      </c>
      <c r="Q936" s="89" t="str">
        <f t="shared" ca="1" si="1880"/>
        <v/>
      </c>
      <c r="R936" s="89" t="str">
        <f t="shared" ca="1" si="1880"/>
        <v/>
      </c>
      <c r="S936" s="89" t="str">
        <f t="shared" ca="1" si="1880"/>
        <v/>
      </c>
      <c r="T936" s="89" t="str">
        <f t="shared" ca="1" si="1880"/>
        <v/>
      </c>
      <c r="U936" s="89" t="str">
        <f t="shared" ca="1" si="1880"/>
        <v/>
      </c>
      <c r="V936" s="98"/>
    </row>
    <row r="937" spans="2:22" x14ac:dyDescent="0.25">
      <c r="B937" s="91">
        <v>34</v>
      </c>
      <c r="C937" s="92">
        <f t="shared" si="1810"/>
        <v>43854</v>
      </c>
      <c r="D937" s="93">
        <f ca="1">OFFSET(dispos!$D$23,,198)</f>
        <v>0</v>
      </c>
      <c r="E937" s="93">
        <f ca="1">OFFSET(dispos!$E$23,,198)</f>
        <v>0</v>
      </c>
      <c r="F937" s="93">
        <f ca="1">OFFSET(dispos!$F$23,,198)</f>
        <v>0</v>
      </c>
      <c r="G937" s="93">
        <f ca="1">OFFSET(dispos!$G$23,,198)</f>
        <v>0</v>
      </c>
      <c r="H937" s="93">
        <f ca="1">OFFSET(dispos!$H$23,,198)</f>
        <v>0</v>
      </c>
      <c r="I937" s="93">
        <f ca="1">OFFSET(dispos!$I$23,,198)</f>
        <v>0</v>
      </c>
      <c r="J937" s="90" t="str">
        <f t="shared" ref="J937:O937" ca="1" si="1881">IF(D937=0,"",SUMPRODUCT((D904:D953&lt;=D937)-(ISBLANK(D904:D953))))</f>
        <v/>
      </c>
      <c r="K937" s="90" t="str">
        <f t="shared" ca="1" si="1881"/>
        <v/>
      </c>
      <c r="L937" s="90" t="str">
        <f t="shared" ca="1" si="1881"/>
        <v/>
      </c>
      <c r="M937" s="90" t="str">
        <f t="shared" ca="1" si="1881"/>
        <v/>
      </c>
      <c r="N937" s="90" t="str">
        <f t="shared" ca="1" si="1881"/>
        <v/>
      </c>
      <c r="O937" s="90" t="str">
        <f t="shared" ca="1" si="1881"/>
        <v/>
      </c>
      <c r="P937" s="89" t="str">
        <f t="shared" ref="P937:U937" ca="1" si="1882">IF(ISNA(MATCH(MIN(J904:J953)+ROW()-ROW(P904),J904:J953,0)),"",INDEX(D904:D953,MATCH(MIN(J904:J953)+ROW()-ROW(P904),J904:J953,0)))</f>
        <v/>
      </c>
      <c r="Q937" s="89" t="str">
        <f t="shared" ca="1" si="1882"/>
        <v/>
      </c>
      <c r="R937" s="89" t="str">
        <f t="shared" ca="1" si="1882"/>
        <v/>
      </c>
      <c r="S937" s="89" t="str">
        <f t="shared" ca="1" si="1882"/>
        <v/>
      </c>
      <c r="T937" s="89" t="str">
        <f t="shared" ca="1" si="1882"/>
        <v/>
      </c>
      <c r="U937" s="89" t="str">
        <f t="shared" ca="1" si="1882"/>
        <v/>
      </c>
      <c r="V937" s="98"/>
    </row>
    <row r="938" spans="2:22" x14ac:dyDescent="0.25">
      <c r="B938" s="91">
        <v>35</v>
      </c>
      <c r="C938" s="92">
        <f t="shared" si="1810"/>
        <v>43854</v>
      </c>
      <c r="D938" s="93">
        <f ca="1">OFFSET(dispos!$D$23,,204)</f>
        <v>0</v>
      </c>
      <c r="E938" s="93">
        <f ca="1">OFFSET(dispos!$E$23,,204)</f>
        <v>0</v>
      </c>
      <c r="F938" s="93">
        <f ca="1">OFFSET(dispos!$F$23,,204)</f>
        <v>0</v>
      </c>
      <c r="G938" s="93">
        <f ca="1">OFFSET(dispos!$G$23,,204)</f>
        <v>0</v>
      </c>
      <c r="H938" s="93">
        <f ca="1">OFFSET(dispos!$H$23,,204)</f>
        <v>0</v>
      </c>
      <c r="I938" s="93">
        <f ca="1">OFFSET(dispos!$I$23,,204)</f>
        <v>0</v>
      </c>
      <c r="J938" s="90" t="str">
        <f t="shared" ref="J938:O938" ca="1" si="1883">IF(D938=0,"",SUMPRODUCT((D904:D953&lt;=D938)-(ISBLANK(D904:D953))))</f>
        <v/>
      </c>
      <c r="K938" s="90" t="str">
        <f t="shared" ca="1" si="1883"/>
        <v/>
      </c>
      <c r="L938" s="90" t="str">
        <f t="shared" ca="1" si="1883"/>
        <v/>
      </c>
      <c r="M938" s="90" t="str">
        <f t="shared" ca="1" si="1883"/>
        <v/>
      </c>
      <c r="N938" s="90" t="str">
        <f t="shared" ca="1" si="1883"/>
        <v/>
      </c>
      <c r="O938" s="90" t="str">
        <f t="shared" ca="1" si="1883"/>
        <v/>
      </c>
      <c r="P938" s="89" t="str">
        <f t="shared" ref="P938:U938" ca="1" si="1884">IF(ISNA(MATCH(MIN(J904:J953)+ROW()-ROW(P904),J904:J953,0)),"",INDEX(D904:D953,MATCH(MIN(J904:J953)+ROW()-ROW(P904),J904:J953,0)))</f>
        <v/>
      </c>
      <c r="Q938" s="89" t="str">
        <f t="shared" ca="1" si="1884"/>
        <v/>
      </c>
      <c r="R938" s="89" t="str">
        <f t="shared" ca="1" si="1884"/>
        <v/>
      </c>
      <c r="S938" s="89" t="str">
        <f t="shared" ca="1" si="1884"/>
        <v/>
      </c>
      <c r="T938" s="89" t="str">
        <f t="shared" ca="1" si="1884"/>
        <v/>
      </c>
      <c r="U938" s="89" t="str">
        <f t="shared" ca="1" si="1884"/>
        <v/>
      </c>
      <c r="V938" s="98"/>
    </row>
    <row r="939" spans="2:22" x14ac:dyDescent="0.25">
      <c r="B939" s="91">
        <v>36</v>
      </c>
      <c r="C939" s="92">
        <f t="shared" si="1810"/>
        <v>43854</v>
      </c>
      <c r="D939" s="93">
        <f ca="1">OFFSET(dispos!$D$23,,210)</f>
        <v>0</v>
      </c>
      <c r="E939" s="93">
        <f ca="1">OFFSET(dispos!$E$23,,210)</f>
        <v>0</v>
      </c>
      <c r="F939" s="93">
        <f ca="1">OFFSET(dispos!$F$23,,210)</f>
        <v>0</v>
      </c>
      <c r="G939" s="93">
        <f ca="1">OFFSET(dispos!$G$23,,210)</f>
        <v>0</v>
      </c>
      <c r="H939" s="93">
        <f ca="1">OFFSET(dispos!$H$23,,210)</f>
        <v>0</v>
      </c>
      <c r="I939" s="93">
        <f ca="1">OFFSET(dispos!$I$23,,210)</f>
        <v>0</v>
      </c>
      <c r="J939" s="90" t="str">
        <f t="shared" ref="J939:O939" ca="1" si="1885">IF(D939=0,"",SUMPRODUCT((D904:D953&lt;=D939)-(ISBLANK(D904:D953))))</f>
        <v/>
      </c>
      <c r="K939" s="90" t="str">
        <f t="shared" ca="1" si="1885"/>
        <v/>
      </c>
      <c r="L939" s="90" t="str">
        <f t="shared" ca="1" si="1885"/>
        <v/>
      </c>
      <c r="M939" s="90" t="str">
        <f t="shared" ca="1" si="1885"/>
        <v/>
      </c>
      <c r="N939" s="90" t="str">
        <f t="shared" ca="1" si="1885"/>
        <v/>
      </c>
      <c r="O939" s="90" t="str">
        <f t="shared" ca="1" si="1885"/>
        <v/>
      </c>
      <c r="P939" s="89" t="str">
        <f t="shared" ref="P939:U939" ca="1" si="1886">IF(ISNA(MATCH(MIN(J904:J953)+ROW()-ROW(P904),J904:J953,0)),"",INDEX(D904:D953,MATCH(MIN(J904:J953)+ROW()-ROW(P904),J904:J953,0)))</f>
        <v/>
      </c>
      <c r="Q939" s="89" t="str">
        <f t="shared" ca="1" si="1886"/>
        <v/>
      </c>
      <c r="R939" s="89" t="str">
        <f t="shared" ca="1" si="1886"/>
        <v/>
      </c>
      <c r="S939" s="89" t="str">
        <f t="shared" ca="1" si="1886"/>
        <v/>
      </c>
      <c r="T939" s="89" t="str">
        <f t="shared" ca="1" si="1886"/>
        <v/>
      </c>
      <c r="U939" s="89" t="str">
        <f t="shared" ca="1" si="1886"/>
        <v/>
      </c>
      <c r="V939" s="98"/>
    </row>
    <row r="940" spans="2:22" x14ac:dyDescent="0.25">
      <c r="B940" s="91">
        <v>37</v>
      </c>
      <c r="C940" s="92">
        <f t="shared" si="1810"/>
        <v>43854</v>
      </c>
      <c r="D940" s="93">
        <f ca="1">OFFSET(dispos!$D$23,,216)</f>
        <v>0</v>
      </c>
      <c r="E940" s="93">
        <f ca="1">OFFSET(dispos!$E$23,,216)</f>
        <v>0</v>
      </c>
      <c r="F940" s="93">
        <f ca="1">OFFSET(dispos!$F$23,,216)</f>
        <v>0</v>
      </c>
      <c r="G940" s="93">
        <f ca="1">OFFSET(dispos!$G$23,,216)</f>
        <v>0</v>
      </c>
      <c r="H940" s="93">
        <f ca="1">OFFSET(dispos!$H$23,,216)</f>
        <v>0</v>
      </c>
      <c r="I940" s="93">
        <f ca="1">OFFSET(dispos!$I$23,,216)</f>
        <v>0</v>
      </c>
      <c r="J940" s="90" t="str">
        <f t="shared" ref="J940:O940" ca="1" si="1887">IF(D940=0,"",SUMPRODUCT((D904:D953&lt;=D940)-(ISBLANK(D904:D953))))</f>
        <v/>
      </c>
      <c r="K940" s="90" t="str">
        <f t="shared" ca="1" si="1887"/>
        <v/>
      </c>
      <c r="L940" s="90" t="str">
        <f t="shared" ca="1" si="1887"/>
        <v/>
      </c>
      <c r="M940" s="90" t="str">
        <f t="shared" ca="1" si="1887"/>
        <v/>
      </c>
      <c r="N940" s="90" t="str">
        <f t="shared" ca="1" si="1887"/>
        <v/>
      </c>
      <c r="O940" s="90" t="str">
        <f t="shared" ca="1" si="1887"/>
        <v/>
      </c>
      <c r="P940" s="89" t="str">
        <f t="shared" ref="P940:U940" ca="1" si="1888">IF(ISNA(MATCH(MIN(J904:J953)+ROW()-ROW(P904),J904:J953,0)),"",INDEX(D904:D953,MATCH(MIN(J904:J953)+ROW()-ROW(P904),J904:J953,0)))</f>
        <v/>
      </c>
      <c r="Q940" s="89" t="str">
        <f t="shared" ca="1" si="1888"/>
        <v/>
      </c>
      <c r="R940" s="89" t="str">
        <f t="shared" ca="1" si="1888"/>
        <v/>
      </c>
      <c r="S940" s="89" t="str">
        <f t="shared" ca="1" si="1888"/>
        <v/>
      </c>
      <c r="T940" s="89" t="str">
        <f t="shared" ca="1" si="1888"/>
        <v/>
      </c>
      <c r="U940" s="89" t="str">
        <f t="shared" ca="1" si="1888"/>
        <v/>
      </c>
      <c r="V940" s="98"/>
    </row>
    <row r="941" spans="2:22" x14ac:dyDescent="0.25">
      <c r="B941" s="91">
        <v>38</v>
      </c>
      <c r="C941" s="92">
        <f t="shared" si="1810"/>
        <v>43854</v>
      </c>
      <c r="D941" s="93">
        <f ca="1">OFFSET(dispos!$D$23,,222)</f>
        <v>0</v>
      </c>
      <c r="E941" s="93">
        <f ca="1">OFFSET(dispos!$E$23,,222)</f>
        <v>0</v>
      </c>
      <c r="F941" s="93">
        <f ca="1">OFFSET(dispos!$F$23,,222)</f>
        <v>0</v>
      </c>
      <c r="G941" s="93">
        <f ca="1">OFFSET(dispos!$G$23,,222)</f>
        <v>0</v>
      </c>
      <c r="H941" s="93">
        <f ca="1">OFFSET(dispos!$H$23,,222)</f>
        <v>0</v>
      </c>
      <c r="I941" s="93">
        <f ca="1">OFFSET(dispos!$I$23,,222)</f>
        <v>0</v>
      </c>
      <c r="J941" s="90" t="str">
        <f t="shared" ref="J941:O941" ca="1" si="1889">IF(D941=0,"",SUMPRODUCT((D904:D953&lt;=D941)-(ISBLANK(D904:D953))))</f>
        <v/>
      </c>
      <c r="K941" s="90" t="str">
        <f t="shared" ca="1" si="1889"/>
        <v/>
      </c>
      <c r="L941" s="90" t="str">
        <f t="shared" ca="1" si="1889"/>
        <v/>
      </c>
      <c r="M941" s="90" t="str">
        <f t="shared" ca="1" si="1889"/>
        <v/>
      </c>
      <c r="N941" s="90" t="str">
        <f t="shared" ca="1" si="1889"/>
        <v/>
      </c>
      <c r="O941" s="90" t="str">
        <f t="shared" ca="1" si="1889"/>
        <v/>
      </c>
      <c r="P941" s="89" t="str">
        <f t="shared" ref="P941:U941" ca="1" si="1890">IF(ISNA(MATCH(MIN(J904:J953)+ROW()-ROW(P904),J904:J953,0)),"",INDEX(D904:D953,MATCH(MIN(J904:J953)+ROW()-ROW(P904),J904:J953,0)))</f>
        <v/>
      </c>
      <c r="Q941" s="89" t="str">
        <f t="shared" ca="1" si="1890"/>
        <v/>
      </c>
      <c r="R941" s="89" t="str">
        <f t="shared" ca="1" si="1890"/>
        <v/>
      </c>
      <c r="S941" s="89" t="str">
        <f t="shared" ca="1" si="1890"/>
        <v/>
      </c>
      <c r="T941" s="89" t="str">
        <f t="shared" ca="1" si="1890"/>
        <v/>
      </c>
      <c r="U941" s="89" t="str">
        <f t="shared" ca="1" si="1890"/>
        <v/>
      </c>
      <c r="V941" s="98"/>
    </row>
    <row r="942" spans="2:22" x14ac:dyDescent="0.25">
      <c r="B942" s="91">
        <v>39</v>
      </c>
      <c r="C942" s="92">
        <f t="shared" si="1810"/>
        <v>43854</v>
      </c>
      <c r="D942" s="93">
        <f ca="1">OFFSET(dispos!$D$23,,228)</f>
        <v>0</v>
      </c>
      <c r="E942" s="93">
        <f ca="1">OFFSET(dispos!$E$23,,228)</f>
        <v>0</v>
      </c>
      <c r="F942" s="93">
        <f ca="1">OFFSET(dispos!$F$23,,228)</f>
        <v>0</v>
      </c>
      <c r="G942" s="93">
        <f ca="1">OFFSET(dispos!$G$23,,228)</f>
        <v>0</v>
      </c>
      <c r="H942" s="93">
        <f ca="1">OFFSET(dispos!$H$23,,228)</f>
        <v>0</v>
      </c>
      <c r="I942" s="93">
        <f ca="1">OFFSET(dispos!$I$23,,228)</f>
        <v>0</v>
      </c>
      <c r="J942" s="90" t="str">
        <f t="shared" ref="J942:O942" ca="1" si="1891">IF(D942=0,"",SUMPRODUCT((D904:D953&lt;=D942)-(ISBLANK(D904:D953))))</f>
        <v/>
      </c>
      <c r="K942" s="90" t="str">
        <f t="shared" ca="1" si="1891"/>
        <v/>
      </c>
      <c r="L942" s="90" t="str">
        <f t="shared" ca="1" si="1891"/>
        <v/>
      </c>
      <c r="M942" s="90" t="str">
        <f t="shared" ca="1" si="1891"/>
        <v/>
      </c>
      <c r="N942" s="90" t="str">
        <f t="shared" ca="1" si="1891"/>
        <v/>
      </c>
      <c r="O942" s="90" t="str">
        <f t="shared" ca="1" si="1891"/>
        <v/>
      </c>
      <c r="P942" s="89" t="str">
        <f t="shared" ref="P942:U942" ca="1" si="1892">IF(ISNA(MATCH(MIN(J904:J953)+ROW()-ROW(P904),J904:J953,0)),"",INDEX(D904:D953,MATCH(MIN(J904:J953)+ROW()-ROW(P904),J904:J953,0)))</f>
        <v/>
      </c>
      <c r="Q942" s="89" t="str">
        <f t="shared" ca="1" si="1892"/>
        <v/>
      </c>
      <c r="R942" s="89" t="str">
        <f t="shared" ca="1" si="1892"/>
        <v/>
      </c>
      <c r="S942" s="89" t="str">
        <f t="shared" ca="1" si="1892"/>
        <v/>
      </c>
      <c r="T942" s="89" t="str">
        <f t="shared" ca="1" si="1892"/>
        <v/>
      </c>
      <c r="U942" s="89" t="str">
        <f t="shared" ca="1" si="1892"/>
        <v/>
      </c>
      <c r="V942" s="98"/>
    </row>
    <row r="943" spans="2:22" x14ac:dyDescent="0.25">
      <c r="B943" s="91">
        <v>40</v>
      </c>
      <c r="C943" s="92">
        <f t="shared" si="1810"/>
        <v>43854</v>
      </c>
      <c r="D943" s="93">
        <f ca="1">OFFSET(dispos!$D$23,,234)</f>
        <v>0</v>
      </c>
      <c r="E943" s="93">
        <f ca="1">OFFSET(dispos!$E$23,,234)</f>
        <v>0</v>
      </c>
      <c r="F943" s="93">
        <f ca="1">OFFSET(dispos!$F$23,,234)</f>
        <v>0</v>
      </c>
      <c r="G943" s="93">
        <f ca="1">OFFSET(dispos!$G$23,,234)</f>
        <v>0</v>
      </c>
      <c r="H943" s="93">
        <f ca="1">OFFSET(dispos!$H$23,,234)</f>
        <v>0</v>
      </c>
      <c r="I943" s="93">
        <f ca="1">OFFSET(dispos!$I$23,,234)</f>
        <v>0</v>
      </c>
      <c r="J943" s="90" t="str">
        <f t="shared" ref="J943:O943" ca="1" si="1893">IF(D943=0,"",SUMPRODUCT((D904:D953&lt;=D943)-(ISBLANK(D904:D953))))</f>
        <v/>
      </c>
      <c r="K943" s="90" t="str">
        <f t="shared" ca="1" si="1893"/>
        <v/>
      </c>
      <c r="L943" s="90" t="str">
        <f t="shared" ca="1" si="1893"/>
        <v/>
      </c>
      <c r="M943" s="90" t="str">
        <f t="shared" ca="1" si="1893"/>
        <v/>
      </c>
      <c r="N943" s="90" t="str">
        <f t="shared" ca="1" si="1893"/>
        <v/>
      </c>
      <c r="O943" s="90" t="str">
        <f t="shared" ca="1" si="1893"/>
        <v/>
      </c>
      <c r="P943" s="89" t="str">
        <f t="shared" ref="P943:U943" ca="1" si="1894">IF(ISNA(MATCH(MIN(J904:J953)+ROW()-ROW(P904),J904:J953,0)),"",INDEX(D904:D953,MATCH(MIN(J904:J953)+ROW()-ROW(P904),J904:J953,0)))</f>
        <v/>
      </c>
      <c r="Q943" s="89" t="str">
        <f t="shared" ca="1" si="1894"/>
        <v/>
      </c>
      <c r="R943" s="89" t="str">
        <f t="shared" ca="1" si="1894"/>
        <v/>
      </c>
      <c r="S943" s="89" t="str">
        <f t="shared" ca="1" si="1894"/>
        <v/>
      </c>
      <c r="T943" s="89" t="str">
        <f t="shared" ca="1" si="1894"/>
        <v/>
      </c>
      <c r="U943" s="89" t="str">
        <f t="shared" ca="1" si="1894"/>
        <v/>
      </c>
      <c r="V943" s="98"/>
    </row>
    <row r="944" spans="2:22" x14ac:dyDescent="0.25">
      <c r="B944" s="91">
        <v>41</v>
      </c>
      <c r="C944" s="92">
        <f t="shared" si="1810"/>
        <v>43854</v>
      </c>
      <c r="D944" s="93">
        <f ca="1">OFFSET(dispos!$D$23,,240)</f>
        <v>0</v>
      </c>
      <c r="E944" s="93">
        <f ca="1">OFFSET(dispos!$E$23,,240)</f>
        <v>0</v>
      </c>
      <c r="F944" s="93">
        <f ca="1">OFFSET(dispos!$F$23,,240)</f>
        <v>0</v>
      </c>
      <c r="G944" s="93">
        <f ca="1">OFFSET(dispos!$G$23,,240)</f>
        <v>0</v>
      </c>
      <c r="H944" s="93">
        <f ca="1">OFFSET(dispos!$H$23,,240)</f>
        <v>0</v>
      </c>
      <c r="I944" s="93">
        <f ca="1">OFFSET(dispos!$I$23,,240)</f>
        <v>0</v>
      </c>
      <c r="J944" s="90" t="str">
        <f t="shared" ref="J944:O944" ca="1" si="1895">IF(D944=0,"",SUMPRODUCT((D904:D953&lt;=D944)-(ISBLANK(D904:D953))))</f>
        <v/>
      </c>
      <c r="K944" s="90" t="str">
        <f t="shared" ca="1" si="1895"/>
        <v/>
      </c>
      <c r="L944" s="90" t="str">
        <f t="shared" ca="1" si="1895"/>
        <v/>
      </c>
      <c r="M944" s="90" t="str">
        <f t="shared" ca="1" si="1895"/>
        <v/>
      </c>
      <c r="N944" s="90" t="str">
        <f t="shared" ca="1" si="1895"/>
        <v/>
      </c>
      <c r="O944" s="90" t="str">
        <f t="shared" ca="1" si="1895"/>
        <v/>
      </c>
      <c r="P944" s="89" t="str">
        <f t="shared" ref="P944:U944" ca="1" si="1896">IF(ISNA(MATCH(MIN(J904:J953)+ROW()-ROW(P904),J904:J953,0)),"",INDEX(D904:D953,MATCH(MIN(J904:J953)+ROW()-ROW(P904),J904:J953,0)))</f>
        <v/>
      </c>
      <c r="Q944" s="89" t="str">
        <f t="shared" ca="1" si="1896"/>
        <v/>
      </c>
      <c r="R944" s="89" t="str">
        <f t="shared" ca="1" si="1896"/>
        <v/>
      </c>
      <c r="S944" s="89" t="str">
        <f t="shared" ca="1" si="1896"/>
        <v/>
      </c>
      <c r="T944" s="89" t="str">
        <f t="shared" ca="1" si="1896"/>
        <v/>
      </c>
      <c r="U944" s="89" t="str">
        <f t="shared" ca="1" si="1896"/>
        <v/>
      </c>
      <c r="V944" s="98"/>
    </row>
    <row r="945" spans="2:22" x14ac:dyDescent="0.25">
      <c r="B945" s="91">
        <v>42</v>
      </c>
      <c r="C945" s="92">
        <f t="shared" si="1810"/>
        <v>43854</v>
      </c>
      <c r="D945" s="93">
        <f ca="1">OFFSET(dispos!$D$23,,246)</f>
        <v>0</v>
      </c>
      <c r="E945" s="93">
        <f ca="1">OFFSET(dispos!$E$23,,246)</f>
        <v>0</v>
      </c>
      <c r="F945" s="93">
        <f ca="1">OFFSET(dispos!$F$23,,246)</f>
        <v>0</v>
      </c>
      <c r="G945" s="93">
        <f ca="1">OFFSET(dispos!$G$23,,246)</f>
        <v>0</v>
      </c>
      <c r="H945" s="93">
        <f ca="1">OFFSET(dispos!$H$23,,246)</f>
        <v>0</v>
      </c>
      <c r="I945" s="93">
        <f ca="1">OFFSET(dispos!$I$23,,246)</f>
        <v>0</v>
      </c>
      <c r="J945" s="90" t="str">
        <f t="shared" ref="J945:O945" ca="1" si="1897">IF(D945=0,"",SUMPRODUCT((D904:D953&lt;=D945)-(ISBLANK(D904:D953))))</f>
        <v/>
      </c>
      <c r="K945" s="90" t="str">
        <f t="shared" ca="1" si="1897"/>
        <v/>
      </c>
      <c r="L945" s="90" t="str">
        <f t="shared" ca="1" si="1897"/>
        <v/>
      </c>
      <c r="M945" s="90" t="str">
        <f t="shared" ca="1" si="1897"/>
        <v/>
      </c>
      <c r="N945" s="90" t="str">
        <f t="shared" ca="1" si="1897"/>
        <v/>
      </c>
      <c r="O945" s="90" t="str">
        <f t="shared" ca="1" si="1897"/>
        <v/>
      </c>
      <c r="P945" s="89" t="str">
        <f t="shared" ref="P945:U945" ca="1" si="1898">IF(ISNA(MATCH(MIN(J904:J953)+ROW()-ROW(P904),J904:J953,0)),"",INDEX(D904:D953,MATCH(MIN(J904:J953)+ROW()-ROW(P904),J904:J953,0)))</f>
        <v/>
      </c>
      <c r="Q945" s="89" t="str">
        <f t="shared" ca="1" si="1898"/>
        <v/>
      </c>
      <c r="R945" s="89" t="str">
        <f t="shared" ca="1" si="1898"/>
        <v/>
      </c>
      <c r="S945" s="89" t="str">
        <f t="shared" ca="1" si="1898"/>
        <v/>
      </c>
      <c r="T945" s="89" t="str">
        <f t="shared" ca="1" si="1898"/>
        <v/>
      </c>
      <c r="U945" s="89" t="str">
        <f t="shared" ca="1" si="1898"/>
        <v/>
      </c>
      <c r="V945" s="98"/>
    </row>
    <row r="946" spans="2:22" x14ac:dyDescent="0.25">
      <c r="B946" s="91">
        <v>43</v>
      </c>
      <c r="C946" s="92">
        <f t="shared" si="1810"/>
        <v>43854</v>
      </c>
      <c r="D946" s="93">
        <f ca="1">OFFSET(dispos!$D$23,,252)</f>
        <v>0</v>
      </c>
      <c r="E946" s="93">
        <f ca="1">OFFSET(dispos!$E$23,,252)</f>
        <v>0</v>
      </c>
      <c r="F946" s="93">
        <f ca="1">OFFSET(dispos!$F$23,,252)</f>
        <v>0</v>
      </c>
      <c r="G946" s="93">
        <f ca="1">OFFSET(dispos!$G$23,,252)</f>
        <v>0</v>
      </c>
      <c r="H946" s="93">
        <f ca="1">OFFSET(dispos!$H$23,,252)</f>
        <v>0</v>
      </c>
      <c r="I946" s="93">
        <f ca="1">OFFSET(dispos!$I$23,,252)</f>
        <v>0</v>
      </c>
      <c r="J946" s="90" t="str">
        <f t="shared" ref="J946:O946" ca="1" si="1899">IF(D946=0,"",SUMPRODUCT((D904:D953&lt;=D946)-(ISBLANK(D904:D953))))</f>
        <v/>
      </c>
      <c r="K946" s="90" t="str">
        <f t="shared" ca="1" si="1899"/>
        <v/>
      </c>
      <c r="L946" s="90" t="str">
        <f t="shared" ca="1" si="1899"/>
        <v/>
      </c>
      <c r="M946" s="90" t="str">
        <f t="shared" ca="1" si="1899"/>
        <v/>
      </c>
      <c r="N946" s="90" t="str">
        <f t="shared" ca="1" si="1899"/>
        <v/>
      </c>
      <c r="O946" s="90" t="str">
        <f t="shared" ca="1" si="1899"/>
        <v/>
      </c>
      <c r="P946" s="89" t="str">
        <f t="shared" ref="P946:U946" ca="1" si="1900">IF(ISNA(MATCH(MIN(J904:J953)+ROW()-ROW(P904),J904:J953,0)),"",INDEX(D904:D953,MATCH(MIN(J904:J953)+ROW()-ROW(P904),J904:J953,0)))</f>
        <v/>
      </c>
      <c r="Q946" s="89" t="str">
        <f t="shared" ca="1" si="1900"/>
        <v/>
      </c>
      <c r="R946" s="89" t="str">
        <f t="shared" ca="1" si="1900"/>
        <v/>
      </c>
      <c r="S946" s="89" t="str">
        <f t="shared" ca="1" si="1900"/>
        <v/>
      </c>
      <c r="T946" s="89" t="str">
        <f t="shared" ca="1" si="1900"/>
        <v/>
      </c>
      <c r="U946" s="89" t="str">
        <f t="shared" ca="1" si="1900"/>
        <v/>
      </c>
      <c r="V946" s="98"/>
    </row>
    <row r="947" spans="2:22" x14ac:dyDescent="0.25">
      <c r="B947" s="91">
        <v>44</v>
      </c>
      <c r="C947" s="92">
        <f t="shared" si="1810"/>
        <v>43854</v>
      </c>
      <c r="D947" s="93">
        <f ca="1">OFFSET(dispos!$D$23,,258)</f>
        <v>0</v>
      </c>
      <c r="E947" s="93">
        <f ca="1">OFFSET(dispos!$E$23,,258)</f>
        <v>0</v>
      </c>
      <c r="F947" s="93">
        <f ca="1">OFFSET(dispos!$F$23,,258)</f>
        <v>0</v>
      </c>
      <c r="G947" s="93">
        <f ca="1">OFFSET(dispos!$G$23,,258)</f>
        <v>0</v>
      </c>
      <c r="H947" s="93">
        <f ca="1">OFFSET(dispos!$H$23,,258)</f>
        <v>0</v>
      </c>
      <c r="I947" s="93">
        <f ca="1">OFFSET(dispos!$I$23,,258)</f>
        <v>0</v>
      </c>
      <c r="J947" s="90" t="str">
        <f t="shared" ref="J947:O947" ca="1" si="1901">IF(D947=0,"",SUMPRODUCT((D904:D953&lt;=D947)-(ISBLANK(D904:D953))))</f>
        <v/>
      </c>
      <c r="K947" s="90" t="str">
        <f t="shared" ca="1" si="1901"/>
        <v/>
      </c>
      <c r="L947" s="90" t="str">
        <f t="shared" ca="1" si="1901"/>
        <v/>
      </c>
      <c r="M947" s="90" t="str">
        <f t="shared" ca="1" si="1901"/>
        <v/>
      </c>
      <c r="N947" s="90" t="str">
        <f t="shared" ca="1" si="1901"/>
        <v/>
      </c>
      <c r="O947" s="90" t="str">
        <f t="shared" ca="1" si="1901"/>
        <v/>
      </c>
      <c r="P947" s="89" t="str">
        <f t="shared" ref="P947:U947" ca="1" si="1902">IF(ISNA(MATCH(MIN(J904:J953)+ROW()-ROW(P904),J904:J953,0)),"",INDEX(D904:D953,MATCH(MIN(J904:J953)+ROW()-ROW(P904),J904:J953,0)))</f>
        <v/>
      </c>
      <c r="Q947" s="89" t="str">
        <f t="shared" ca="1" si="1902"/>
        <v/>
      </c>
      <c r="R947" s="89" t="str">
        <f t="shared" ca="1" si="1902"/>
        <v/>
      </c>
      <c r="S947" s="89" t="str">
        <f t="shared" ca="1" si="1902"/>
        <v/>
      </c>
      <c r="T947" s="89" t="str">
        <f t="shared" ca="1" si="1902"/>
        <v/>
      </c>
      <c r="U947" s="89" t="str">
        <f t="shared" ca="1" si="1902"/>
        <v/>
      </c>
      <c r="V947" s="98"/>
    </row>
    <row r="948" spans="2:22" x14ac:dyDescent="0.25">
      <c r="B948" s="91">
        <v>45</v>
      </c>
      <c r="C948" s="92">
        <f t="shared" si="1810"/>
        <v>43854</v>
      </c>
      <c r="D948" s="93">
        <f ca="1">OFFSET(dispos!$D$23,,264)</f>
        <v>0</v>
      </c>
      <c r="E948" s="93">
        <f ca="1">OFFSET(dispos!$E$23,,264)</f>
        <v>0</v>
      </c>
      <c r="F948" s="93">
        <f ca="1">OFFSET(dispos!$F$23,,264)</f>
        <v>0</v>
      </c>
      <c r="G948" s="93">
        <f ca="1">OFFSET(dispos!$G$23,,264)</f>
        <v>0</v>
      </c>
      <c r="H948" s="93">
        <f ca="1">OFFSET(dispos!$H$23,,264)</f>
        <v>0</v>
      </c>
      <c r="I948" s="93">
        <f ca="1">OFFSET(dispos!$I$23,,264)</f>
        <v>0</v>
      </c>
      <c r="J948" s="90" t="str">
        <f t="shared" ref="J948:O948" ca="1" si="1903">IF(D948=0,"",SUMPRODUCT((D904:D953&lt;=D948)-(ISBLANK(D904:D953))))</f>
        <v/>
      </c>
      <c r="K948" s="90" t="str">
        <f t="shared" ca="1" si="1903"/>
        <v/>
      </c>
      <c r="L948" s="90" t="str">
        <f t="shared" ca="1" si="1903"/>
        <v/>
      </c>
      <c r="M948" s="90" t="str">
        <f t="shared" ca="1" si="1903"/>
        <v/>
      </c>
      <c r="N948" s="90" t="str">
        <f t="shared" ca="1" si="1903"/>
        <v/>
      </c>
      <c r="O948" s="90" t="str">
        <f t="shared" ca="1" si="1903"/>
        <v/>
      </c>
      <c r="P948" s="89" t="str">
        <f t="shared" ref="P948:U948" ca="1" si="1904">IF(ISNA(MATCH(MIN(J904:J953)+ROW()-ROW(P904),J904:J953,0)),"",INDEX(D904:D953,MATCH(MIN(J904:J953)+ROW()-ROW(P904),J904:J953,0)))</f>
        <v/>
      </c>
      <c r="Q948" s="89" t="str">
        <f t="shared" ca="1" si="1904"/>
        <v/>
      </c>
      <c r="R948" s="89" t="str">
        <f t="shared" ca="1" si="1904"/>
        <v/>
      </c>
      <c r="S948" s="89" t="str">
        <f t="shared" ca="1" si="1904"/>
        <v/>
      </c>
      <c r="T948" s="89" t="str">
        <f t="shared" ca="1" si="1904"/>
        <v/>
      </c>
      <c r="U948" s="89" t="str">
        <f t="shared" ca="1" si="1904"/>
        <v/>
      </c>
      <c r="V948" s="98"/>
    </row>
    <row r="949" spans="2:22" x14ac:dyDescent="0.25">
      <c r="B949" s="91">
        <v>46</v>
      </c>
      <c r="C949" s="92">
        <f t="shared" si="1810"/>
        <v>43854</v>
      </c>
      <c r="D949" s="93">
        <f ca="1">OFFSET(dispos!$D$23,,270)</f>
        <v>0</v>
      </c>
      <c r="E949" s="93">
        <f ca="1">OFFSET(dispos!$E$23,,270)</f>
        <v>0</v>
      </c>
      <c r="F949" s="93">
        <f ca="1">OFFSET(dispos!$F$23,,270)</f>
        <v>0</v>
      </c>
      <c r="G949" s="93">
        <f ca="1">OFFSET(dispos!$G$23,,270)</f>
        <v>0</v>
      </c>
      <c r="H949" s="93">
        <f ca="1">OFFSET(dispos!$H$23,,270)</f>
        <v>0</v>
      </c>
      <c r="I949" s="93">
        <f ca="1">OFFSET(dispos!$I$23,,270)</f>
        <v>0</v>
      </c>
      <c r="J949" s="90" t="str">
        <f t="shared" ref="J949:O949" ca="1" si="1905">IF(D949=0,"",SUMPRODUCT((D904:D953&lt;=D949)-(ISBLANK(D904:D953))))</f>
        <v/>
      </c>
      <c r="K949" s="90" t="str">
        <f t="shared" ca="1" si="1905"/>
        <v/>
      </c>
      <c r="L949" s="90" t="str">
        <f t="shared" ca="1" si="1905"/>
        <v/>
      </c>
      <c r="M949" s="90" t="str">
        <f t="shared" ca="1" si="1905"/>
        <v/>
      </c>
      <c r="N949" s="90" t="str">
        <f t="shared" ca="1" si="1905"/>
        <v/>
      </c>
      <c r="O949" s="90" t="str">
        <f t="shared" ca="1" si="1905"/>
        <v/>
      </c>
      <c r="P949" s="89" t="str">
        <f t="shared" ref="P949:U949" ca="1" si="1906">IF(ISNA(MATCH(MIN(J904:J953)+ROW()-ROW(P904),J904:J953,0)),"",INDEX(D904:D953,MATCH(MIN(J904:J953)+ROW()-ROW(P904),J904:J953,0)))</f>
        <v/>
      </c>
      <c r="Q949" s="89" t="str">
        <f t="shared" ca="1" si="1906"/>
        <v/>
      </c>
      <c r="R949" s="89" t="str">
        <f t="shared" ca="1" si="1906"/>
        <v/>
      </c>
      <c r="S949" s="89" t="str">
        <f t="shared" ca="1" si="1906"/>
        <v/>
      </c>
      <c r="T949" s="89" t="str">
        <f t="shared" ca="1" si="1906"/>
        <v/>
      </c>
      <c r="U949" s="89" t="str">
        <f t="shared" ca="1" si="1906"/>
        <v/>
      </c>
      <c r="V949" s="98"/>
    </row>
    <row r="950" spans="2:22" x14ac:dyDescent="0.25">
      <c r="B950" s="91">
        <v>47</v>
      </c>
      <c r="C950" s="92">
        <f t="shared" si="1810"/>
        <v>43854</v>
      </c>
      <c r="D950" s="93">
        <f ca="1">OFFSET(dispos!$D$23,,276)</f>
        <v>0</v>
      </c>
      <c r="E950" s="93">
        <f ca="1">OFFSET(dispos!$E$23,,276)</f>
        <v>0</v>
      </c>
      <c r="F950" s="93">
        <f ca="1">OFFSET(dispos!$F$23,,276)</f>
        <v>0</v>
      </c>
      <c r="G950" s="93">
        <f ca="1">OFFSET(dispos!$G$23,,276)</f>
        <v>0</v>
      </c>
      <c r="H950" s="93">
        <f ca="1">OFFSET(dispos!$H$23,,276)</f>
        <v>0</v>
      </c>
      <c r="I950" s="93">
        <f ca="1">OFFSET(dispos!$I$23,,276)</f>
        <v>0</v>
      </c>
      <c r="J950" s="90" t="str">
        <f t="shared" ref="J950:O950" ca="1" si="1907">IF(D950=0,"",SUMPRODUCT((D904:D953&lt;=D950)-(ISBLANK(D904:D953))))</f>
        <v/>
      </c>
      <c r="K950" s="90" t="str">
        <f t="shared" ca="1" si="1907"/>
        <v/>
      </c>
      <c r="L950" s="90" t="str">
        <f t="shared" ca="1" si="1907"/>
        <v/>
      </c>
      <c r="M950" s="90" t="str">
        <f t="shared" ca="1" si="1907"/>
        <v/>
      </c>
      <c r="N950" s="90" t="str">
        <f t="shared" ca="1" si="1907"/>
        <v/>
      </c>
      <c r="O950" s="90" t="str">
        <f t="shared" ca="1" si="1907"/>
        <v/>
      </c>
      <c r="P950" s="89" t="str">
        <f t="shared" ref="P950:U950" ca="1" si="1908">IF(ISNA(MATCH(MIN(J904:J953)+ROW()-ROW(P904),J904:J953,0)),"",INDEX(D904:D953,MATCH(MIN(J904:J953)+ROW()-ROW(P904),J904:J953,0)))</f>
        <v/>
      </c>
      <c r="Q950" s="89" t="str">
        <f t="shared" ca="1" si="1908"/>
        <v/>
      </c>
      <c r="R950" s="89" t="str">
        <f t="shared" ca="1" si="1908"/>
        <v/>
      </c>
      <c r="S950" s="89" t="str">
        <f t="shared" ca="1" si="1908"/>
        <v/>
      </c>
      <c r="T950" s="89" t="str">
        <f t="shared" ca="1" si="1908"/>
        <v/>
      </c>
      <c r="U950" s="89" t="str">
        <f t="shared" ca="1" si="1908"/>
        <v/>
      </c>
      <c r="V950" s="98"/>
    </row>
    <row r="951" spans="2:22" x14ac:dyDescent="0.25">
      <c r="B951" s="91">
        <v>48</v>
      </c>
      <c r="C951" s="92">
        <f t="shared" si="1810"/>
        <v>43854</v>
      </c>
      <c r="D951" s="93">
        <f ca="1">OFFSET(dispos!$D$23,,282)</f>
        <v>0</v>
      </c>
      <c r="E951" s="93">
        <f ca="1">OFFSET(dispos!$E$23,,282)</f>
        <v>0</v>
      </c>
      <c r="F951" s="93">
        <f ca="1">OFFSET(dispos!$F$23,,282)</f>
        <v>0</v>
      </c>
      <c r="G951" s="93">
        <f ca="1">OFFSET(dispos!$G$23,,282)</f>
        <v>0</v>
      </c>
      <c r="H951" s="93">
        <f ca="1">OFFSET(dispos!$H$23,,282)</f>
        <v>0</v>
      </c>
      <c r="I951" s="93">
        <f ca="1">OFFSET(dispos!$I$23,,282)</f>
        <v>0</v>
      </c>
      <c r="J951" s="90" t="str">
        <f t="shared" ref="J951:O951" ca="1" si="1909">IF(D951=0,"",SUMPRODUCT((D904:D953&lt;=D951)-(ISBLANK(D904:D953))))</f>
        <v/>
      </c>
      <c r="K951" s="90" t="str">
        <f t="shared" ca="1" si="1909"/>
        <v/>
      </c>
      <c r="L951" s="90" t="str">
        <f t="shared" ca="1" si="1909"/>
        <v/>
      </c>
      <c r="M951" s="90" t="str">
        <f t="shared" ca="1" si="1909"/>
        <v/>
      </c>
      <c r="N951" s="90" t="str">
        <f t="shared" ca="1" si="1909"/>
        <v/>
      </c>
      <c r="O951" s="90" t="str">
        <f t="shared" ca="1" si="1909"/>
        <v/>
      </c>
      <c r="P951" s="89" t="str">
        <f t="shared" ref="P951:U951" ca="1" si="1910">IF(ISNA(MATCH(MIN(J904:J953)+ROW()-ROW(P904),J904:J953,0)),"",INDEX(D904:D953,MATCH(MIN(J904:J953)+ROW()-ROW(P904),J904:J953,0)))</f>
        <v/>
      </c>
      <c r="Q951" s="89" t="str">
        <f t="shared" ca="1" si="1910"/>
        <v/>
      </c>
      <c r="R951" s="89" t="str">
        <f t="shared" ca="1" si="1910"/>
        <v/>
      </c>
      <c r="S951" s="89" t="str">
        <f t="shared" ca="1" si="1910"/>
        <v/>
      </c>
      <c r="T951" s="89" t="str">
        <f t="shared" ca="1" si="1910"/>
        <v/>
      </c>
      <c r="U951" s="89" t="str">
        <f t="shared" ca="1" si="1910"/>
        <v/>
      </c>
      <c r="V951" s="98"/>
    </row>
    <row r="952" spans="2:22" x14ac:dyDescent="0.25">
      <c r="B952" s="91">
        <v>49</v>
      </c>
      <c r="C952" s="92">
        <f t="shared" si="1810"/>
        <v>43854</v>
      </c>
      <c r="D952" s="93">
        <f ca="1">OFFSET(dispos!$D$23,,288)</f>
        <v>0</v>
      </c>
      <c r="E952" s="93">
        <f ca="1">OFFSET(dispos!$E$23,,288)</f>
        <v>0</v>
      </c>
      <c r="F952" s="93">
        <f ca="1">OFFSET(dispos!$F$23,,288)</f>
        <v>0</v>
      </c>
      <c r="G952" s="93">
        <f ca="1">OFFSET(dispos!$G$23,,288)</f>
        <v>0</v>
      </c>
      <c r="H952" s="93">
        <f ca="1">OFFSET(dispos!$H$23,,288)</f>
        <v>0</v>
      </c>
      <c r="I952" s="93">
        <f ca="1">OFFSET(dispos!$I$23,,288)</f>
        <v>0</v>
      </c>
      <c r="J952" s="90" t="str">
        <f t="shared" ref="J952:O952" ca="1" si="1911">IF(D952=0,"",SUMPRODUCT((D904:D953&lt;=D952)-(ISBLANK(D904:D953))))</f>
        <v/>
      </c>
      <c r="K952" s="90" t="str">
        <f t="shared" ca="1" si="1911"/>
        <v/>
      </c>
      <c r="L952" s="90" t="str">
        <f t="shared" ca="1" si="1911"/>
        <v/>
      </c>
      <c r="M952" s="90" t="str">
        <f t="shared" ca="1" si="1911"/>
        <v/>
      </c>
      <c r="N952" s="90" t="str">
        <f t="shared" ca="1" si="1911"/>
        <v/>
      </c>
      <c r="O952" s="90" t="str">
        <f t="shared" ca="1" si="1911"/>
        <v/>
      </c>
      <c r="P952" s="89" t="str">
        <f t="shared" ref="P952:U952" ca="1" si="1912">IF(ISNA(MATCH(MIN(J904:J953)+ROW()-ROW(P904),J904:J953,0)),"",INDEX(D904:D953,MATCH(MIN(J904:J953)+ROW()-ROW(P904),J904:J953,0)))</f>
        <v/>
      </c>
      <c r="Q952" s="89" t="str">
        <f t="shared" ca="1" si="1912"/>
        <v/>
      </c>
      <c r="R952" s="89" t="str">
        <f t="shared" ca="1" si="1912"/>
        <v/>
      </c>
      <c r="S952" s="89" t="str">
        <f t="shared" ca="1" si="1912"/>
        <v/>
      </c>
      <c r="T952" s="89" t="str">
        <f t="shared" ca="1" si="1912"/>
        <v/>
      </c>
      <c r="U952" s="89" t="str">
        <f t="shared" ca="1" si="1912"/>
        <v/>
      </c>
      <c r="V952" s="98"/>
    </row>
    <row r="953" spans="2:22" x14ac:dyDescent="0.25">
      <c r="B953" s="91">
        <v>50</v>
      </c>
      <c r="C953" s="92">
        <f t="shared" si="1810"/>
        <v>43854</v>
      </c>
      <c r="D953" s="93">
        <f ca="1">OFFSET(dispos!$D$23,,294)</f>
        <v>0</v>
      </c>
      <c r="E953" s="93">
        <f ca="1">OFFSET(dispos!$E$23,,294)</f>
        <v>0</v>
      </c>
      <c r="F953" s="93">
        <f ca="1">OFFSET(dispos!$F$23,,294)</f>
        <v>0</v>
      </c>
      <c r="G953" s="93">
        <f ca="1">OFFSET(dispos!$G$23,,294)</f>
        <v>0</v>
      </c>
      <c r="H953" s="93">
        <f ca="1">OFFSET(dispos!$H$23,,294)</f>
        <v>0</v>
      </c>
      <c r="I953" s="93">
        <f ca="1">OFFSET(dispos!$I$23,,294)</f>
        <v>0</v>
      </c>
      <c r="J953" s="90" t="str">
        <f t="shared" ref="J953:O953" ca="1" si="1913">IF(D953=0,"",SUMPRODUCT((D904:D953&lt;=D953)-(ISBLANK(D904:D953))))</f>
        <v/>
      </c>
      <c r="K953" s="90" t="str">
        <f t="shared" ca="1" si="1913"/>
        <v/>
      </c>
      <c r="L953" s="90" t="str">
        <f t="shared" ca="1" si="1913"/>
        <v/>
      </c>
      <c r="M953" s="90" t="str">
        <f t="shared" ca="1" si="1913"/>
        <v/>
      </c>
      <c r="N953" s="90" t="str">
        <f t="shared" ca="1" si="1913"/>
        <v/>
      </c>
      <c r="O953" s="90" t="str">
        <f t="shared" ca="1" si="1913"/>
        <v/>
      </c>
      <c r="P953" s="89" t="str">
        <f t="shared" ref="P953:U953" ca="1" si="1914">IF(ISNA(MATCH(MIN(J904:J953)+ROW()-ROW(P904),J904:J953,0)),"",INDEX(D904:D953,MATCH(MIN(J904:J953)+ROW()-ROW(P904),J904:J953,0)))</f>
        <v/>
      </c>
      <c r="Q953" s="89" t="str">
        <f t="shared" ca="1" si="1914"/>
        <v/>
      </c>
      <c r="R953" s="89" t="str">
        <f t="shared" ca="1" si="1914"/>
        <v/>
      </c>
      <c r="S953" s="89" t="str">
        <f t="shared" ca="1" si="1914"/>
        <v/>
      </c>
      <c r="T953" s="89" t="str">
        <f t="shared" ca="1" si="1914"/>
        <v/>
      </c>
      <c r="U953" s="89" t="str">
        <f t="shared" ca="1" si="1914"/>
        <v/>
      </c>
      <c r="V953" s="98"/>
    </row>
    <row r="954" spans="2:22" x14ac:dyDescent="0.25">
      <c r="B954">
        <v>1</v>
      </c>
      <c r="C954" s="29">
        <f>dispos!$C$24</f>
        <v>43855</v>
      </c>
      <c r="D954" s="88">
        <f ca="1">OFFSET(dispos!$D$24,,)</f>
        <v>0</v>
      </c>
      <c r="E954" s="88">
        <f ca="1">OFFSET(dispos!$E$24,,)</f>
        <v>0</v>
      </c>
      <c r="F954" s="88">
        <f ca="1">OFFSET(dispos!$F$24,,)</f>
        <v>0</v>
      </c>
      <c r="G954" s="88">
        <f ca="1">OFFSET(dispos!$G$24,,)</f>
        <v>0</v>
      </c>
      <c r="H954" s="88">
        <f ca="1">OFFSET(dispos!$H$24,,)</f>
        <v>0</v>
      </c>
      <c r="I954" s="88">
        <f ca="1">OFFSET(dispos!$I$24,,)</f>
        <v>0</v>
      </c>
      <c r="J954" s="94" t="str">
        <f t="shared" ref="J954:O954" ca="1" si="1915">IF(D954=0,"",SUMPRODUCT((D954:D1003&lt;=D954)-(ISBLANK(D954:D1003))))</f>
        <v/>
      </c>
      <c r="K954" s="95" t="str">
        <f t="shared" ca="1" si="1915"/>
        <v/>
      </c>
      <c r="L954" s="95" t="str">
        <f t="shared" ca="1" si="1915"/>
        <v/>
      </c>
      <c r="M954" s="95" t="str">
        <f t="shared" ca="1" si="1915"/>
        <v/>
      </c>
      <c r="N954" s="95" t="str">
        <f t="shared" ca="1" si="1915"/>
        <v/>
      </c>
      <c r="O954" s="95" t="str">
        <f t="shared" ca="1" si="1915"/>
        <v/>
      </c>
      <c r="P954" s="96" t="str">
        <f t="shared" ref="P954:U954" ca="1" si="1916">IF(ISNA(MATCH(MIN(J954:J1003)+ROW()-ROW(P954),J954:J1003,0)),"",INDEX(D954:D1003,MATCH(MIN(J954:J1003)+ROW()-ROW(P954),J954:J1003,0)))</f>
        <v/>
      </c>
      <c r="Q954" s="96" t="str">
        <f t="shared" ca="1" si="1916"/>
        <v/>
      </c>
      <c r="R954" s="96" t="str">
        <f t="shared" ca="1" si="1916"/>
        <v/>
      </c>
      <c r="S954" s="96" t="str">
        <f t="shared" ca="1" si="1916"/>
        <v/>
      </c>
      <c r="T954" s="96" t="str">
        <f t="shared" ca="1" si="1916"/>
        <v/>
      </c>
      <c r="U954" s="96" t="str">
        <f t="shared" ca="1" si="1916"/>
        <v/>
      </c>
      <c r="V954" s="98">
        <v>20</v>
      </c>
    </row>
    <row r="955" spans="2:22" x14ac:dyDescent="0.25">
      <c r="B955">
        <v>2</v>
      </c>
      <c r="C955" s="29">
        <f t="shared" si="1810"/>
        <v>43855</v>
      </c>
      <c r="D955" s="88">
        <f ca="1">OFFSET(dispos!$D$24,,6)</f>
        <v>0</v>
      </c>
      <c r="E955" s="88">
        <f ca="1">OFFSET(dispos!$E$24,,6)</f>
        <v>0</v>
      </c>
      <c r="F955" s="88">
        <f ca="1">OFFSET(dispos!$F$24,,6)</f>
        <v>0</v>
      </c>
      <c r="G955" s="88">
        <f ca="1">OFFSET(dispos!$G$24,,6)</f>
        <v>0</v>
      </c>
      <c r="H955" s="88">
        <f ca="1">OFFSET(dispos!$H$24,,6)</f>
        <v>0</v>
      </c>
      <c r="I955" s="88">
        <f ca="1">OFFSET(dispos!$I$24,,6)</f>
        <v>0</v>
      </c>
      <c r="J955" s="90" t="str">
        <f t="shared" ref="J955:O955" ca="1" si="1917">IF(D955=0,"",SUMPRODUCT((D954:D1003&lt;=D955)-(ISBLANK(D954:D1003))))</f>
        <v/>
      </c>
      <c r="K955" s="90" t="str">
        <f t="shared" ca="1" si="1917"/>
        <v/>
      </c>
      <c r="L955" s="90" t="str">
        <f t="shared" ca="1" si="1917"/>
        <v/>
      </c>
      <c r="M955" s="90" t="str">
        <f t="shared" ca="1" si="1917"/>
        <v/>
      </c>
      <c r="N955" s="90" t="str">
        <f t="shared" ca="1" si="1917"/>
        <v/>
      </c>
      <c r="O955" s="90" t="str">
        <f t="shared" ca="1" si="1917"/>
        <v/>
      </c>
      <c r="P955" s="89" t="str">
        <f t="shared" ref="P955:U955" ca="1" si="1918">IF(ISNA(MATCH(MIN(J954:J1003)+ROW()-ROW(P954),J954:J1003,0)),"",INDEX(D954:D1003,MATCH(MIN(J954:J1003)+ROW()-ROW(P954),J954:J1003,0)))</f>
        <v/>
      </c>
      <c r="Q955" s="89" t="str">
        <f t="shared" ca="1" si="1918"/>
        <v/>
      </c>
      <c r="R955" s="89" t="str">
        <f t="shared" ca="1" si="1918"/>
        <v/>
      </c>
      <c r="S955" s="89" t="str">
        <f t="shared" ca="1" si="1918"/>
        <v/>
      </c>
      <c r="T955" s="89" t="str">
        <f t="shared" ca="1" si="1918"/>
        <v/>
      </c>
      <c r="U955" s="89" t="str">
        <f t="shared" ca="1" si="1918"/>
        <v/>
      </c>
      <c r="V955" s="98"/>
    </row>
    <row r="956" spans="2:22" x14ac:dyDescent="0.25">
      <c r="B956">
        <v>3</v>
      </c>
      <c r="C956" s="29">
        <f t="shared" si="1810"/>
        <v>43855</v>
      </c>
      <c r="D956" s="88">
        <f ca="1">OFFSET(dispos!$D$24,,12)</f>
        <v>0</v>
      </c>
      <c r="E956" s="88">
        <f ca="1">OFFSET(dispos!$E$24,,12)</f>
        <v>0</v>
      </c>
      <c r="F956" s="88">
        <f ca="1">OFFSET(dispos!$F$24,,12)</f>
        <v>0</v>
      </c>
      <c r="G956" s="88">
        <f ca="1">OFFSET(dispos!$G$24,,12)</f>
        <v>0</v>
      </c>
      <c r="H956" s="88">
        <f ca="1">OFFSET(dispos!$H$24,,12)</f>
        <v>0</v>
      </c>
      <c r="I956" s="88">
        <f ca="1">OFFSET(dispos!$I$24,,12)</f>
        <v>0</v>
      </c>
      <c r="J956" s="90" t="str">
        <f t="shared" ref="J956:O956" ca="1" si="1919">IF(D956=0,"",SUMPRODUCT((D954:D1003&lt;=D956)-(ISBLANK(D954:D1003))))</f>
        <v/>
      </c>
      <c r="K956" s="90" t="str">
        <f t="shared" ca="1" si="1919"/>
        <v/>
      </c>
      <c r="L956" s="90" t="str">
        <f t="shared" ca="1" si="1919"/>
        <v/>
      </c>
      <c r="M956" s="90" t="str">
        <f t="shared" ca="1" si="1919"/>
        <v/>
      </c>
      <c r="N956" s="90" t="str">
        <f t="shared" ca="1" si="1919"/>
        <v/>
      </c>
      <c r="O956" s="90" t="str">
        <f t="shared" ca="1" si="1919"/>
        <v/>
      </c>
      <c r="P956" s="89" t="str">
        <f t="shared" ref="P956:U956" ca="1" si="1920">IF(ISNA(MATCH(MIN(J954:J1003)+ROW()-ROW(P954),J954:J1003,0)),"",INDEX(D954:D1003,MATCH(MIN(J954:J1003)+ROW()-ROW(P954),J954:J1003,0)))</f>
        <v/>
      </c>
      <c r="Q956" s="89" t="str">
        <f t="shared" ca="1" si="1920"/>
        <v/>
      </c>
      <c r="R956" s="89" t="str">
        <f t="shared" ca="1" si="1920"/>
        <v/>
      </c>
      <c r="S956" s="89" t="str">
        <f t="shared" ca="1" si="1920"/>
        <v/>
      </c>
      <c r="T956" s="89" t="str">
        <f t="shared" ca="1" si="1920"/>
        <v/>
      </c>
      <c r="U956" s="89" t="str">
        <f t="shared" ca="1" si="1920"/>
        <v/>
      </c>
      <c r="V956" s="98"/>
    </row>
    <row r="957" spans="2:22" x14ac:dyDescent="0.25">
      <c r="B957">
        <v>4</v>
      </c>
      <c r="C957" s="29">
        <f t="shared" si="1810"/>
        <v>43855</v>
      </c>
      <c r="D957" s="88">
        <f ca="1">OFFSET(dispos!$D$24,,18)</f>
        <v>0</v>
      </c>
      <c r="E957" s="88">
        <f ca="1">OFFSET(dispos!$E$24,,18)</f>
        <v>0</v>
      </c>
      <c r="F957" s="88">
        <f ca="1">OFFSET(dispos!$F$24,,18)</f>
        <v>0</v>
      </c>
      <c r="G957" s="88">
        <f ca="1">OFFSET(dispos!$G$24,,18)</f>
        <v>0</v>
      </c>
      <c r="H957" s="88">
        <f ca="1">OFFSET(dispos!$H$24,,18)</f>
        <v>0</v>
      </c>
      <c r="I957" s="88">
        <f ca="1">OFFSET(dispos!$I$24,,18)</f>
        <v>0</v>
      </c>
      <c r="J957" s="90" t="str">
        <f t="shared" ref="J957:O957" ca="1" si="1921">IF(D957=0,"",SUMPRODUCT((D954:D1003&lt;=D957)-(ISBLANK(D954:D1003))))</f>
        <v/>
      </c>
      <c r="K957" s="90" t="str">
        <f t="shared" ca="1" si="1921"/>
        <v/>
      </c>
      <c r="L957" s="90" t="str">
        <f t="shared" ca="1" si="1921"/>
        <v/>
      </c>
      <c r="M957" s="90" t="str">
        <f t="shared" ca="1" si="1921"/>
        <v/>
      </c>
      <c r="N957" s="90" t="str">
        <f t="shared" ca="1" si="1921"/>
        <v/>
      </c>
      <c r="O957" s="90" t="str">
        <f t="shared" ca="1" si="1921"/>
        <v/>
      </c>
      <c r="P957" s="89" t="str">
        <f t="shared" ref="P957:U957" ca="1" si="1922">IF(ISNA(MATCH(MIN(J954:J1003)+ROW()-ROW(P954),J954:J1003,0)),"",INDEX(D954:D1003,MATCH(MIN(J954:J1003)+ROW()-ROW(P954),J954:J1003,0)))</f>
        <v/>
      </c>
      <c r="Q957" s="89" t="str">
        <f t="shared" ca="1" si="1922"/>
        <v/>
      </c>
      <c r="R957" s="89" t="str">
        <f t="shared" ca="1" si="1922"/>
        <v/>
      </c>
      <c r="S957" s="89" t="str">
        <f t="shared" ca="1" si="1922"/>
        <v/>
      </c>
      <c r="T957" s="89" t="str">
        <f t="shared" ca="1" si="1922"/>
        <v/>
      </c>
      <c r="U957" s="89" t="str">
        <f t="shared" ca="1" si="1922"/>
        <v/>
      </c>
      <c r="V957" s="98"/>
    </row>
    <row r="958" spans="2:22" x14ac:dyDescent="0.25">
      <c r="B958">
        <v>5</v>
      </c>
      <c r="C958" s="29">
        <f t="shared" si="1810"/>
        <v>43855</v>
      </c>
      <c r="D958" s="88">
        <f ca="1">OFFSET(dispos!$D$24,,24)</f>
        <v>0</v>
      </c>
      <c r="E958" s="88">
        <f ca="1">OFFSET(dispos!$E$24,,24)</f>
        <v>0</v>
      </c>
      <c r="F958" s="88">
        <f ca="1">OFFSET(dispos!$F$24,,24)</f>
        <v>0</v>
      </c>
      <c r="G958" s="88">
        <f ca="1">OFFSET(dispos!$G$24,,24)</f>
        <v>0</v>
      </c>
      <c r="H958" s="88">
        <f ca="1">OFFSET(dispos!$H$24,,24)</f>
        <v>0</v>
      </c>
      <c r="I958" s="88">
        <f ca="1">OFFSET(dispos!$I$24,,24)</f>
        <v>0</v>
      </c>
      <c r="J958" s="90" t="str">
        <f t="shared" ref="J958:O958" ca="1" si="1923">IF(D958=0,"",SUMPRODUCT((D954:D1003&lt;=D958)-(ISBLANK(D954:D1003))))</f>
        <v/>
      </c>
      <c r="K958" s="90" t="str">
        <f t="shared" ca="1" si="1923"/>
        <v/>
      </c>
      <c r="L958" s="90" t="str">
        <f t="shared" ca="1" si="1923"/>
        <v/>
      </c>
      <c r="M958" s="90" t="str">
        <f t="shared" ca="1" si="1923"/>
        <v/>
      </c>
      <c r="N958" s="90" t="str">
        <f t="shared" ca="1" si="1923"/>
        <v/>
      </c>
      <c r="O958" s="90" t="str">
        <f t="shared" ca="1" si="1923"/>
        <v/>
      </c>
      <c r="P958" s="89" t="str">
        <f t="shared" ref="P958:U958" ca="1" si="1924">IF(ISNA(MATCH(MIN(J954:J1003)+ROW()-ROW(P954),J954:J1003,0)),"",INDEX(D954:D1003,MATCH(MIN(J954:J1003)+ROW()-ROW(P954),J954:J1003,0)))</f>
        <v/>
      </c>
      <c r="Q958" s="89" t="str">
        <f t="shared" ca="1" si="1924"/>
        <v/>
      </c>
      <c r="R958" s="89" t="str">
        <f t="shared" ca="1" si="1924"/>
        <v/>
      </c>
      <c r="S958" s="89" t="str">
        <f t="shared" ca="1" si="1924"/>
        <v/>
      </c>
      <c r="T958" s="89" t="str">
        <f t="shared" ca="1" si="1924"/>
        <v/>
      </c>
      <c r="U958" s="89" t="str">
        <f t="shared" ca="1" si="1924"/>
        <v/>
      </c>
      <c r="V958" s="98"/>
    </row>
    <row r="959" spans="2:22" x14ac:dyDescent="0.25">
      <c r="B959">
        <v>6</v>
      </c>
      <c r="C959" s="29">
        <f t="shared" si="1810"/>
        <v>43855</v>
      </c>
      <c r="D959" s="88">
        <f ca="1">OFFSET(dispos!$D$24,,30)</f>
        <v>0</v>
      </c>
      <c r="E959" s="88">
        <f ca="1">OFFSET(dispos!$E$24,,30)</f>
        <v>0</v>
      </c>
      <c r="F959" s="88">
        <f ca="1">OFFSET(dispos!$F$24,,30)</f>
        <v>0</v>
      </c>
      <c r="G959" s="88">
        <f ca="1">OFFSET(dispos!$G$24,,30)</f>
        <v>0</v>
      </c>
      <c r="H959" s="88">
        <f ca="1">OFFSET(dispos!$H$24,,30)</f>
        <v>0</v>
      </c>
      <c r="I959" s="88">
        <f ca="1">OFFSET(dispos!$I$24,,30)</f>
        <v>0</v>
      </c>
      <c r="J959" s="90" t="str">
        <f t="shared" ref="J959:O959" ca="1" si="1925">IF(D959=0,"",SUMPRODUCT((D954:D1003&lt;=D959)-(ISBLANK(D954:D1003))))</f>
        <v/>
      </c>
      <c r="K959" s="90" t="str">
        <f t="shared" ca="1" si="1925"/>
        <v/>
      </c>
      <c r="L959" s="90" t="str">
        <f t="shared" ca="1" si="1925"/>
        <v/>
      </c>
      <c r="M959" s="90" t="str">
        <f t="shared" ca="1" si="1925"/>
        <v/>
      </c>
      <c r="N959" s="90" t="str">
        <f t="shared" ca="1" si="1925"/>
        <v/>
      </c>
      <c r="O959" s="90" t="str">
        <f t="shared" ca="1" si="1925"/>
        <v/>
      </c>
      <c r="P959" s="89" t="str">
        <f t="shared" ref="P959:U959" ca="1" si="1926">IF(ISNA(MATCH(MIN(J954:J1003)+ROW()-ROW(P954),J954:J1003,0)),"",INDEX(D954:D1003,MATCH(MIN(J954:J1003)+ROW()-ROW(P954),J954:J1003,0)))</f>
        <v/>
      </c>
      <c r="Q959" s="89" t="str">
        <f t="shared" ca="1" si="1926"/>
        <v/>
      </c>
      <c r="R959" s="89" t="str">
        <f t="shared" ca="1" si="1926"/>
        <v/>
      </c>
      <c r="S959" s="89" t="str">
        <f t="shared" ca="1" si="1926"/>
        <v/>
      </c>
      <c r="T959" s="89" t="str">
        <f t="shared" ca="1" si="1926"/>
        <v/>
      </c>
      <c r="U959" s="89" t="str">
        <f t="shared" ca="1" si="1926"/>
        <v/>
      </c>
      <c r="V959" s="98"/>
    </row>
    <row r="960" spans="2:22" x14ac:dyDescent="0.25">
      <c r="B960">
        <v>7</v>
      </c>
      <c r="C960" s="29">
        <f t="shared" si="1810"/>
        <v>43855</v>
      </c>
      <c r="D960" s="88">
        <f ca="1">OFFSET(dispos!$D$24,,36)</f>
        <v>0</v>
      </c>
      <c r="E960" s="88">
        <f ca="1">OFFSET(dispos!$E$24,,36)</f>
        <v>0</v>
      </c>
      <c r="F960" s="88">
        <f ca="1">OFFSET(dispos!$F$24,,36)</f>
        <v>0</v>
      </c>
      <c r="G960" s="88">
        <f ca="1">OFFSET(dispos!$G$24,,36)</f>
        <v>0</v>
      </c>
      <c r="H960" s="88">
        <f ca="1">OFFSET(dispos!$H$24,,36)</f>
        <v>0</v>
      </c>
      <c r="I960" s="88">
        <f ca="1">OFFSET(dispos!$I$24,,36)</f>
        <v>0</v>
      </c>
      <c r="J960" s="90" t="str">
        <f t="shared" ref="J960:O960" ca="1" si="1927">IF(D960=0,"",SUMPRODUCT((D954:D1003&lt;=D960)-(ISBLANK(D954:D1003))))</f>
        <v/>
      </c>
      <c r="K960" s="90" t="str">
        <f t="shared" ca="1" si="1927"/>
        <v/>
      </c>
      <c r="L960" s="90" t="str">
        <f t="shared" ca="1" si="1927"/>
        <v/>
      </c>
      <c r="M960" s="90" t="str">
        <f t="shared" ca="1" si="1927"/>
        <v/>
      </c>
      <c r="N960" s="90" t="str">
        <f t="shared" ca="1" si="1927"/>
        <v/>
      </c>
      <c r="O960" s="90" t="str">
        <f t="shared" ca="1" si="1927"/>
        <v/>
      </c>
      <c r="P960" s="89" t="str">
        <f t="shared" ref="P960:U960" ca="1" si="1928">IF(ISNA(MATCH(MIN(J954:J1003)+ROW()-ROW(P954),J954:J1003,0)),"",INDEX(D954:D1003,MATCH(MIN(J954:J1003)+ROW()-ROW(P954),J954:J1003,0)))</f>
        <v/>
      </c>
      <c r="Q960" s="89" t="str">
        <f t="shared" ca="1" si="1928"/>
        <v/>
      </c>
      <c r="R960" s="89" t="str">
        <f t="shared" ca="1" si="1928"/>
        <v/>
      </c>
      <c r="S960" s="89" t="str">
        <f t="shared" ca="1" si="1928"/>
        <v/>
      </c>
      <c r="T960" s="89" t="str">
        <f t="shared" ca="1" si="1928"/>
        <v/>
      </c>
      <c r="U960" s="89" t="str">
        <f t="shared" ca="1" si="1928"/>
        <v/>
      </c>
      <c r="V960" s="98"/>
    </row>
    <row r="961" spans="2:22" x14ac:dyDescent="0.25">
      <c r="B961">
        <v>8</v>
      </c>
      <c r="C961" s="29">
        <f t="shared" si="1810"/>
        <v>43855</v>
      </c>
      <c r="D961" s="88">
        <f ca="1">OFFSET(dispos!$D$24,,42)</f>
        <v>0</v>
      </c>
      <c r="E961" s="88">
        <f ca="1">OFFSET(dispos!$E$24,,42)</f>
        <v>0</v>
      </c>
      <c r="F961" s="88">
        <f ca="1">OFFSET(dispos!$F$24,,42)</f>
        <v>0</v>
      </c>
      <c r="G961" s="88">
        <f ca="1">OFFSET(dispos!$G$24,,42)</f>
        <v>0</v>
      </c>
      <c r="H961" s="88">
        <f ca="1">OFFSET(dispos!$H$24,,42)</f>
        <v>0</v>
      </c>
      <c r="I961" s="88">
        <f ca="1">OFFSET(dispos!$I$24,,42)</f>
        <v>0</v>
      </c>
      <c r="J961" s="90" t="str">
        <f t="shared" ref="J961:O961" ca="1" si="1929">IF(D961=0,"",SUMPRODUCT((D954:D1003&lt;=D961)-(ISBLANK(D954:D1003))))</f>
        <v/>
      </c>
      <c r="K961" s="90" t="str">
        <f t="shared" ca="1" si="1929"/>
        <v/>
      </c>
      <c r="L961" s="90" t="str">
        <f t="shared" ca="1" si="1929"/>
        <v/>
      </c>
      <c r="M961" s="90" t="str">
        <f t="shared" ca="1" si="1929"/>
        <v/>
      </c>
      <c r="N961" s="90" t="str">
        <f t="shared" ca="1" si="1929"/>
        <v/>
      </c>
      <c r="O961" s="90" t="str">
        <f t="shared" ca="1" si="1929"/>
        <v/>
      </c>
      <c r="P961" s="89" t="str">
        <f t="shared" ref="P961:U961" ca="1" si="1930">IF(ISNA(MATCH(MIN(J954:J1003)+ROW()-ROW(P954),J954:J1003,0)),"",INDEX(D954:D1003,MATCH(MIN(J954:J1003)+ROW()-ROW(P954),J954:J1003,0)))</f>
        <v/>
      </c>
      <c r="Q961" s="89" t="str">
        <f t="shared" ca="1" si="1930"/>
        <v/>
      </c>
      <c r="R961" s="89" t="str">
        <f t="shared" ca="1" si="1930"/>
        <v/>
      </c>
      <c r="S961" s="89" t="str">
        <f t="shared" ca="1" si="1930"/>
        <v/>
      </c>
      <c r="T961" s="89" t="str">
        <f t="shared" ca="1" si="1930"/>
        <v/>
      </c>
      <c r="U961" s="89" t="str">
        <f t="shared" ca="1" si="1930"/>
        <v/>
      </c>
      <c r="V961" s="98"/>
    </row>
    <row r="962" spans="2:22" x14ac:dyDescent="0.25">
      <c r="B962">
        <v>9</v>
      </c>
      <c r="C962" s="29">
        <f t="shared" si="1810"/>
        <v>43855</v>
      </c>
      <c r="D962" s="88">
        <f ca="1">OFFSET(dispos!$D$24,,48)</f>
        <v>0</v>
      </c>
      <c r="E962" s="88">
        <f ca="1">OFFSET(dispos!$E$24,,48)</f>
        <v>0</v>
      </c>
      <c r="F962" s="88">
        <f ca="1">OFFSET(dispos!$F$24,,48)</f>
        <v>0</v>
      </c>
      <c r="G962" s="88">
        <f ca="1">OFFSET(dispos!$G$24,,48)</f>
        <v>0</v>
      </c>
      <c r="H962" s="88">
        <f ca="1">OFFSET(dispos!$H$24,,48)</f>
        <v>0</v>
      </c>
      <c r="I962" s="88">
        <f ca="1">OFFSET(dispos!$I$24,,48)</f>
        <v>0</v>
      </c>
      <c r="J962" s="90" t="str">
        <f t="shared" ref="J962:O962" ca="1" si="1931">IF(D962=0,"",SUMPRODUCT((D954:D1003&lt;=D962)-(ISBLANK(D954:D1003))))</f>
        <v/>
      </c>
      <c r="K962" s="90" t="str">
        <f t="shared" ca="1" si="1931"/>
        <v/>
      </c>
      <c r="L962" s="90" t="str">
        <f t="shared" ca="1" si="1931"/>
        <v/>
      </c>
      <c r="M962" s="90" t="str">
        <f t="shared" ca="1" si="1931"/>
        <v/>
      </c>
      <c r="N962" s="90" t="str">
        <f t="shared" ca="1" si="1931"/>
        <v/>
      </c>
      <c r="O962" s="90" t="str">
        <f t="shared" ca="1" si="1931"/>
        <v/>
      </c>
      <c r="P962" s="89" t="str">
        <f t="shared" ref="P962:U962" ca="1" si="1932">IF(ISNA(MATCH(MIN(J954:J1003)+ROW()-ROW(P954),J954:J1003,0)),"",INDEX(D954:D1003,MATCH(MIN(J954:J1003)+ROW()-ROW(P954),J954:J1003,0)))</f>
        <v/>
      </c>
      <c r="Q962" s="89" t="str">
        <f t="shared" ca="1" si="1932"/>
        <v/>
      </c>
      <c r="R962" s="89" t="str">
        <f t="shared" ca="1" si="1932"/>
        <v/>
      </c>
      <c r="S962" s="89" t="str">
        <f t="shared" ca="1" si="1932"/>
        <v/>
      </c>
      <c r="T962" s="89" t="str">
        <f t="shared" ca="1" si="1932"/>
        <v/>
      </c>
      <c r="U962" s="89" t="str">
        <f t="shared" ca="1" si="1932"/>
        <v/>
      </c>
      <c r="V962" s="98"/>
    </row>
    <row r="963" spans="2:22" x14ac:dyDescent="0.25">
      <c r="B963">
        <v>10</v>
      </c>
      <c r="C963" s="29">
        <f t="shared" si="1810"/>
        <v>43855</v>
      </c>
      <c r="D963" s="88">
        <f ca="1">OFFSET(dispos!$D$24,,54)</f>
        <v>0</v>
      </c>
      <c r="E963" s="88">
        <f ca="1">OFFSET(dispos!$E$24,,54)</f>
        <v>0</v>
      </c>
      <c r="F963" s="88">
        <f ca="1">OFFSET(dispos!$F$24,,54)</f>
        <v>0</v>
      </c>
      <c r="G963" s="88">
        <f ca="1">OFFSET(dispos!$G$24,,54)</f>
        <v>0</v>
      </c>
      <c r="H963" s="88">
        <f ca="1">OFFSET(dispos!$H$24,,54)</f>
        <v>0</v>
      </c>
      <c r="I963" s="88">
        <f ca="1">OFFSET(dispos!$I$24,,54)</f>
        <v>0</v>
      </c>
      <c r="J963" s="90" t="str">
        <f t="shared" ref="J963:O963" ca="1" si="1933">IF(D963=0,"",SUMPRODUCT((D954:D1003&lt;=D963)-(ISBLANK(D954:D1003))))</f>
        <v/>
      </c>
      <c r="K963" s="90" t="str">
        <f t="shared" ca="1" si="1933"/>
        <v/>
      </c>
      <c r="L963" s="90" t="str">
        <f t="shared" ca="1" si="1933"/>
        <v/>
      </c>
      <c r="M963" s="90" t="str">
        <f t="shared" ca="1" si="1933"/>
        <v/>
      </c>
      <c r="N963" s="90" t="str">
        <f t="shared" ca="1" si="1933"/>
        <v/>
      </c>
      <c r="O963" s="90" t="str">
        <f t="shared" ca="1" si="1933"/>
        <v/>
      </c>
      <c r="P963" s="89" t="str">
        <f t="shared" ref="P963:U963" ca="1" si="1934">IF(ISNA(MATCH(MIN(J954:J1003)+ROW()-ROW(P954),J954:J1003,0)),"",INDEX(D954:D1003,MATCH(MIN(J954:J1003)+ROW()-ROW(P954),J954:J1003,0)))</f>
        <v/>
      </c>
      <c r="Q963" s="89" t="str">
        <f t="shared" ca="1" si="1934"/>
        <v/>
      </c>
      <c r="R963" s="89" t="str">
        <f t="shared" ca="1" si="1934"/>
        <v/>
      </c>
      <c r="S963" s="89" t="str">
        <f t="shared" ca="1" si="1934"/>
        <v/>
      </c>
      <c r="T963" s="89" t="str">
        <f t="shared" ca="1" si="1934"/>
        <v/>
      </c>
      <c r="U963" s="89" t="str">
        <f t="shared" ca="1" si="1934"/>
        <v/>
      </c>
      <c r="V963" s="98"/>
    </row>
    <row r="964" spans="2:22" x14ac:dyDescent="0.25">
      <c r="B964">
        <v>11</v>
      </c>
      <c r="C964" s="29">
        <f t="shared" si="1810"/>
        <v>43855</v>
      </c>
      <c r="D964" s="88">
        <f ca="1">OFFSET(dispos!$D$24,,60)</f>
        <v>0</v>
      </c>
      <c r="E964" s="88">
        <f ca="1">OFFSET(dispos!$E$24,,60)</f>
        <v>0</v>
      </c>
      <c r="F964" s="88">
        <f ca="1">OFFSET(dispos!$F$24,,60)</f>
        <v>0</v>
      </c>
      <c r="G964" s="88">
        <f ca="1">OFFSET(dispos!$G$24,,60)</f>
        <v>0</v>
      </c>
      <c r="H964" s="88">
        <f ca="1">OFFSET(dispos!$H$24,,60)</f>
        <v>0</v>
      </c>
      <c r="I964" s="88">
        <f ca="1">OFFSET(dispos!$I$24,,60)</f>
        <v>0</v>
      </c>
      <c r="J964" s="90" t="str">
        <f t="shared" ref="J964:O964" ca="1" si="1935">IF(D964=0,"",SUMPRODUCT((D954:D1003&lt;=D964)-(ISBLANK(D954:D1003))))</f>
        <v/>
      </c>
      <c r="K964" s="90" t="str">
        <f t="shared" ca="1" si="1935"/>
        <v/>
      </c>
      <c r="L964" s="90" t="str">
        <f t="shared" ca="1" si="1935"/>
        <v/>
      </c>
      <c r="M964" s="90" t="str">
        <f t="shared" ca="1" si="1935"/>
        <v/>
      </c>
      <c r="N964" s="90" t="str">
        <f t="shared" ca="1" si="1935"/>
        <v/>
      </c>
      <c r="O964" s="90" t="str">
        <f t="shared" ca="1" si="1935"/>
        <v/>
      </c>
      <c r="P964" s="89" t="str">
        <f t="shared" ref="P964:U964" ca="1" si="1936">IF(ISNA(MATCH(MIN(J954:J1003)+ROW()-ROW(P954),J954:J1003,0)),"",INDEX(D954:D1003,MATCH(MIN(J954:J1003)+ROW()-ROW(P954),J954:J1003,0)))</f>
        <v/>
      </c>
      <c r="Q964" s="89" t="str">
        <f t="shared" ca="1" si="1936"/>
        <v/>
      </c>
      <c r="R964" s="89" t="str">
        <f t="shared" ca="1" si="1936"/>
        <v/>
      </c>
      <c r="S964" s="89" t="str">
        <f t="shared" ca="1" si="1936"/>
        <v/>
      </c>
      <c r="T964" s="89" t="str">
        <f t="shared" ca="1" si="1936"/>
        <v/>
      </c>
      <c r="U964" s="89" t="str">
        <f t="shared" ca="1" si="1936"/>
        <v/>
      </c>
      <c r="V964" s="98"/>
    </row>
    <row r="965" spans="2:22" x14ac:dyDescent="0.25">
      <c r="B965">
        <v>12</v>
      </c>
      <c r="C965" s="29">
        <f t="shared" si="1810"/>
        <v>43855</v>
      </c>
      <c r="D965" s="88">
        <f ca="1">OFFSET(dispos!$D$24,,66)</f>
        <v>0</v>
      </c>
      <c r="E965" s="88">
        <f ca="1">OFFSET(dispos!$E$24,,66)</f>
        <v>0</v>
      </c>
      <c r="F965" s="88">
        <f ca="1">OFFSET(dispos!$F$24,,66)</f>
        <v>0</v>
      </c>
      <c r="G965" s="88">
        <f ca="1">OFFSET(dispos!$G$24,,66)</f>
        <v>0</v>
      </c>
      <c r="H965" s="88">
        <f ca="1">OFFSET(dispos!$H$24,,66)</f>
        <v>0</v>
      </c>
      <c r="I965" s="88">
        <f ca="1">OFFSET(dispos!$I$24,,66)</f>
        <v>0</v>
      </c>
      <c r="J965" s="90" t="str">
        <f t="shared" ref="J965:O965" ca="1" si="1937">IF(D965=0,"",SUMPRODUCT((D954:D1003&lt;=D965)-(ISBLANK(D954:D1003))))</f>
        <v/>
      </c>
      <c r="K965" s="90" t="str">
        <f t="shared" ca="1" si="1937"/>
        <v/>
      </c>
      <c r="L965" s="90" t="str">
        <f t="shared" ca="1" si="1937"/>
        <v/>
      </c>
      <c r="M965" s="90" t="str">
        <f t="shared" ca="1" si="1937"/>
        <v/>
      </c>
      <c r="N965" s="90" t="str">
        <f t="shared" ca="1" si="1937"/>
        <v/>
      </c>
      <c r="O965" s="90" t="str">
        <f t="shared" ca="1" si="1937"/>
        <v/>
      </c>
      <c r="P965" s="89" t="str">
        <f t="shared" ref="P965:U965" ca="1" si="1938">IF(ISNA(MATCH(MIN(J954:J1003)+ROW()-ROW(P954),J954:J1003,0)),"",INDEX(D954:D1003,MATCH(MIN(J954:J1003)+ROW()-ROW(P954),J954:J1003,0)))</f>
        <v/>
      </c>
      <c r="Q965" s="89" t="str">
        <f t="shared" ca="1" si="1938"/>
        <v/>
      </c>
      <c r="R965" s="89" t="str">
        <f t="shared" ca="1" si="1938"/>
        <v/>
      </c>
      <c r="S965" s="89" t="str">
        <f t="shared" ca="1" si="1938"/>
        <v/>
      </c>
      <c r="T965" s="89" t="str">
        <f t="shared" ca="1" si="1938"/>
        <v/>
      </c>
      <c r="U965" s="89" t="str">
        <f t="shared" ca="1" si="1938"/>
        <v/>
      </c>
      <c r="V965" s="98"/>
    </row>
    <row r="966" spans="2:22" x14ac:dyDescent="0.25">
      <c r="B966">
        <v>13</v>
      </c>
      <c r="C966" s="29">
        <f t="shared" ref="C966:C1029" si="1939">C965</f>
        <v>43855</v>
      </c>
      <c r="D966" s="88">
        <f ca="1">OFFSET(dispos!$D$24,,72)</f>
        <v>0</v>
      </c>
      <c r="E966" s="88">
        <f ca="1">OFFSET(dispos!$E$24,,72)</f>
        <v>0</v>
      </c>
      <c r="F966" s="88">
        <f ca="1">OFFSET(dispos!$F$24,,72)</f>
        <v>0</v>
      </c>
      <c r="G966" s="88">
        <f ca="1">OFFSET(dispos!$G$24,,72)</f>
        <v>0</v>
      </c>
      <c r="H966" s="88">
        <f ca="1">OFFSET(dispos!$H$24,,72)</f>
        <v>0</v>
      </c>
      <c r="I966" s="88">
        <f ca="1">OFFSET(dispos!$I$24,,72)</f>
        <v>0</v>
      </c>
      <c r="J966" s="90" t="str">
        <f t="shared" ref="J966:O966" ca="1" si="1940">IF(D966=0,"",SUMPRODUCT((D954:D1003&lt;=D966)-(ISBLANK(D954:D1003))))</f>
        <v/>
      </c>
      <c r="K966" s="90" t="str">
        <f t="shared" ca="1" si="1940"/>
        <v/>
      </c>
      <c r="L966" s="90" t="str">
        <f t="shared" ca="1" si="1940"/>
        <v/>
      </c>
      <c r="M966" s="90" t="str">
        <f t="shared" ca="1" si="1940"/>
        <v/>
      </c>
      <c r="N966" s="90" t="str">
        <f t="shared" ca="1" si="1940"/>
        <v/>
      </c>
      <c r="O966" s="90" t="str">
        <f t="shared" ca="1" si="1940"/>
        <v/>
      </c>
      <c r="P966" s="89" t="str">
        <f t="shared" ref="P966:U966" ca="1" si="1941">IF(ISNA(MATCH(MIN(J954:J1003)+ROW()-ROW(P954),J954:J1003,0)),"",INDEX(D954:D1003,MATCH(MIN(J954:J1003)+ROW()-ROW(P954),J954:J1003,0)))</f>
        <v/>
      </c>
      <c r="Q966" s="89" t="str">
        <f t="shared" ca="1" si="1941"/>
        <v/>
      </c>
      <c r="R966" s="89" t="str">
        <f t="shared" ca="1" si="1941"/>
        <v/>
      </c>
      <c r="S966" s="89" t="str">
        <f t="shared" ca="1" si="1941"/>
        <v/>
      </c>
      <c r="T966" s="89" t="str">
        <f t="shared" ca="1" si="1941"/>
        <v/>
      </c>
      <c r="U966" s="89" t="str">
        <f t="shared" ca="1" si="1941"/>
        <v/>
      </c>
      <c r="V966" s="98"/>
    </row>
    <row r="967" spans="2:22" x14ac:dyDescent="0.25">
      <c r="B967">
        <v>14</v>
      </c>
      <c r="C967" s="29">
        <f t="shared" si="1939"/>
        <v>43855</v>
      </c>
      <c r="D967" s="88">
        <f ca="1">OFFSET(dispos!$D$24,,78)</f>
        <v>0</v>
      </c>
      <c r="E967" s="88">
        <f ca="1">OFFSET(dispos!$E$24,,78)</f>
        <v>0</v>
      </c>
      <c r="F967" s="88">
        <f ca="1">OFFSET(dispos!$F$24,,78)</f>
        <v>0</v>
      </c>
      <c r="G967" s="88">
        <f ca="1">OFFSET(dispos!$G$24,,78)</f>
        <v>0</v>
      </c>
      <c r="H967" s="88">
        <f ca="1">OFFSET(dispos!$H$24,,78)</f>
        <v>0</v>
      </c>
      <c r="I967" s="88">
        <f ca="1">OFFSET(dispos!$I$24,,78)</f>
        <v>0</v>
      </c>
      <c r="J967" s="90" t="str">
        <f t="shared" ref="J967:O967" ca="1" si="1942">IF(D967=0,"",SUMPRODUCT((D954:D1003&lt;=D967)-(ISBLANK(D954:D1003))))</f>
        <v/>
      </c>
      <c r="K967" s="90" t="str">
        <f t="shared" ca="1" si="1942"/>
        <v/>
      </c>
      <c r="L967" s="90" t="str">
        <f t="shared" ca="1" si="1942"/>
        <v/>
      </c>
      <c r="M967" s="90" t="str">
        <f t="shared" ca="1" si="1942"/>
        <v/>
      </c>
      <c r="N967" s="90" t="str">
        <f t="shared" ca="1" si="1942"/>
        <v/>
      </c>
      <c r="O967" s="90" t="str">
        <f t="shared" ca="1" si="1942"/>
        <v/>
      </c>
      <c r="P967" s="89" t="str">
        <f t="shared" ref="P967:U967" ca="1" si="1943">IF(ISNA(MATCH(MIN(J954:J1003)+ROW()-ROW(P954),J954:J1003,0)),"",INDEX(D954:D1003,MATCH(MIN(J954:J1003)+ROW()-ROW(P954),J954:J1003,0)))</f>
        <v/>
      </c>
      <c r="Q967" s="89" t="str">
        <f t="shared" ca="1" si="1943"/>
        <v/>
      </c>
      <c r="R967" s="89" t="str">
        <f t="shared" ca="1" si="1943"/>
        <v/>
      </c>
      <c r="S967" s="89" t="str">
        <f t="shared" ca="1" si="1943"/>
        <v/>
      </c>
      <c r="T967" s="89" t="str">
        <f t="shared" ca="1" si="1943"/>
        <v/>
      </c>
      <c r="U967" s="89" t="str">
        <f t="shared" ca="1" si="1943"/>
        <v/>
      </c>
      <c r="V967" s="98"/>
    </row>
    <row r="968" spans="2:22" x14ac:dyDescent="0.25">
      <c r="B968">
        <v>15</v>
      </c>
      <c r="C968" s="29">
        <f t="shared" si="1939"/>
        <v>43855</v>
      </c>
      <c r="D968" s="88">
        <f ca="1">OFFSET(dispos!$D$24,,84)</f>
        <v>0</v>
      </c>
      <c r="E968" s="88">
        <f ca="1">OFFSET(dispos!$E$24,,84)</f>
        <v>0</v>
      </c>
      <c r="F968" s="88">
        <f ca="1">OFFSET(dispos!$F$24,,84)</f>
        <v>0</v>
      </c>
      <c r="G968" s="88">
        <f ca="1">OFFSET(dispos!$G$24,,84)</f>
        <v>0</v>
      </c>
      <c r="H968" s="88">
        <f ca="1">OFFSET(dispos!$H$24,,84)</f>
        <v>0</v>
      </c>
      <c r="I968" s="88">
        <f ca="1">OFFSET(dispos!$I$24,,84)</f>
        <v>0</v>
      </c>
      <c r="J968" s="90" t="str">
        <f t="shared" ref="J968:O968" ca="1" si="1944">IF(D968=0,"",SUMPRODUCT((D954:D1003&lt;=D968)-(ISBLANK(D954:D1003))))</f>
        <v/>
      </c>
      <c r="K968" s="90" t="str">
        <f t="shared" ca="1" si="1944"/>
        <v/>
      </c>
      <c r="L968" s="90" t="str">
        <f t="shared" ca="1" si="1944"/>
        <v/>
      </c>
      <c r="M968" s="90" t="str">
        <f t="shared" ca="1" si="1944"/>
        <v/>
      </c>
      <c r="N968" s="90" t="str">
        <f t="shared" ca="1" si="1944"/>
        <v/>
      </c>
      <c r="O968" s="90" t="str">
        <f t="shared" ca="1" si="1944"/>
        <v/>
      </c>
      <c r="P968" s="89" t="str">
        <f t="shared" ref="P968:U968" ca="1" si="1945">IF(ISNA(MATCH(MIN(J954:J1003)+ROW()-ROW(P954),J954:J1003,0)),"",INDEX(D954:D1003,MATCH(MIN(J954:J1003)+ROW()-ROW(P954),J954:J1003,0)))</f>
        <v/>
      </c>
      <c r="Q968" s="89" t="str">
        <f t="shared" ca="1" si="1945"/>
        <v/>
      </c>
      <c r="R968" s="89" t="str">
        <f t="shared" ca="1" si="1945"/>
        <v/>
      </c>
      <c r="S968" s="89" t="str">
        <f t="shared" ca="1" si="1945"/>
        <v/>
      </c>
      <c r="T968" s="89" t="str">
        <f t="shared" ca="1" si="1945"/>
        <v/>
      </c>
      <c r="U968" s="89" t="str">
        <f t="shared" ca="1" si="1945"/>
        <v/>
      </c>
      <c r="V968" s="98"/>
    </row>
    <row r="969" spans="2:22" x14ac:dyDescent="0.25">
      <c r="B969">
        <v>16</v>
      </c>
      <c r="C969" s="29">
        <f t="shared" si="1939"/>
        <v>43855</v>
      </c>
      <c r="D969" s="88">
        <f ca="1">OFFSET(dispos!$D$24,,90)</f>
        <v>0</v>
      </c>
      <c r="E969" s="88">
        <f ca="1">OFFSET(dispos!$E$24,,90)</f>
        <v>0</v>
      </c>
      <c r="F969" s="88">
        <f ca="1">OFFSET(dispos!$F$24,,90)</f>
        <v>0</v>
      </c>
      <c r="G969" s="88">
        <f ca="1">OFFSET(dispos!$G$24,,90)</f>
        <v>0</v>
      </c>
      <c r="H969" s="88">
        <f ca="1">OFFSET(dispos!$H$24,,90)</f>
        <v>0</v>
      </c>
      <c r="I969" s="88">
        <f ca="1">OFFSET(dispos!$I$24,,90)</f>
        <v>0</v>
      </c>
      <c r="J969" s="90" t="str">
        <f t="shared" ref="J969:O969" ca="1" si="1946">IF(D969=0,"",SUMPRODUCT((D954:D1003&lt;=D969)-(ISBLANK(D954:D1003))))</f>
        <v/>
      </c>
      <c r="K969" s="90" t="str">
        <f t="shared" ca="1" si="1946"/>
        <v/>
      </c>
      <c r="L969" s="90" t="str">
        <f t="shared" ca="1" si="1946"/>
        <v/>
      </c>
      <c r="M969" s="90" t="str">
        <f t="shared" ca="1" si="1946"/>
        <v/>
      </c>
      <c r="N969" s="90" t="str">
        <f t="shared" ca="1" si="1946"/>
        <v/>
      </c>
      <c r="O969" s="90" t="str">
        <f t="shared" ca="1" si="1946"/>
        <v/>
      </c>
      <c r="P969" s="89" t="str">
        <f t="shared" ref="P969:U969" ca="1" si="1947">IF(ISNA(MATCH(MIN(J954:J1003)+ROW()-ROW(P954),J954:J1003,0)),"",INDEX(D954:D1003,MATCH(MIN(J954:J1003)+ROW()-ROW(P954),J954:J1003,0)))</f>
        <v/>
      </c>
      <c r="Q969" s="89" t="str">
        <f t="shared" ca="1" si="1947"/>
        <v/>
      </c>
      <c r="R969" s="89" t="str">
        <f t="shared" ca="1" si="1947"/>
        <v/>
      </c>
      <c r="S969" s="89" t="str">
        <f t="shared" ca="1" si="1947"/>
        <v/>
      </c>
      <c r="T969" s="89" t="str">
        <f t="shared" ca="1" si="1947"/>
        <v/>
      </c>
      <c r="U969" s="89" t="str">
        <f t="shared" ca="1" si="1947"/>
        <v/>
      </c>
      <c r="V969" s="98"/>
    </row>
    <row r="970" spans="2:22" x14ac:dyDescent="0.25">
      <c r="B970">
        <v>17</v>
      </c>
      <c r="C970" s="29">
        <f t="shared" si="1939"/>
        <v>43855</v>
      </c>
      <c r="D970" s="88">
        <f ca="1">OFFSET(dispos!$D$24,,96)</f>
        <v>0</v>
      </c>
      <c r="E970" s="88">
        <f ca="1">OFFSET(dispos!$E$24,,96)</f>
        <v>0</v>
      </c>
      <c r="F970" s="88">
        <f ca="1">OFFSET(dispos!$F$24,,96)</f>
        <v>0</v>
      </c>
      <c r="G970" s="88">
        <f ca="1">OFFSET(dispos!$G$24,,96)</f>
        <v>0</v>
      </c>
      <c r="H970" s="88">
        <f ca="1">OFFSET(dispos!$H$24,,96)</f>
        <v>0</v>
      </c>
      <c r="I970" s="88">
        <f ca="1">OFFSET(dispos!$I$24,,96)</f>
        <v>0</v>
      </c>
      <c r="J970" s="90" t="str">
        <f t="shared" ref="J970:O970" ca="1" si="1948">IF(D970=0,"",SUMPRODUCT((D954:D1003&lt;=D970)-(ISBLANK(D954:D1003))))</f>
        <v/>
      </c>
      <c r="K970" s="90" t="str">
        <f t="shared" ca="1" si="1948"/>
        <v/>
      </c>
      <c r="L970" s="90" t="str">
        <f t="shared" ca="1" si="1948"/>
        <v/>
      </c>
      <c r="M970" s="90" t="str">
        <f t="shared" ca="1" si="1948"/>
        <v/>
      </c>
      <c r="N970" s="90" t="str">
        <f t="shared" ca="1" si="1948"/>
        <v/>
      </c>
      <c r="O970" s="90" t="str">
        <f t="shared" ca="1" si="1948"/>
        <v/>
      </c>
      <c r="P970" s="89" t="str">
        <f t="shared" ref="P970:U970" ca="1" si="1949">IF(ISNA(MATCH(MIN(J954:J1003)+ROW()-ROW(P954),J954:J1003,0)),"",INDEX(D954:D1003,MATCH(MIN(J954:J1003)+ROW()-ROW(P954),J954:J1003,0)))</f>
        <v/>
      </c>
      <c r="Q970" s="89" t="str">
        <f t="shared" ca="1" si="1949"/>
        <v/>
      </c>
      <c r="R970" s="89" t="str">
        <f t="shared" ca="1" si="1949"/>
        <v/>
      </c>
      <c r="S970" s="89" t="str">
        <f t="shared" ca="1" si="1949"/>
        <v/>
      </c>
      <c r="T970" s="89" t="str">
        <f t="shared" ca="1" si="1949"/>
        <v/>
      </c>
      <c r="U970" s="89" t="str">
        <f t="shared" ca="1" si="1949"/>
        <v/>
      </c>
      <c r="V970" s="98"/>
    </row>
    <row r="971" spans="2:22" x14ac:dyDescent="0.25">
      <c r="B971">
        <v>18</v>
      </c>
      <c r="C971" s="29">
        <f t="shared" si="1939"/>
        <v>43855</v>
      </c>
      <c r="D971" s="88">
        <f ca="1">OFFSET(dispos!$D$24,,102)</f>
        <v>0</v>
      </c>
      <c r="E971" s="88">
        <f ca="1">OFFSET(dispos!$E$24,,102)</f>
        <v>0</v>
      </c>
      <c r="F971" s="88">
        <f ca="1">OFFSET(dispos!$F$24,,102)</f>
        <v>0</v>
      </c>
      <c r="G971" s="88">
        <f ca="1">OFFSET(dispos!$G$24,,102)</f>
        <v>0</v>
      </c>
      <c r="H971" s="88">
        <f ca="1">OFFSET(dispos!$H$24,,102)</f>
        <v>0</v>
      </c>
      <c r="I971" s="88">
        <f ca="1">OFFSET(dispos!$I$24,,102)</f>
        <v>0</v>
      </c>
      <c r="J971" s="90" t="str">
        <f t="shared" ref="J971:O971" ca="1" si="1950">IF(D971=0,"",SUMPRODUCT((D954:D1003&lt;=D971)-(ISBLANK(D954:D1003))))</f>
        <v/>
      </c>
      <c r="K971" s="90" t="str">
        <f t="shared" ca="1" si="1950"/>
        <v/>
      </c>
      <c r="L971" s="90" t="str">
        <f t="shared" ca="1" si="1950"/>
        <v/>
      </c>
      <c r="M971" s="90" t="str">
        <f t="shared" ca="1" si="1950"/>
        <v/>
      </c>
      <c r="N971" s="90" t="str">
        <f t="shared" ca="1" si="1950"/>
        <v/>
      </c>
      <c r="O971" s="90" t="str">
        <f t="shared" ca="1" si="1950"/>
        <v/>
      </c>
      <c r="P971" s="89" t="str">
        <f t="shared" ref="P971:U971" ca="1" si="1951">IF(ISNA(MATCH(MIN(J954:J1003)+ROW()-ROW(P954),J954:J1003,0)),"",INDEX(D954:D1003,MATCH(MIN(J954:J1003)+ROW()-ROW(P954),J954:J1003,0)))</f>
        <v/>
      </c>
      <c r="Q971" s="89" t="str">
        <f t="shared" ca="1" si="1951"/>
        <v/>
      </c>
      <c r="R971" s="89" t="str">
        <f t="shared" ca="1" si="1951"/>
        <v/>
      </c>
      <c r="S971" s="89" t="str">
        <f t="shared" ca="1" si="1951"/>
        <v/>
      </c>
      <c r="T971" s="89" t="str">
        <f t="shared" ca="1" si="1951"/>
        <v/>
      </c>
      <c r="U971" s="89" t="str">
        <f t="shared" ca="1" si="1951"/>
        <v/>
      </c>
      <c r="V971" s="98"/>
    </row>
    <row r="972" spans="2:22" x14ac:dyDescent="0.25">
      <c r="B972">
        <v>19</v>
      </c>
      <c r="C972" s="29">
        <f t="shared" si="1939"/>
        <v>43855</v>
      </c>
      <c r="D972" s="88">
        <f ca="1">OFFSET(dispos!$D$24,,108)</f>
        <v>0</v>
      </c>
      <c r="E972" s="88">
        <f ca="1">OFFSET(dispos!$E$24,,108)</f>
        <v>0</v>
      </c>
      <c r="F972" s="88">
        <f ca="1">OFFSET(dispos!$F$24,,108)</f>
        <v>0</v>
      </c>
      <c r="G972" s="88">
        <f ca="1">OFFSET(dispos!$G$24,,108)</f>
        <v>0</v>
      </c>
      <c r="H972" s="88">
        <f ca="1">OFFSET(dispos!$H$24,,108)</f>
        <v>0</v>
      </c>
      <c r="I972" s="88">
        <f ca="1">OFFSET(dispos!$I$24,,108)</f>
        <v>0</v>
      </c>
      <c r="J972" s="90" t="str">
        <f t="shared" ref="J972:O972" ca="1" si="1952">IF(D972=0,"",SUMPRODUCT((D954:D1003&lt;=D972)-(ISBLANK(D954:D1003))))</f>
        <v/>
      </c>
      <c r="K972" s="90" t="str">
        <f t="shared" ca="1" si="1952"/>
        <v/>
      </c>
      <c r="L972" s="90" t="str">
        <f t="shared" ca="1" si="1952"/>
        <v/>
      </c>
      <c r="M972" s="90" t="str">
        <f t="shared" ca="1" si="1952"/>
        <v/>
      </c>
      <c r="N972" s="90" t="str">
        <f t="shared" ca="1" si="1952"/>
        <v/>
      </c>
      <c r="O972" s="90" t="str">
        <f t="shared" ca="1" si="1952"/>
        <v/>
      </c>
      <c r="P972" s="89" t="str">
        <f t="shared" ref="P972:U972" ca="1" si="1953">IF(ISNA(MATCH(MIN(J954:J1003)+ROW()-ROW(P954),J954:J1003,0)),"",INDEX(D954:D1003,MATCH(MIN(J954:J1003)+ROW()-ROW(P954),J954:J1003,0)))</f>
        <v/>
      </c>
      <c r="Q972" s="89" t="str">
        <f t="shared" ca="1" si="1953"/>
        <v/>
      </c>
      <c r="R972" s="89" t="str">
        <f t="shared" ca="1" si="1953"/>
        <v/>
      </c>
      <c r="S972" s="89" t="str">
        <f t="shared" ca="1" si="1953"/>
        <v/>
      </c>
      <c r="T972" s="89" t="str">
        <f t="shared" ca="1" si="1953"/>
        <v/>
      </c>
      <c r="U972" s="89" t="str">
        <f t="shared" ca="1" si="1953"/>
        <v/>
      </c>
      <c r="V972" s="98"/>
    </row>
    <row r="973" spans="2:22" x14ac:dyDescent="0.25">
      <c r="B973">
        <v>20</v>
      </c>
      <c r="C973" s="29">
        <f t="shared" si="1939"/>
        <v>43855</v>
      </c>
      <c r="D973" s="88">
        <f ca="1">OFFSET(dispos!$D$24,,114)</f>
        <v>0</v>
      </c>
      <c r="E973" s="88">
        <f ca="1">OFFSET(dispos!$E$24,,114)</f>
        <v>0</v>
      </c>
      <c r="F973" s="88">
        <f ca="1">OFFSET(dispos!$F$24,,114)</f>
        <v>0</v>
      </c>
      <c r="G973" s="88">
        <f ca="1">OFFSET(dispos!$G$24,,114)</f>
        <v>0</v>
      </c>
      <c r="H973" s="88">
        <f ca="1">OFFSET(dispos!$H$24,,114)</f>
        <v>0</v>
      </c>
      <c r="I973" s="88">
        <f ca="1">OFFSET(dispos!$I$24,,114)</f>
        <v>0</v>
      </c>
      <c r="J973" s="90" t="str">
        <f t="shared" ref="J973:O973" ca="1" si="1954">IF(D973=0,"",SUMPRODUCT((D954:D1003&lt;=D973)-(ISBLANK(D954:D1003))))</f>
        <v/>
      </c>
      <c r="K973" s="90" t="str">
        <f t="shared" ca="1" si="1954"/>
        <v/>
      </c>
      <c r="L973" s="90" t="str">
        <f t="shared" ca="1" si="1954"/>
        <v/>
      </c>
      <c r="M973" s="90" t="str">
        <f t="shared" ca="1" si="1954"/>
        <v/>
      </c>
      <c r="N973" s="90" t="str">
        <f t="shared" ca="1" si="1954"/>
        <v/>
      </c>
      <c r="O973" s="90" t="str">
        <f t="shared" ca="1" si="1954"/>
        <v/>
      </c>
      <c r="P973" s="89" t="str">
        <f t="shared" ref="P973:U973" ca="1" si="1955">IF(ISNA(MATCH(MIN(J954:J1003)+ROW()-ROW(P954),J954:J1003,0)),"",INDEX(D954:D1003,MATCH(MIN(J954:J1003)+ROW()-ROW(P954),J954:J1003,0)))</f>
        <v/>
      </c>
      <c r="Q973" s="89" t="str">
        <f t="shared" ca="1" si="1955"/>
        <v/>
      </c>
      <c r="R973" s="89" t="str">
        <f t="shared" ca="1" si="1955"/>
        <v/>
      </c>
      <c r="S973" s="89" t="str">
        <f t="shared" ca="1" si="1955"/>
        <v/>
      </c>
      <c r="T973" s="89" t="str">
        <f t="shared" ca="1" si="1955"/>
        <v/>
      </c>
      <c r="U973" s="89" t="str">
        <f t="shared" ca="1" si="1955"/>
        <v/>
      </c>
      <c r="V973" s="98"/>
    </row>
    <row r="974" spans="2:22" x14ac:dyDescent="0.25">
      <c r="B974">
        <v>21</v>
      </c>
      <c r="C974" s="29">
        <f t="shared" si="1939"/>
        <v>43855</v>
      </c>
      <c r="D974" s="88">
        <f ca="1">OFFSET(dispos!$D$24,,120)</f>
        <v>0</v>
      </c>
      <c r="E974" s="88">
        <f ca="1">OFFSET(dispos!$E$24,,120)</f>
        <v>0</v>
      </c>
      <c r="F974" s="88">
        <f ca="1">OFFSET(dispos!$F$24,,120)</f>
        <v>0</v>
      </c>
      <c r="G974" s="88">
        <f ca="1">OFFSET(dispos!$G$24,,120)</f>
        <v>0</v>
      </c>
      <c r="H974" s="88">
        <f ca="1">OFFSET(dispos!$H$24,,120)</f>
        <v>0</v>
      </c>
      <c r="I974" s="88">
        <f ca="1">OFFSET(dispos!$I$24,,120)</f>
        <v>0</v>
      </c>
      <c r="J974" s="90" t="str">
        <f t="shared" ref="J974:O974" ca="1" si="1956">IF(D974=0,"",SUMPRODUCT((D954:D1003&lt;=D974)-(ISBLANK(D954:D1003))))</f>
        <v/>
      </c>
      <c r="K974" s="90" t="str">
        <f t="shared" ca="1" si="1956"/>
        <v/>
      </c>
      <c r="L974" s="90" t="str">
        <f t="shared" ca="1" si="1956"/>
        <v/>
      </c>
      <c r="M974" s="90" t="str">
        <f t="shared" ca="1" si="1956"/>
        <v/>
      </c>
      <c r="N974" s="90" t="str">
        <f t="shared" ca="1" si="1956"/>
        <v/>
      </c>
      <c r="O974" s="90" t="str">
        <f t="shared" ca="1" si="1956"/>
        <v/>
      </c>
      <c r="P974" s="89" t="str">
        <f t="shared" ref="P974:U974" ca="1" si="1957">IF(ISNA(MATCH(MIN(J954:J1003)+ROW()-ROW(P954),J954:J1003,0)),"",INDEX(D954:D1003,MATCH(MIN(J954:J1003)+ROW()-ROW(P954),J954:J1003,0)))</f>
        <v/>
      </c>
      <c r="Q974" s="89" t="str">
        <f t="shared" ca="1" si="1957"/>
        <v/>
      </c>
      <c r="R974" s="89" t="str">
        <f t="shared" ca="1" si="1957"/>
        <v/>
      </c>
      <c r="S974" s="89" t="str">
        <f t="shared" ca="1" si="1957"/>
        <v/>
      </c>
      <c r="T974" s="89" t="str">
        <f t="shared" ca="1" si="1957"/>
        <v/>
      </c>
      <c r="U974" s="89" t="str">
        <f t="shared" ca="1" si="1957"/>
        <v/>
      </c>
      <c r="V974" s="98"/>
    </row>
    <row r="975" spans="2:22" x14ac:dyDescent="0.25">
      <c r="B975">
        <v>22</v>
      </c>
      <c r="C975" s="29">
        <f t="shared" si="1939"/>
        <v>43855</v>
      </c>
      <c r="D975" s="88">
        <f ca="1">OFFSET(dispos!$D$24,,126)</f>
        <v>0</v>
      </c>
      <c r="E975" s="88">
        <f ca="1">OFFSET(dispos!$E$24,,126)</f>
        <v>0</v>
      </c>
      <c r="F975" s="88">
        <f ca="1">OFFSET(dispos!$F$24,,126)</f>
        <v>0</v>
      </c>
      <c r="G975" s="88">
        <f ca="1">OFFSET(dispos!$G$24,,126)</f>
        <v>0</v>
      </c>
      <c r="H975" s="88">
        <f ca="1">OFFSET(dispos!$H$24,,126)</f>
        <v>0</v>
      </c>
      <c r="I975" s="88">
        <f ca="1">OFFSET(dispos!$I$24,,126)</f>
        <v>0</v>
      </c>
      <c r="J975" s="90" t="str">
        <f t="shared" ref="J975:O975" ca="1" si="1958">IF(D975=0,"",SUMPRODUCT((D954:D1003&lt;=D975)-(ISBLANK(D954:D1003))))</f>
        <v/>
      </c>
      <c r="K975" s="90" t="str">
        <f t="shared" ca="1" si="1958"/>
        <v/>
      </c>
      <c r="L975" s="90" t="str">
        <f t="shared" ca="1" si="1958"/>
        <v/>
      </c>
      <c r="M975" s="90" t="str">
        <f t="shared" ca="1" si="1958"/>
        <v/>
      </c>
      <c r="N975" s="90" t="str">
        <f t="shared" ca="1" si="1958"/>
        <v/>
      </c>
      <c r="O975" s="90" t="str">
        <f t="shared" ca="1" si="1958"/>
        <v/>
      </c>
      <c r="P975" s="89" t="str">
        <f t="shared" ref="P975:U975" ca="1" si="1959">IF(ISNA(MATCH(MIN(J954:J1003)+ROW()-ROW(P954),J954:J1003,0)),"",INDEX(D954:D1003,MATCH(MIN(J954:J1003)+ROW()-ROW(P954),J954:J1003,0)))</f>
        <v/>
      </c>
      <c r="Q975" s="89" t="str">
        <f t="shared" ca="1" si="1959"/>
        <v/>
      </c>
      <c r="R975" s="89" t="str">
        <f t="shared" ca="1" si="1959"/>
        <v/>
      </c>
      <c r="S975" s="89" t="str">
        <f t="shared" ca="1" si="1959"/>
        <v/>
      </c>
      <c r="T975" s="89" t="str">
        <f t="shared" ca="1" si="1959"/>
        <v/>
      </c>
      <c r="U975" s="89" t="str">
        <f t="shared" ca="1" si="1959"/>
        <v/>
      </c>
      <c r="V975" s="98"/>
    </row>
    <row r="976" spans="2:22" x14ac:dyDescent="0.25">
      <c r="B976">
        <v>23</v>
      </c>
      <c r="C976" s="29">
        <f t="shared" si="1939"/>
        <v>43855</v>
      </c>
      <c r="D976" s="88">
        <f ca="1">OFFSET(dispos!$D$24,,132)</f>
        <v>0</v>
      </c>
      <c r="E976" s="88">
        <f ca="1">OFFSET(dispos!$E$24,,132)</f>
        <v>0</v>
      </c>
      <c r="F976" s="88">
        <f ca="1">OFFSET(dispos!$F$24,,132)</f>
        <v>0</v>
      </c>
      <c r="G976" s="88">
        <f ca="1">OFFSET(dispos!$G$24,,132)</f>
        <v>0</v>
      </c>
      <c r="H976" s="88">
        <f ca="1">OFFSET(dispos!$H$24,,132)</f>
        <v>0</v>
      </c>
      <c r="I976" s="88">
        <f ca="1">OFFSET(dispos!$I$24,,132)</f>
        <v>0</v>
      </c>
      <c r="J976" s="90" t="str">
        <f t="shared" ref="J976:O976" ca="1" si="1960">IF(D976=0,"",SUMPRODUCT((D954:D1003&lt;=D976)-(ISBLANK(D954:D1003))))</f>
        <v/>
      </c>
      <c r="K976" s="90" t="str">
        <f t="shared" ca="1" si="1960"/>
        <v/>
      </c>
      <c r="L976" s="90" t="str">
        <f t="shared" ca="1" si="1960"/>
        <v/>
      </c>
      <c r="M976" s="90" t="str">
        <f t="shared" ca="1" si="1960"/>
        <v/>
      </c>
      <c r="N976" s="90" t="str">
        <f t="shared" ca="1" si="1960"/>
        <v/>
      </c>
      <c r="O976" s="90" t="str">
        <f t="shared" ca="1" si="1960"/>
        <v/>
      </c>
      <c r="P976" s="89" t="str">
        <f t="shared" ref="P976:U976" ca="1" si="1961">IF(ISNA(MATCH(MIN(J954:J1003)+ROW()-ROW(P954),J954:J1003,0)),"",INDEX(D954:D1003,MATCH(MIN(J954:J1003)+ROW()-ROW(P954),J954:J1003,0)))</f>
        <v/>
      </c>
      <c r="Q976" s="89" t="str">
        <f t="shared" ca="1" si="1961"/>
        <v/>
      </c>
      <c r="R976" s="89" t="str">
        <f t="shared" ca="1" si="1961"/>
        <v/>
      </c>
      <c r="S976" s="89" t="str">
        <f t="shared" ca="1" si="1961"/>
        <v/>
      </c>
      <c r="T976" s="89" t="str">
        <f t="shared" ca="1" si="1961"/>
        <v/>
      </c>
      <c r="U976" s="89" t="str">
        <f t="shared" ca="1" si="1961"/>
        <v/>
      </c>
      <c r="V976" s="98"/>
    </row>
    <row r="977" spans="2:22" x14ac:dyDescent="0.25">
      <c r="B977">
        <v>24</v>
      </c>
      <c r="C977" s="29">
        <f t="shared" si="1939"/>
        <v>43855</v>
      </c>
      <c r="D977" s="88">
        <f ca="1">OFFSET(dispos!$D$24,,138)</f>
        <v>0</v>
      </c>
      <c r="E977" s="88">
        <f ca="1">OFFSET(dispos!$E$24,,138)</f>
        <v>0</v>
      </c>
      <c r="F977" s="88">
        <f ca="1">OFFSET(dispos!$F$24,,138)</f>
        <v>0</v>
      </c>
      <c r="G977" s="88">
        <f ca="1">OFFSET(dispos!$G$24,,138)</f>
        <v>0</v>
      </c>
      <c r="H977" s="88">
        <f ca="1">OFFSET(dispos!$H$24,,138)</f>
        <v>0</v>
      </c>
      <c r="I977" s="88">
        <f ca="1">OFFSET(dispos!$I$24,,138)</f>
        <v>0</v>
      </c>
      <c r="J977" s="90" t="str">
        <f t="shared" ref="J977:O977" ca="1" si="1962">IF(D977=0,"",SUMPRODUCT((D954:D1003&lt;=D977)-(ISBLANK(D954:D1003))))</f>
        <v/>
      </c>
      <c r="K977" s="90" t="str">
        <f t="shared" ca="1" si="1962"/>
        <v/>
      </c>
      <c r="L977" s="90" t="str">
        <f t="shared" ca="1" si="1962"/>
        <v/>
      </c>
      <c r="M977" s="90" t="str">
        <f t="shared" ca="1" si="1962"/>
        <v/>
      </c>
      <c r="N977" s="90" t="str">
        <f t="shared" ca="1" si="1962"/>
        <v/>
      </c>
      <c r="O977" s="90" t="str">
        <f t="shared" ca="1" si="1962"/>
        <v/>
      </c>
      <c r="P977" s="89" t="str">
        <f t="shared" ref="P977:U977" ca="1" si="1963">IF(ISNA(MATCH(MIN(J954:J1003)+ROW()-ROW(P954),J954:J1003,0)),"",INDEX(D954:D1003,MATCH(MIN(J954:J1003)+ROW()-ROW(P954),J954:J1003,0)))</f>
        <v/>
      </c>
      <c r="Q977" s="89" t="str">
        <f t="shared" ca="1" si="1963"/>
        <v/>
      </c>
      <c r="R977" s="89" t="str">
        <f t="shared" ca="1" si="1963"/>
        <v/>
      </c>
      <c r="S977" s="89" t="str">
        <f t="shared" ca="1" si="1963"/>
        <v/>
      </c>
      <c r="T977" s="89" t="str">
        <f t="shared" ca="1" si="1963"/>
        <v/>
      </c>
      <c r="U977" s="89" t="str">
        <f t="shared" ca="1" si="1963"/>
        <v/>
      </c>
      <c r="V977" s="98"/>
    </row>
    <row r="978" spans="2:22" x14ac:dyDescent="0.25">
      <c r="B978">
        <v>25</v>
      </c>
      <c r="C978" s="29">
        <f t="shared" si="1939"/>
        <v>43855</v>
      </c>
      <c r="D978" s="88">
        <f ca="1">OFFSET(dispos!$D$24,,144)</f>
        <v>0</v>
      </c>
      <c r="E978" s="88">
        <f ca="1">OFFSET(dispos!$E$24,,144)</f>
        <v>0</v>
      </c>
      <c r="F978" s="88">
        <f ca="1">OFFSET(dispos!$F$24,,144)</f>
        <v>0</v>
      </c>
      <c r="G978" s="88">
        <f ca="1">OFFSET(dispos!$G$24,,144)</f>
        <v>0</v>
      </c>
      <c r="H978" s="88">
        <f ca="1">OFFSET(dispos!$H$24,,144)</f>
        <v>0</v>
      </c>
      <c r="I978" s="88">
        <f ca="1">OFFSET(dispos!$I$24,,144)</f>
        <v>0</v>
      </c>
      <c r="J978" s="90" t="str">
        <f t="shared" ref="J978:O978" ca="1" si="1964">IF(D978=0,"",SUMPRODUCT((D954:D1003&lt;=D978)-(ISBLANK(D954:D1003))))</f>
        <v/>
      </c>
      <c r="K978" s="90" t="str">
        <f t="shared" ca="1" si="1964"/>
        <v/>
      </c>
      <c r="L978" s="90" t="str">
        <f t="shared" ca="1" si="1964"/>
        <v/>
      </c>
      <c r="M978" s="90" t="str">
        <f t="shared" ca="1" si="1964"/>
        <v/>
      </c>
      <c r="N978" s="90" t="str">
        <f t="shared" ca="1" si="1964"/>
        <v/>
      </c>
      <c r="O978" s="90" t="str">
        <f t="shared" ca="1" si="1964"/>
        <v/>
      </c>
      <c r="P978" s="89" t="str">
        <f t="shared" ref="P978:U978" ca="1" si="1965">IF(ISNA(MATCH(MIN(J954:J1003)+ROW()-ROW(P954),J954:J1003,0)),"",INDEX(D954:D1003,MATCH(MIN(J954:J1003)+ROW()-ROW(P954),J954:J1003,0)))</f>
        <v/>
      </c>
      <c r="Q978" s="89" t="str">
        <f t="shared" ca="1" si="1965"/>
        <v/>
      </c>
      <c r="R978" s="89" t="str">
        <f t="shared" ca="1" si="1965"/>
        <v/>
      </c>
      <c r="S978" s="89" t="str">
        <f t="shared" ca="1" si="1965"/>
        <v/>
      </c>
      <c r="T978" s="89" t="str">
        <f t="shared" ca="1" si="1965"/>
        <v/>
      </c>
      <c r="U978" s="89" t="str">
        <f t="shared" ca="1" si="1965"/>
        <v/>
      </c>
      <c r="V978" s="98"/>
    </row>
    <row r="979" spans="2:22" x14ac:dyDescent="0.25">
      <c r="B979">
        <v>26</v>
      </c>
      <c r="C979" s="29">
        <f t="shared" si="1939"/>
        <v>43855</v>
      </c>
      <c r="D979" s="88">
        <f ca="1">OFFSET(dispos!$D$24,,150)</f>
        <v>0</v>
      </c>
      <c r="E979" s="88">
        <f ca="1">OFFSET(dispos!$E$24,,150)</f>
        <v>0</v>
      </c>
      <c r="F979" s="88">
        <f ca="1">OFFSET(dispos!$F$24,,150)</f>
        <v>0</v>
      </c>
      <c r="G979" s="88">
        <f ca="1">OFFSET(dispos!$G$24,,150)</f>
        <v>0</v>
      </c>
      <c r="H979" s="88">
        <f ca="1">OFFSET(dispos!$H$24,,150)</f>
        <v>0</v>
      </c>
      <c r="I979" s="88">
        <f ca="1">OFFSET(dispos!$I$24,,150)</f>
        <v>0</v>
      </c>
      <c r="J979" s="90" t="str">
        <f t="shared" ref="J979:O979" ca="1" si="1966">IF(D979=0,"",SUMPRODUCT((D954:D1003&lt;=D979)-(ISBLANK(D954:D1003))))</f>
        <v/>
      </c>
      <c r="K979" s="90" t="str">
        <f t="shared" ca="1" si="1966"/>
        <v/>
      </c>
      <c r="L979" s="90" t="str">
        <f t="shared" ca="1" si="1966"/>
        <v/>
      </c>
      <c r="M979" s="90" t="str">
        <f t="shared" ca="1" si="1966"/>
        <v/>
      </c>
      <c r="N979" s="90" t="str">
        <f t="shared" ca="1" si="1966"/>
        <v/>
      </c>
      <c r="O979" s="90" t="str">
        <f t="shared" ca="1" si="1966"/>
        <v/>
      </c>
      <c r="P979" s="89" t="str">
        <f t="shared" ref="P979:U979" ca="1" si="1967">IF(ISNA(MATCH(MIN(J954:J1003)+ROW()-ROW(P954),J954:J1003,0)),"",INDEX(D954:D1003,MATCH(MIN(J954:J1003)+ROW()-ROW(P954),J954:J1003,0)))</f>
        <v/>
      </c>
      <c r="Q979" s="89" t="str">
        <f t="shared" ca="1" si="1967"/>
        <v/>
      </c>
      <c r="R979" s="89" t="str">
        <f t="shared" ca="1" si="1967"/>
        <v/>
      </c>
      <c r="S979" s="89" t="str">
        <f t="shared" ca="1" si="1967"/>
        <v/>
      </c>
      <c r="T979" s="89" t="str">
        <f t="shared" ca="1" si="1967"/>
        <v/>
      </c>
      <c r="U979" s="89" t="str">
        <f t="shared" ca="1" si="1967"/>
        <v/>
      </c>
      <c r="V979" s="98"/>
    </row>
    <row r="980" spans="2:22" x14ac:dyDescent="0.25">
      <c r="B980">
        <v>27</v>
      </c>
      <c r="C980" s="29">
        <f t="shared" si="1939"/>
        <v>43855</v>
      </c>
      <c r="D980" s="88">
        <f ca="1">OFFSET(dispos!$D$24,,156)</f>
        <v>0</v>
      </c>
      <c r="E980" s="88">
        <f ca="1">OFFSET(dispos!$E$24,,156)</f>
        <v>0</v>
      </c>
      <c r="F980" s="88">
        <f ca="1">OFFSET(dispos!$F$24,,156)</f>
        <v>0</v>
      </c>
      <c r="G980" s="88">
        <f ca="1">OFFSET(dispos!$G$24,,156)</f>
        <v>0</v>
      </c>
      <c r="H980" s="88">
        <f ca="1">OFFSET(dispos!$H$24,,156)</f>
        <v>0</v>
      </c>
      <c r="I980" s="88">
        <f ca="1">OFFSET(dispos!$I$24,,156)</f>
        <v>0</v>
      </c>
      <c r="J980" s="90" t="str">
        <f t="shared" ref="J980:O980" ca="1" si="1968">IF(D980=0,"",SUMPRODUCT((D954:D1003&lt;=D980)-(ISBLANK(D954:D1003))))</f>
        <v/>
      </c>
      <c r="K980" s="90" t="str">
        <f t="shared" ca="1" si="1968"/>
        <v/>
      </c>
      <c r="L980" s="90" t="str">
        <f t="shared" ca="1" si="1968"/>
        <v/>
      </c>
      <c r="M980" s="90" t="str">
        <f t="shared" ca="1" si="1968"/>
        <v/>
      </c>
      <c r="N980" s="90" t="str">
        <f t="shared" ca="1" si="1968"/>
        <v/>
      </c>
      <c r="O980" s="90" t="str">
        <f t="shared" ca="1" si="1968"/>
        <v/>
      </c>
      <c r="P980" s="89" t="str">
        <f t="shared" ref="P980:U980" ca="1" si="1969">IF(ISNA(MATCH(MIN(J954:J1003)+ROW()-ROW(P954),J954:J1003,0)),"",INDEX(D954:D1003,MATCH(MIN(J954:J1003)+ROW()-ROW(P954),J954:J1003,0)))</f>
        <v/>
      </c>
      <c r="Q980" s="89" t="str">
        <f t="shared" ca="1" si="1969"/>
        <v/>
      </c>
      <c r="R980" s="89" t="str">
        <f t="shared" ca="1" si="1969"/>
        <v/>
      </c>
      <c r="S980" s="89" t="str">
        <f t="shared" ca="1" si="1969"/>
        <v/>
      </c>
      <c r="T980" s="89" t="str">
        <f t="shared" ca="1" si="1969"/>
        <v/>
      </c>
      <c r="U980" s="89" t="str">
        <f t="shared" ca="1" si="1969"/>
        <v/>
      </c>
      <c r="V980" s="98"/>
    </row>
    <row r="981" spans="2:22" x14ac:dyDescent="0.25">
      <c r="B981">
        <v>28</v>
      </c>
      <c r="C981" s="29">
        <f t="shared" si="1939"/>
        <v>43855</v>
      </c>
      <c r="D981" s="88">
        <f ca="1">OFFSET(dispos!$D$24,,162)</f>
        <v>0</v>
      </c>
      <c r="E981" s="88">
        <f ca="1">OFFSET(dispos!$E$24,,162)</f>
        <v>0</v>
      </c>
      <c r="F981" s="88">
        <f ca="1">OFFSET(dispos!$F$24,,162)</f>
        <v>0</v>
      </c>
      <c r="G981" s="88">
        <f ca="1">OFFSET(dispos!$G$24,,162)</f>
        <v>0</v>
      </c>
      <c r="H981" s="88">
        <f ca="1">OFFSET(dispos!$H$24,,162)</f>
        <v>0</v>
      </c>
      <c r="I981" s="88">
        <f ca="1">OFFSET(dispos!$I$24,,162)</f>
        <v>0</v>
      </c>
      <c r="J981" s="90" t="str">
        <f t="shared" ref="J981:O981" ca="1" si="1970">IF(D981=0,"",SUMPRODUCT((D954:D1003&lt;=D981)-(ISBLANK(D954:D1003))))</f>
        <v/>
      </c>
      <c r="K981" s="90" t="str">
        <f t="shared" ca="1" si="1970"/>
        <v/>
      </c>
      <c r="L981" s="90" t="str">
        <f t="shared" ca="1" si="1970"/>
        <v/>
      </c>
      <c r="M981" s="90" t="str">
        <f t="shared" ca="1" si="1970"/>
        <v/>
      </c>
      <c r="N981" s="90" t="str">
        <f t="shared" ca="1" si="1970"/>
        <v/>
      </c>
      <c r="O981" s="90" t="str">
        <f t="shared" ca="1" si="1970"/>
        <v/>
      </c>
      <c r="P981" s="89" t="str">
        <f t="shared" ref="P981:U981" ca="1" si="1971">IF(ISNA(MATCH(MIN(J954:J1003)+ROW()-ROW(P954),J954:J1003,0)),"",INDEX(D954:D1003,MATCH(MIN(J954:J1003)+ROW()-ROW(P954),J954:J1003,0)))</f>
        <v/>
      </c>
      <c r="Q981" s="89" t="str">
        <f t="shared" ca="1" si="1971"/>
        <v/>
      </c>
      <c r="R981" s="89" t="str">
        <f t="shared" ca="1" si="1971"/>
        <v/>
      </c>
      <c r="S981" s="89" t="str">
        <f t="shared" ca="1" si="1971"/>
        <v/>
      </c>
      <c r="T981" s="89" t="str">
        <f t="shared" ca="1" si="1971"/>
        <v/>
      </c>
      <c r="U981" s="89" t="str">
        <f t="shared" ca="1" si="1971"/>
        <v/>
      </c>
      <c r="V981" s="98"/>
    </row>
    <row r="982" spans="2:22" x14ac:dyDescent="0.25">
      <c r="B982">
        <v>29</v>
      </c>
      <c r="C982" s="29">
        <f t="shared" si="1939"/>
        <v>43855</v>
      </c>
      <c r="D982" s="88">
        <f ca="1">OFFSET(dispos!$D$24,,168)</f>
        <v>0</v>
      </c>
      <c r="E982" s="88">
        <f ca="1">OFFSET(dispos!$E$24,,168)</f>
        <v>0</v>
      </c>
      <c r="F982" s="88">
        <f ca="1">OFFSET(dispos!$F$24,,168)</f>
        <v>0</v>
      </c>
      <c r="G982" s="88">
        <f ca="1">OFFSET(dispos!$G$24,,168)</f>
        <v>0</v>
      </c>
      <c r="H982" s="88">
        <f ca="1">OFFSET(dispos!$H$24,,168)</f>
        <v>0</v>
      </c>
      <c r="I982" s="88">
        <f ca="1">OFFSET(dispos!$I$24,,168)</f>
        <v>0</v>
      </c>
      <c r="J982" s="90" t="str">
        <f t="shared" ref="J982:O982" ca="1" si="1972">IF(D982=0,"",SUMPRODUCT((D954:D1003&lt;=D982)-(ISBLANK(D954:D1003))))</f>
        <v/>
      </c>
      <c r="K982" s="90" t="str">
        <f t="shared" ca="1" si="1972"/>
        <v/>
      </c>
      <c r="L982" s="90" t="str">
        <f t="shared" ca="1" si="1972"/>
        <v/>
      </c>
      <c r="M982" s="90" t="str">
        <f t="shared" ca="1" si="1972"/>
        <v/>
      </c>
      <c r="N982" s="90" t="str">
        <f t="shared" ca="1" si="1972"/>
        <v/>
      </c>
      <c r="O982" s="90" t="str">
        <f t="shared" ca="1" si="1972"/>
        <v/>
      </c>
      <c r="P982" s="89" t="str">
        <f t="shared" ref="P982:U982" ca="1" si="1973">IF(ISNA(MATCH(MIN(J954:J1003)+ROW()-ROW(P954),J954:J1003,0)),"",INDEX(D954:D1003,MATCH(MIN(J954:J1003)+ROW()-ROW(P954),J954:J1003,0)))</f>
        <v/>
      </c>
      <c r="Q982" s="89" t="str">
        <f t="shared" ca="1" si="1973"/>
        <v/>
      </c>
      <c r="R982" s="89" t="str">
        <f t="shared" ca="1" si="1973"/>
        <v/>
      </c>
      <c r="S982" s="89" t="str">
        <f t="shared" ca="1" si="1973"/>
        <v/>
      </c>
      <c r="T982" s="89" t="str">
        <f t="shared" ca="1" si="1973"/>
        <v/>
      </c>
      <c r="U982" s="89" t="str">
        <f t="shared" ca="1" si="1973"/>
        <v/>
      </c>
      <c r="V982" s="98"/>
    </row>
    <row r="983" spans="2:22" x14ac:dyDescent="0.25">
      <c r="B983">
        <v>30</v>
      </c>
      <c r="C983" s="29">
        <f t="shared" si="1939"/>
        <v>43855</v>
      </c>
      <c r="D983" s="88">
        <f ca="1">OFFSET(dispos!$D$24,,174)</f>
        <v>0</v>
      </c>
      <c r="E983" s="88">
        <f ca="1">OFFSET(dispos!$E$24,,174)</f>
        <v>0</v>
      </c>
      <c r="F983" s="88">
        <f ca="1">OFFSET(dispos!$F$24,,174)</f>
        <v>0</v>
      </c>
      <c r="G983" s="88">
        <f ca="1">OFFSET(dispos!$G$24,,174)</f>
        <v>0</v>
      </c>
      <c r="H983" s="88">
        <f ca="1">OFFSET(dispos!$H$24,,174)</f>
        <v>0</v>
      </c>
      <c r="I983" s="88">
        <f ca="1">OFFSET(dispos!$I$24,,174)</f>
        <v>0</v>
      </c>
      <c r="J983" s="90" t="str">
        <f t="shared" ref="J983:O983" ca="1" si="1974">IF(D983=0,"",SUMPRODUCT((D954:D1003&lt;=D983)-(ISBLANK(D954:D1003))))</f>
        <v/>
      </c>
      <c r="K983" s="90" t="str">
        <f t="shared" ca="1" si="1974"/>
        <v/>
      </c>
      <c r="L983" s="90" t="str">
        <f t="shared" ca="1" si="1974"/>
        <v/>
      </c>
      <c r="M983" s="90" t="str">
        <f t="shared" ca="1" si="1974"/>
        <v/>
      </c>
      <c r="N983" s="90" t="str">
        <f t="shared" ca="1" si="1974"/>
        <v/>
      </c>
      <c r="O983" s="90" t="str">
        <f t="shared" ca="1" si="1974"/>
        <v/>
      </c>
      <c r="P983" s="89" t="str">
        <f t="shared" ref="P983:U983" ca="1" si="1975">IF(ISNA(MATCH(MIN(J954:J1003)+ROW()-ROW(P954),J954:J1003,0)),"",INDEX(D954:D1003,MATCH(MIN(J954:J1003)+ROW()-ROW(P954),J954:J1003,0)))</f>
        <v/>
      </c>
      <c r="Q983" s="89" t="str">
        <f t="shared" ca="1" si="1975"/>
        <v/>
      </c>
      <c r="R983" s="89" t="str">
        <f t="shared" ca="1" si="1975"/>
        <v/>
      </c>
      <c r="S983" s="89" t="str">
        <f t="shared" ca="1" si="1975"/>
        <v/>
      </c>
      <c r="T983" s="89" t="str">
        <f t="shared" ca="1" si="1975"/>
        <v/>
      </c>
      <c r="U983" s="89" t="str">
        <f t="shared" ca="1" si="1975"/>
        <v/>
      </c>
      <c r="V983" s="98"/>
    </row>
    <row r="984" spans="2:22" x14ac:dyDescent="0.25">
      <c r="B984">
        <v>31</v>
      </c>
      <c r="C984" s="29">
        <f t="shared" si="1939"/>
        <v>43855</v>
      </c>
      <c r="D984" s="88">
        <f ca="1">OFFSET(dispos!$D$24,,180)</f>
        <v>0</v>
      </c>
      <c r="E984" s="88">
        <f ca="1">OFFSET(dispos!$E$24,,180)</f>
        <v>0</v>
      </c>
      <c r="F984" s="88">
        <f ca="1">OFFSET(dispos!$F$24,,180)</f>
        <v>0</v>
      </c>
      <c r="G984" s="88">
        <f ca="1">OFFSET(dispos!$G$24,,180)</f>
        <v>0</v>
      </c>
      <c r="H984" s="88">
        <f ca="1">OFFSET(dispos!$H$24,,180)</f>
        <v>0</v>
      </c>
      <c r="I984" s="88">
        <f ca="1">OFFSET(dispos!$I$24,,180)</f>
        <v>0</v>
      </c>
      <c r="J984" s="90" t="str">
        <f t="shared" ref="J984:O984" ca="1" si="1976">IF(D984=0,"",SUMPRODUCT((D954:D1003&lt;=D984)-(ISBLANK(D954:D1003))))</f>
        <v/>
      </c>
      <c r="K984" s="90" t="str">
        <f t="shared" ca="1" si="1976"/>
        <v/>
      </c>
      <c r="L984" s="90" t="str">
        <f t="shared" ca="1" si="1976"/>
        <v/>
      </c>
      <c r="M984" s="90" t="str">
        <f t="shared" ca="1" si="1976"/>
        <v/>
      </c>
      <c r="N984" s="90" t="str">
        <f t="shared" ca="1" si="1976"/>
        <v/>
      </c>
      <c r="O984" s="90" t="str">
        <f t="shared" ca="1" si="1976"/>
        <v/>
      </c>
      <c r="P984" s="89" t="str">
        <f t="shared" ref="P984:U984" ca="1" si="1977">IF(ISNA(MATCH(MIN(J954:J1003)+ROW()-ROW(P954),J954:J1003,0)),"",INDEX(D954:D1003,MATCH(MIN(J954:J1003)+ROW()-ROW(P954),J954:J1003,0)))</f>
        <v/>
      </c>
      <c r="Q984" s="89" t="str">
        <f t="shared" ca="1" si="1977"/>
        <v/>
      </c>
      <c r="R984" s="89" t="str">
        <f t="shared" ca="1" si="1977"/>
        <v/>
      </c>
      <c r="S984" s="89" t="str">
        <f t="shared" ca="1" si="1977"/>
        <v/>
      </c>
      <c r="T984" s="89" t="str">
        <f t="shared" ca="1" si="1977"/>
        <v/>
      </c>
      <c r="U984" s="89" t="str">
        <f t="shared" ca="1" si="1977"/>
        <v/>
      </c>
      <c r="V984" s="98"/>
    </row>
    <row r="985" spans="2:22" x14ac:dyDescent="0.25">
      <c r="B985">
        <v>32</v>
      </c>
      <c r="C985" s="29">
        <f t="shared" si="1939"/>
        <v>43855</v>
      </c>
      <c r="D985" s="88">
        <f ca="1">OFFSET(dispos!$D$24,,186)</f>
        <v>0</v>
      </c>
      <c r="E985" s="88">
        <f ca="1">OFFSET(dispos!$E$24,,186)</f>
        <v>0</v>
      </c>
      <c r="F985" s="88">
        <f ca="1">OFFSET(dispos!$F$24,,186)</f>
        <v>0</v>
      </c>
      <c r="G985" s="88">
        <f ca="1">OFFSET(dispos!$G$24,,186)</f>
        <v>0</v>
      </c>
      <c r="H985" s="88">
        <f ca="1">OFFSET(dispos!$H$24,,186)</f>
        <v>0</v>
      </c>
      <c r="I985" s="88">
        <f ca="1">OFFSET(dispos!$I$24,,186)</f>
        <v>0</v>
      </c>
      <c r="J985" s="90" t="str">
        <f t="shared" ref="J985:O985" ca="1" si="1978">IF(D985=0,"",SUMPRODUCT((D954:D1003&lt;=D985)-(ISBLANK(D954:D1003))))</f>
        <v/>
      </c>
      <c r="K985" s="90" t="str">
        <f t="shared" ca="1" si="1978"/>
        <v/>
      </c>
      <c r="L985" s="90" t="str">
        <f t="shared" ca="1" si="1978"/>
        <v/>
      </c>
      <c r="M985" s="90" t="str">
        <f t="shared" ca="1" si="1978"/>
        <v/>
      </c>
      <c r="N985" s="90" t="str">
        <f t="shared" ca="1" si="1978"/>
        <v/>
      </c>
      <c r="O985" s="90" t="str">
        <f t="shared" ca="1" si="1978"/>
        <v/>
      </c>
      <c r="P985" s="89" t="str">
        <f t="shared" ref="P985:U985" ca="1" si="1979">IF(ISNA(MATCH(MIN(J954:J1003)+ROW()-ROW(P954),J954:J1003,0)),"",INDEX(D954:D1003,MATCH(MIN(J954:J1003)+ROW()-ROW(P954),J954:J1003,0)))</f>
        <v/>
      </c>
      <c r="Q985" s="89" t="str">
        <f t="shared" ca="1" si="1979"/>
        <v/>
      </c>
      <c r="R985" s="89" t="str">
        <f t="shared" ca="1" si="1979"/>
        <v/>
      </c>
      <c r="S985" s="89" t="str">
        <f t="shared" ca="1" si="1979"/>
        <v/>
      </c>
      <c r="T985" s="89" t="str">
        <f t="shared" ca="1" si="1979"/>
        <v/>
      </c>
      <c r="U985" s="89" t="str">
        <f t="shared" ca="1" si="1979"/>
        <v/>
      </c>
      <c r="V985" s="98"/>
    </row>
    <row r="986" spans="2:22" x14ac:dyDescent="0.25">
      <c r="B986">
        <v>33</v>
      </c>
      <c r="C986" s="29">
        <f t="shared" si="1939"/>
        <v>43855</v>
      </c>
      <c r="D986" s="88">
        <f ca="1">OFFSET(dispos!$D$24,,192)</f>
        <v>0</v>
      </c>
      <c r="E986" s="88">
        <f ca="1">OFFSET(dispos!$E$24,,192)</f>
        <v>0</v>
      </c>
      <c r="F986" s="88">
        <f ca="1">OFFSET(dispos!$F$24,,192)</f>
        <v>0</v>
      </c>
      <c r="G986" s="88">
        <f ca="1">OFFSET(dispos!$G$24,,192)</f>
        <v>0</v>
      </c>
      <c r="H986" s="88">
        <f ca="1">OFFSET(dispos!$H$24,,192)</f>
        <v>0</v>
      </c>
      <c r="I986" s="88">
        <f ca="1">OFFSET(dispos!$I$24,,192)</f>
        <v>0</v>
      </c>
      <c r="J986" s="90" t="str">
        <f t="shared" ref="J986:O986" ca="1" si="1980">IF(D986=0,"",SUMPRODUCT((D954:D1003&lt;=D986)-(ISBLANK(D954:D1003))))</f>
        <v/>
      </c>
      <c r="K986" s="90" t="str">
        <f t="shared" ca="1" si="1980"/>
        <v/>
      </c>
      <c r="L986" s="90" t="str">
        <f t="shared" ca="1" si="1980"/>
        <v/>
      </c>
      <c r="M986" s="90" t="str">
        <f t="shared" ca="1" si="1980"/>
        <v/>
      </c>
      <c r="N986" s="90" t="str">
        <f t="shared" ca="1" si="1980"/>
        <v/>
      </c>
      <c r="O986" s="90" t="str">
        <f t="shared" ca="1" si="1980"/>
        <v/>
      </c>
      <c r="P986" s="89" t="str">
        <f t="shared" ref="P986:U986" ca="1" si="1981">IF(ISNA(MATCH(MIN(J954:J1003)+ROW()-ROW(P954),J954:J1003,0)),"",INDEX(D954:D1003,MATCH(MIN(J954:J1003)+ROW()-ROW(P954),J954:J1003,0)))</f>
        <v/>
      </c>
      <c r="Q986" s="89" t="str">
        <f t="shared" ca="1" si="1981"/>
        <v/>
      </c>
      <c r="R986" s="89" t="str">
        <f t="shared" ca="1" si="1981"/>
        <v/>
      </c>
      <c r="S986" s="89" t="str">
        <f t="shared" ca="1" si="1981"/>
        <v/>
      </c>
      <c r="T986" s="89" t="str">
        <f t="shared" ca="1" si="1981"/>
        <v/>
      </c>
      <c r="U986" s="89" t="str">
        <f t="shared" ca="1" si="1981"/>
        <v/>
      </c>
      <c r="V986" s="98"/>
    </row>
    <row r="987" spans="2:22" x14ac:dyDescent="0.25">
      <c r="B987">
        <v>34</v>
      </c>
      <c r="C987" s="29">
        <f t="shared" si="1939"/>
        <v>43855</v>
      </c>
      <c r="D987" s="88">
        <f ca="1">OFFSET(dispos!$D$24,,198)</f>
        <v>0</v>
      </c>
      <c r="E987" s="88">
        <f ca="1">OFFSET(dispos!$E$24,,198)</f>
        <v>0</v>
      </c>
      <c r="F987" s="88">
        <f ca="1">OFFSET(dispos!$F$24,,198)</f>
        <v>0</v>
      </c>
      <c r="G987" s="88">
        <f ca="1">OFFSET(dispos!$G$24,,198)</f>
        <v>0</v>
      </c>
      <c r="H987" s="88">
        <f ca="1">OFFSET(dispos!$H$24,,198)</f>
        <v>0</v>
      </c>
      <c r="I987" s="88">
        <f ca="1">OFFSET(dispos!$I$24,,198)</f>
        <v>0</v>
      </c>
      <c r="J987" s="90" t="str">
        <f t="shared" ref="J987:O987" ca="1" si="1982">IF(D987=0,"",SUMPRODUCT((D954:D1003&lt;=D987)-(ISBLANK(D954:D1003))))</f>
        <v/>
      </c>
      <c r="K987" s="90" t="str">
        <f t="shared" ca="1" si="1982"/>
        <v/>
      </c>
      <c r="L987" s="90" t="str">
        <f t="shared" ca="1" si="1982"/>
        <v/>
      </c>
      <c r="M987" s="90" t="str">
        <f t="shared" ca="1" si="1982"/>
        <v/>
      </c>
      <c r="N987" s="90" t="str">
        <f t="shared" ca="1" si="1982"/>
        <v/>
      </c>
      <c r="O987" s="90" t="str">
        <f t="shared" ca="1" si="1982"/>
        <v/>
      </c>
      <c r="P987" s="89" t="str">
        <f t="shared" ref="P987:U987" ca="1" si="1983">IF(ISNA(MATCH(MIN(J954:J1003)+ROW()-ROW(P954),J954:J1003,0)),"",INDEX(D954:D1003,MATCH(MIN(J954:J1003)+ROW()-ROW(P954),J954:J1003,0)))</f>
        <v/>
      </c>
      <c r="Q987" s="89" t="str">
        <f t="shared" ca="1" si="1983"/>
        <v/>
      </c>
      <c r="R987" s="89" t="str">
        <f t="shared" ca="1" si="1983"/>
        <v/>
      </c>
      <c r="S987" s="89" t="str">
        <f t="shared" ca="1" si="1983"/>
        <v/>
      </c>
      <c r="T987" s="89" t="str">
        <f t="shared" ca="1" si="1983"/>
        <v/>
      </c>
      <c r="U987" s="89" t="str">
        <f t="shared" ca="1" si="1983"/>
        <v/>
      </c>
      <c r="V987" s="98"/>
    </row>
    <row r="988" spans="2:22" x14ac:dyDescent="0.25">
      <c r="B988">
        <v>35</v>
      </c>
      <c r="C988" s="29">
        <f t="shared" si="1939"/>
        <v>43855</v>
      </c>
      <c r="D988" s="88">
        <f ca="1">OFFSET(dispos!$D$24,,204)</f>
        <v>0</v>
      </c>
      <c r="E988" s="88">
        <f ca="1">OFFSET(dispos!$E$24,,204)</f>
        <v>0</v>
      </c>
      <c r="F988" s="88">
        <f ca="1">OFFSET(dispos!$F$24,,204)</f>
        <v>0</v>
      </c>
      <c r="G988" s="88">
        <f ca="1">OFFSET(dispos!$G$24,,204)</f>
        <v>0</v>
      </c>
      <c r="H988" s="88">
        <f ca="1">OFFSET(dispos!$H$24,,204)</f>
        <v>0</v>
      </c>
      <c r="I988" s="88">
        <f ca="1">OFFSET(dispos!$I$24,,204)</f>
        <v>0</v>
      </c>
      <c r="J988" s="90" t="str">
        <f t="shared" ref="J988:O988" ca="1" si="1984">IF(D988=0,"",SUMPRODUCT((D954:D1003&lt;=D988)-(ISBLANK(D954:D1003))))</f>
        <v/>
      </c>
      <c r="K988" s="90" t="str">
        <f t="shared" ca="1" si="1984"/>
        <v/>
      </c>
      <c r="L988" s="90" t="str">
        <f t="shared" ca="1" si="1984"/>
        <v/>
      </c>
      <c r="M988" s="90" t="str">
        <f t="shared" ca="1" si="1984"/>
        <v/>
      </c>
      <c r="N988" s="90" t="str">
        <f t="shared" ca="1" si="1984"/>
        <v/>
      </c>
      <c r="O988" s="90" t="str">
        <f t="shared" ca="1" si="1984"/>
        <v/>
      </c>
      <c r="P988" s="89" t="str">
        <f t="shared" ref="P988:U988" ca="1" si="1985">IF(ISNA(MATCH(MIN(J954:J1003)+ROW()-ROW(P954),J954:J1003,0)),"",INDEX(D954:D1003,MATCH(MIN(J954:J1003)+ROW()-ROW(P954),J954:J1003,0)))</f>
        <v/>
      </c>
      <c r="Q988" s="89" t="str">
        <f t="shared" ca="1" si="1985"/>
        <v/>
      </c>
      <c r="R988" s="89" t="str">
        <f t="shared" ca="1" si="1985"/>
        <v/>
      </c>
      <c r="S988" s="89" t="str">
        <f t="shared" ca="1" si="1985"/>
        <v/>
      </c>
      <c r="T988" s="89" t="str">
        <f t="shared" ca="1" si="1985"/>
        <v/>
      </c>
      <c r="U988" s="89" t="str">
        <f t="shared" ca="1" si="1985"/>
        <v/>
      </c>
      <c r="V988" s="98"/>
    </row>
    <row r="989" spans="2:22" x14ac:dyDescent="0.25">
      <c r="B989">
        <v>36</v>
      </c>
      <c r="C989" s="29">
        <f t="shared" si="1939"/>
        <v>43855</v>
      </c>
      <c r="D989" s="88">
        <f ca="1">OFFSET(dispos!$D$24,,210)</f>
        <v>0</v>
      </c>
      <c r="E989" s="88">
        <f ca="1">OFFSET(dispos!$E$24,,210)</f>
        <v>0</v>
      </c>
      <c r="F989" s="88">
        <f ca="1">OFFSET(dispos!$F$24,,210)</f>
        <v>0</v>
      </c>
      <c r="G989" s="88">
        <f ca="1">OFFSET(dispos!$G$24,,210)</f>
        <v>0</v>
      </c>
      <c r="H989" s="88">
        <f ca="1">OFFSET(dispos!$H$24,,210)</f>
        <v>0</v>
      </c>
      <c r="I989" s="88">
        <f ca="1">OFFSET(dispos!$I$24,,210)</f>
        <v>0</v>
      </c>
      <c r="J989" s="90" t="str">
        <f t="shared" ref="J989:O989" ca="1" si="1986">IF(D989=0,"",SUMPRODUCT((D954:D1003&lt;=D989)-(ISBLANK(D954:D1003))))</f>
        <v/>
      </c>
      <c r="K989" s="90" t="str">
        <f t="shared" ca="1" si="1986"/>
        <v/>
      </c>
      <c r="L989" s="90" t="str">
        <f t="shared" ca="1" si="1986"/>
        <v/>
      </c>
      <c r="M989" s="90" t="str">
        <f t="shared" ca="1" si="1986"/>
        <v/>
      </c>
      <c r="N989" s="90" t="str">
        <f t="shared" ca="1" si="1986"/>
        <v/>
      </c>
      <c r="O989" s="90" t="str">
        <f t="shared" ca="1" si="1986"/>
        <v/>
      </c>
      <c r="P989" s="89" t="str">
        <f t="shared" ref="P989:U989" ca="1" si="1987">IF(ISNA(MATCH(MIN(J954:J1003)+ROW()-ROW(P954),J954:J1003,0)),"",INDEX(D954:D1003,MATCH(MIN(J954:J1003)+ROW()-ROW(P954),J954:J1003,0)))</f>
        <v/>
      </c>
      <c r="Q989" s="89" t="str">
        <f t="shared" ca="1" si="1987"/>
        <v/>
      </c>
      <c r="R989" s="89" t="str">
        <f t="shared" ca="1" si="1987"/>
        <v/>
      </c>
      <c r="S989" s="89" t="str">
        <f t="shared" ca="1" si="1987"/>
        <v/>
      </c>
      <c r="T989" s="89" t="str">
        <f t="shared" ca="1" si="1987"/>
        <v/>
      </c>
      <c r="U989" s="89" t="str">
        <f t="shared" ca="1" si="1987"/>
        <v/>
      </c>
      <c r="V989" s="98"/>
    </row>
    <row r="990" spans="2:22" x14ac:dyDescent="0.25">
      <c r="B990">
        <v>37</v>
      </c>
      <c r="C990" s="29">
        <f t="shared" si="1939"/>
        <v>43855</v>
      </c>
      <c r="D990" s="88">
        <f ca="1">OFFSET(dispos!$D$24,,216)</f>
        <v>0</v>
      </c>
      <c r="E990" s="88">
        <f ca="1">OFFSET(dispos!$E$24,,216)</f>
        <v>0</v>
      </c>
      <c r="F990" s="88">
        <f ca="1">OFFSET(dispos!$F$24,,216)</f>
        <v>0</v>
      </c>
      <c r="G990" s="88">
        <f ca="1">OFFSET(dispos!$G$24,,216)</f>
        <v>0</v>
      </c>
      <c r="H990" s="88">
        <f ca="1">OFFSET(dispos!$H$24,,216)</f>
        <v>0</v>
      </c>
      <c r="I990" s="88">
        <f ca="1">OFFSET(dispos!$I$24,,216)</f>
        <v>0</v>
      </c>
      <c r="J990" s="90" t="str">
        <f t="shared" ref="J990:O990" ca="1" si="1988">IF(D990=0,"",SUMPRODUCT((D954:D1003&lt;=D990)-(ISBLANK(D954:D1003))))</f>
        <v/>
      </c>
      <c r="K990" s="90" t="str">
        <f t="shared" ca="1" si="1988"/>
        <v/>
      </c>
      <c r="L990" s="90" t="str">
        <f t="shared" ca="1" si="1988"/>
        <v/>
      </c>
      <c r="M990" s="90" t="str">
        <f t="shared" ca="1" si="1988"/>
        <v/>
      </c>
      <c r="N990" s="90" t="str">
        <f t="shared" ca="1" si="1988"/>
        <v/>
      </c>
      <c r="O990" s="90" t="str">
        <f t="shared" ca="1" si="1988"/>
        <v/>
      </c>
      <c r="P990" s="89" t="str">
        <f t="shared" ref="P990:U990" ca="1" si="1989">IF(ISNA(MATCH(MIN(J954:J1003)+ROW()-ROW(P954),J954:J1003,0)),"",INDEX(D954:D1003,MATCH(MIN(J954:J1003)+ROW()-ROW(P954),J954:J1003,0)))</f>
        <v/>
      </c>
      <c r="Q990" s="89" t="str">
        <f t="shared" ca="1" si="1989"/>
        <v/>
      </c>
      <c r="R990" s="89" t="str">
        <f t="shared" ca="1" si="1989"/>
        <v/>
      </c>
      <c r="S990" s="89" t="str">
        <f t="shared" ca="1" si="1989"/>
        <v/>
      </c>
      <c r="T990" s="89" t="str">
        <f t="shared" ca="1" si="1989"/>
        <v/>
      </c>
      <c r="U990" s="89" t="str">
        <f t="shared" ca="1" si="1989"/>
        <v/>
      </c>
      <c r="V990" s="98"/>
    </row>
    <row r="991" spans="2:22" x14ac:dyDescent="0.25">
      <c r="B991">
        <v>38</v>
      </c>
      <c r="C991" s="29">
        <f t="shared" si="1939"/>
        <v>43855</v>
      </c>
      <c r="D991" s="88">
        <f ca="1">OFFSET(dispos!$D$24,,222)</f>
        <v>0</v>
      </c>
      <c r="E991" s="88">
        <f ca="1">OFFSET(dispos!$E$24,,222)</f>
        <v>0</v>
      </c>
      <c r="F991" s="88">
        <f ca="1">OFFSET(dispos!$F$24,,222)</f>
        <v>0</v>
      </c>
      <c r="G991" s="88">
        <f ca="1">OFFSET(dispos!$G$24,,222)</f>
        <v>0</v>
      </c>
      <c r="H991" s="88">
        <f ca="1">OFFSET(dispos!$H$24,,222)</f>
        <v>0</v>
      </c>
      <c r="I991" s="88">
        <f ca="1">OFFSET(dispos!$I$24,,222)</f>
        <v>0</v>
      </c>
      <c r="J991" s="90" t="str">
        <f t="shared" ref="J991:O991" ca="1" si="1990">IF(D991=0,"",SUMPRODUCT((D954:D1003&lt;=D991)-(ISBLANK(D954:D1003))))</f>
        <v/>
      </c>
      <c r="K991" s="90" t="str">
        <f t="shared" ca="1" si="1990"/>
        <v/>
      </c>
      <c r="L991" s="90" t="str">
        <f t="shared" ca="1" si="1990"/>
        <v/>
      </c>
      <c r="M991" s="90" t="str">
        <f t="shared" ca="1" si="1990"/>
        <v/>
      </c>
      <c r="N991" s="90" t="str">
        <f t="shared" ca="1" si="1990"/>
        <v/>
      </c>
      <c r="O991" s="90" t="str">
        <f t="shared" ca="1" si="1990"/>
        <v/>
      </c>
      <c r="P991" s="89" t="str">
        <f t="shared" ref="P991:U991" ca="1" si="1991">IF(ISNA(MATCH(MIN(J954:J1003)+ROW()-ROW(P954),J954:J1003,0)),"",INDEX(D954:D1003,MATCH(MIN(J954:J1003)+ROW()-ROW(P954),J954:J1003,0)))</f>
        <v/>
      </c>
      <c r="Q991" s="89" t="str">
        <f t="shared" ca="1" si="1991"/>
        <v/>
      </c>
      <c r="R991" s="89" t="str">
        <f t="shared" ca="1" si="1991"/>
        <v/>
      </c>
      <c r="S991" s="89" t="str">
        <f t="shared" ca="1" si="1991"/>
        <v/>
      </c>
      <c r="T991" s="89" t="str">
        <f t="shared" ca="1" si="1991"/>
        <v/>
      </c>
      <c r="U991" s="89" t="str">
        <f t="shared" ca="1" si="1991"/>
        <v/>
      </c>
      <c r="V991" s="98"/>
    </row>
    <row r="992" spans="2:22" x14ac:dyDescent="0.25">
      <c r="B992">
        <v>39</v>
      </c>
      <c r="C992" s="29">
        <f t="shared" si="1939"/>
        <v>43855</v>
      </c>
      <c r="D992" s="88">
        <f ca="1">OFFSET(dispos!$D$24,,228)</f>
        <v>0</v>
      </c>
      <c r="E992" s="88">
        <f ca="1">OFFSET(dispos!$E$24,,228)</f>
        <v>0</v>
      </c>
      <c r="F992" s="88">
        <f ca="1">OFFSET(dispos!$F$24,,228)</f>
        <v>0</v>
      </c>
      <c r="G992" s="88">
        <f ca="1">OFFSET(dispos!$G$24,,228)</f>
        <v>0</v>
      </c>
      <c r="H992" s="88">
        <f ca="1">OFFSET(dispos!$H$24,,228)</f>
        <v>0</v>
      </c>
      <c r="I992" s="88">
        <f ca="1">OFFSET(dispos!$I$24,,228)</f>
        <v>0</v>
      </c>
      <c r="J992" s="90" t="str">
        <f t="shared" ref="J992:O992" ca="1" si="1992">IF(D992=0,"",SUMPRODUCT((D954:D1003&lt;=D992)-(ISBLANK(D954:D1003))))</f>
        <v/>
      </c>
      <c r="K992" s="90" t="str">
        <f t="shared" ca="1" si="1992"/>
        <v/>
      </c>
      <c r="L992" s="90" t="str">
        <f t="shared" ca="1" si="1992"/>
        <v/>
      </c>
      <c r="M992" s="90" t="str">
        <f t="shared" ca="1" si="1992"/>
        <v/>
      </c>
      <c r="N992" s="90" t="str">
        <f t="shared" ca="1" si="1992"/>
        <v/>
      </c>
      <c r="O992" s="90" t="str">
        <f t="shared" ca="1" si="1992"/>
        <v/>
      </c>
      <c r="P992" s="89" t="str">
        <f t="shared" ref="P992:U992" ca="1" si="1993">IF(ISNA(MATCH(MIN(J954:J1003)+ROW()-ROW(P954),J954:J1003,0)),"",INDEX(D954:D1003,MATCH(MIN(J954:J1003)+ROW()-ROW(P954),J954:J1003,0)))</f>
        <v/>
      </c>
      <c r="Q992" s="89" t="str">
        <f t="shared" ca="1" si="1993"/>
        <v/>
      </c>
      <c r="R992" s="89" t="str">
        <f t="shared" ca="1" si="1993"/>
        <v/>
      </c>
      <c r="S992" s="89" t="str">
        <f t="shared" ca="1" si="1993"/>
        <v/>
      </c>
      <c r="T992" s="89" t="str">
        <f t="shared" ca="1" si="1993"/>
        <v/>
      </c>
      <c r="U992" s="89" t="str">
        <f t="shared" ca="1" si="1993"/>
        <v/>
      </c>
      <c r="V992" s="98"/>
    </row>
    <row r="993" spans="2:22" x14ac:dyDescent="0.25">
      <c r="B993">
        <v>40</v>
      </c>
      <c r="C993" s="29">
        <f t="shared" si="1939"/>
        <v>43855</v>
      </c>
      <c r="D993" s="88">
        <f ca="1">OFFSET(dispos!$D$24,,234)</f>
        <v>0</v>
      </c>
      <c r="E993" s="88">
        <f ca="1">OFFSET(dispos!$E$24,,234)</f>
        <v>0</v>
      </c>
      <c r="F993" s="88">
        <f ca="1">OFFSET(dispos!$F$24,,234)</f>
        <v>0</v>
      </c>
      <c r="G993" s="88">
        <f ca="1">OFFSET(dispos!$G$24,,234)</f>
        <v>0</v>
      </c>
      <c r="H993" s="88">
        <f ca="1">OFFSET(dispos!$H$24,,234)</f>
        <v>0</v>
      </c>
      <c r="I993" s="88">
        <f ca="1">OFFSET(dispos!$I$24,,234)</f>
        <v>0</v>
      </c>
      <c r="J993" s="90" t="str">
        <f t="shared" ref="J993:O993" ca="1" si="1994">IF(D993=0,"",SUMPRODUCT((D954:D1003&lt;=D993)-(ISBLANK(D954:D1003))))</f>
        <v/>
      </c>
      <c r="K993" s="90" t="str">
        <f t="shared" ca="1" si="1994"/>
        <v/>
      </c>
      <c r="L993" s="90" t="str">
        <f t="shared" ca="1" si="1994"/>
        <v/>
      </c>
      <c r="M993" s="90" t="str">
        <f t="shared" ca="1" si="1994"/>
        <v/>
      </c>
      <c r="N993" s="90" t="str">
        <f t="shared" ca="1" si="1994"/>
        <v/>
      </c>
      <c r="O993" s="90" t="str">
        <f t="shared" ca="1" si="1994"/>
        <v/>
      </c>
      <c r="P993" s="89" t="str">
        <f t="shared" ref="P993:U993" ca="1" si="1995">IF(ISNA(MATCH(MIN(J954:J1003)+ROW()-ROW(P954),J954:J1003,0)),"",INDEX(D954:D1003,MATCH(MIN(J954:J1003)+ROW()-ROW(P954),J954:J1003,0)))</f>
        <v/>
      </c>
      <c r="Q993" s="89" t="str">
        <f t="shared" ca="1" si="1995"/>
        <v/>
      </c>
      <c r="R993" s="89" t="str">
        <f t="shared" ca="1" si="1995"/>
        <v/>
      </c>
      <c r="S993" s="89" t="str">
        <f t="shared" ca="1" si="1995"/>
        <v/>
      </c>
      <c r="T993" s="89" t="str">
        <f t="shared" ca="1" si="1995"/>
        <v/>
      </c>
      <c r="U993" s="89" t="str">
        <f t="shared" ca="1" si="1995"/>
        <v/>
      </c>
      <c r="V993" s="98"/>
    </row>
    <row r="994" spans="2:22" x14ac:dyDescent="0.25">
      <c r="B994">
        <v>41</v>
      </c>
      <c r="C994" s="29">
        <f t="shared" si="1939"/>
        <v>43855</v>
      </c>
      <c r="D994" s="88">
        <f ca="1">OFFSET(dispos!$D$24,,240)</f>
        <v>0</v>
      </c>
      <c r="E994" s="88">
        <f ca="1">OFFSET(dispos!$E$24,,240)</f>
        <v>0</v>
      </c>
      <c r="F994" s="88">
        <f ca="1">OFFSET(dispos!$F$24,,240)</f>
        <v>0</v>
      </c>
      <c r="G994" s="88">
        <f ca="1">OFFSET(dispos!$G$24,,240)</f>
        <v>0</v>
      </c>
      <c r="H994" s="88">
        <f ca="1">OFFSET(dispos!$H$24,,240)</f>
        <v>0</v>
      </c>
      <c r="I994" s="88">
        <f ca="1">OFFSET(dispos!$I$24,,240)</f>
        <v>0</v>
      </c>
      <c r="J994" s="90" t="str">
        <f t="shared" ref="J994:O994" ca="1" si="1996">IF(D994=0,"",SUMPRODUCT((D954:D1003&lt;=D994)-(ISBLANK(D954:D1003))))</f>
        <v/>
      </c>
      <c r="K994" s="90" t="str">
        <f t="shared" ca="1" si="1996"/>
        <v/>
      </c>
      <c r="L994" s="90" t="str">
        <f t="shared" ca="1" si="1996"/>
        <v/>
      </c>
      <c r="M994" s="90" t="str">
        <f t="shared" ca="1" si="1996"/>
        <v/>
      </c>
      <c r="N994" s="90" t="str">
        <f t="shared" ca="1" si="1996"/>
        <v/>
      </c>
      <c r="O994" s="90" t="str">
        <f t="shared" ca="1" si="1996"/>
        <v/>
      </c>
      <c r="P994" s="89" t="str">
        <f t="shared" ref="P994:U994" ca="1" si="1997">IF(ISNA(MATCH(MIN(J954:J1003)+ROW()-ROW(P954),J954:J1003,0)),"",INDEX(D954:D1003,MATCH(MIN(J954:J1003)+ROW()-ROW(P954),J954:J1003,0)))</f>
        <v/>
      </c>
      <c r="Q994" s="89" t="str">
        <f t="shared" ca="1" si="1997"/>
        <v/>
      </c>
      <c r="R994" s="89" t="str">
        <f t="shared" ca="1" si="1997"/>
        <v/>
      </c>
      <c r="S994" s="89" t="str">
        <f t="shared" ca="1" si="1997"/>
        <v/>
      </c>
      <c r="T994" s="89" t="str">
        <f t="shared" ca="1" si="1997"/>
        <v/>
      </c>
      <c r="U994" s="89" t="str">
        <f t="shared" ca="1" si="1997"/>
        <v/>
      </c>
      <c r="V994" s="98"/>
    </row>
    <row r="995" spans="2:22" x14ac:dyDescent="0.25">
      <c r="B995">
        <v>42</v>
      </c>
      <c r="C995" s="29">
        <f t="shared" si="1939"/>
        <v>43855</v>
      </c>
      <c r="D995" s="88">
        <f ca="1">OFFSET(dispos!$D$24,,246)</f>
        <v>0</v>
      </c>
      <c r="E995" s="88">
        <f ca="1">OFFSET(dispos!$E$24,,246)</f>
        <v>0</v>
      </c>
      <c r="F995" s="88">
        <f ca="1">OFFSET(dispos!$F$24,,246)</f>
        <v>0</v>
      </c>
      <c r="G995" s="88">
        <f ca="1">OFFSET(dispos!$G$24,,246)</f>
        <v>0</v>
      </c>
      <c r="H995" s="88">
        <f ca="1">OFFSET(dispos!$H$24,,246)</f>
        <v>0</v>
      </c>
      <c r="I995" s="88">
        <f ca="1">OFFSET(dispos!$I$24,,246)</f>
        <v>0</v>
      </c>
      <c r="J995" s="90" t="str">
        <f t="shared" ref="J995:O995" ca="1" si="1998">IF(D995=0,"",SUMPRODUCT((D954:D1003&lt;=D995)-(ISBLANK(D954:D1003))))</f>
        <v/>
      </c>
      <c r="K995" s="90" t="str">
        <f t="shared" ca="1" si="1998"/>
        <v/>
      </c>
      <c r="L995" s="90" t="str">
        <f t="shared" ca="1" si="1998"/>
        <v/>
      </c>
      <c r="M995" s="90" t="str">
        <f t="shared" ca="1" si="1998"/>
        <v/>
      </c>
      <c r="N995" s="90" t="str">
        <f t="shared" ca="1" si="1998"/>
        <v/>
      </c>
      <c r="O995" s="90" t="str">
        <f t="shared" ca="1" si="1998"/>
        <v/>
      </c>
      <c r="P995" s="89" t="str">
        <f t="shared" ref="P995:U995" ca="1" si="1999">IF(ISNA(MATCH(MIN(J954:J1003)+ROW()-ROW(P954),J954:J1003,0)),"",INDEX(D954:D1003,MATCH(MIN(J954:J1003)+ROW()-ROW(P954),J954:J1003,0)))</f>
        <v/>
      </c>
      <c r="Q995" s="89" t="str">
        <f t="shared" ca="1" si="1999"/>
        <v/>
      </c>
      <c r="R995" s="89" t="str">
        <f t="shared" ca="1" si="1999"/>
        <v/>
      </c>
      <c r="S995" s="89" t="str">
        <f t="shared" ca="1" si="1999"/>
        <v/>
      </c>
      <c r="T995" s="89" t="str">
        <f t="shared" ca="1" si="1999"/>
        <v/>
      </c>
      <c r="U995" s="89" t="str">
        <f t="shared" ca="1" si="1999"/>
        <v/>
      </c>
      <c r="V995" s="98"/>
    </row>
    <row r="996" spans="2:22" x14ac:dyDescent="0.25">
      <c r="B996">
        <v>43</v>
      </c>
      <c r="C996" s="29">
        <f t="shared" si="1939"/>
        <v>43855</v>
      </c>
      <c r="D996" s="88">
        <f ca="1">OFFSET(dispos!$D$24,,252)</f>
        <v>0</v>
      </c>
      <c r="E996" s="88">
        <f ca="1">OFFSET(dispos!$E$24,,252)</f>
        <v>0</v>
      </c>
      <c r="F996" s="88">
        <f ca="1">OFFSET(dispos!$F$24,,252)</f>
        <v>0</v>
      </c>
      <c r="G996" s="88">
        <f ca="1">OFFSET(dispos!$G$24,,252)</f>
        <v>0</v>
      </c>
      <c r="H996" s="88">
        <f ca="1">OFFSET(dispos!$H$24,,252)</f>
        <v>0</v>
      </c>
      <c r="I996" s="88">
        <f ca="1">OFFSET(dispos!$I$24,,252)</f>
        <v>0</v>
      </c>
      <c r="J996" s="90" t="str">
        <f t="shared" ref="J996:O996" ca="1" si="2000">IF(D996=0,"",SUMPRODUCT((D954:D1003&lt;=D996)-(ISBLANK(D954:D1003))))</f>
        <v/>
      </c>
      <c r="K996" s="90" t="str">
        <f t="shared" ca="1" si="2000"/>
        <v/>
      </c>
      <c r="L996" s="90" t="str">
        <f t="shared" ca="1" si="2000"/>
        <v/>
      </c>
      <c r="M996" s="90" t="str">
        <f t="shared" ca="1" si="2000"/>
        <v/>
      </c>
      <c r="N996" s="90" t="str">
        <f t="shared" ca="1" si="2000"/>
        <v/>
      </c>
      <c r="O996" s="90" t="str">
        <f t="shared" ca="1" si="2000"/>
        <v/>
      </c>
      <c r="P996" s="89" t="str">
        <f t="shared" ref="P996:U996" ca="1" si="2001">IF(ISNA(MATCH(MIN(J954:J1003)+ROW()-ROW(P954),J954:J1003,0)),"",INDEX(D954:D1003,MATCH(MIN(J954:J1003)+ROW()-ROW(P954),J954:J1003,0)))</f>
        <v/>
      </c>
      <c r="Q996" s="89" t="str">
        <f t="shared" ca="1" si="2001"/>
        <v/>
      </c>
      <c r="R996" s="89" t="str">
        <f t="shared" ca="1" si="2001"/>
        <v/>
      </c>
      <c r="S996" s="89" t="str">
        <f t="shared" ca="1" si="2001"/>
        <v/>
      </c>
      <c r="T996" s="89" t="str">
        <f t="shared" ca="1" si="2001"/>
        <v/>
      </c>
      <c r="U996" s="89" t="str">
        <f t="shared" ca="1" si="2001"/>
        <v/>
      </c>
      <c r="V996" s="98"/>
    </row>
    <row r="997" spans="2:22" x14ac:dyDescent="0.25">
      <c r="B997">
        <v>44</v>
      </c>
      <c r="C997" s="29">
        <f t="shared" si="1939"/>
        <v>43855</v>
      </c>
      <c r="D997" s="88">
        <f ca="1">OFFSET(dispos!$D$24,,258)</f>
        <v>0</v>
      </c>
      <c r="E997" s="88">
        <f ca="1">OFFSET(dispos!$E$24,,258)</f>
        <v>0</v>
      </c>
      <c r="F997" s="88">
        <f ca="1">OFFSET(dispos!$F$24,,258)</f>
        <v>0</v>
      </c>
      <c r="G997" s="88">
        <f ca="1">OFFSET(dispos!$G$24,,258)</f>
        <v>0</v>
      </c>
      <c r="H997" s="88">
        <f ca="1">OFFSET(dispos!$H$24,,258)</f>
        <v>0</v>
      </c>
      <c r="I997" s="88">
        <f ca="1">OFFSET(dispos!$I$24,,258)</f>
        <v>0</v>
      </c>
      <c r="J997" s="90" t="str">
        <f t="shared" ref="J997:O997" ca="1" si="2002">IF(D997=0,"",SUMPRODUCT((D954:D1003&lt;=D997)-(ISBLANK(D954:D1003))))</f>
        <v/>
      </c>
      <c r="K997" s="90" t="str">
        <f t="shared" ca="1" si="2002"/>
        <v/>
      </c>
      <c r="L997" s="90" t="str">
        <f t="shared" ca="1" si="2002"/>
        <v/>
      </c>
      <c r="M997" s="90" t="str">
        <f t="shared" ca="1" si="2002"/>
        <v/>
      </c>
      <c r="N997" s="90" t="str">
        <f t="shared" ca="1" si="2002"/>
        <v/>
      </c>
      <c r="O997" s="90" t="str">
        <f t="shared" ca="1" si="2002"/>
        <v/>
      </c>
      <c r="P997" s="89" t="str">
        <f t="shared" ref="P997:U997" ca="1" si="2003">IF(ISNA(MATCH(MIN(J954:J1003)+ROW()-ROW(P954),J954:J1003,0)),"",INDEX(D954:D1003,MATCH(MIN(J954:J1003)+ROW()-ROW(P954),J954:J1003,0)))</f>
        <v/>
      </c>
      <c r="Q997" s="89" t="str">
        <f t="shared" ca="1" si="2003"/>
        <v/>
      </c>
      <c r="R997" s="89" t="str">
        <f t="shared" ca="1" si="2003"/>
        <v/>
      </c>
      <c r="S997" s="89" t="str">
        <f t="shared" ca="1" si="2003"/>
        <v/>
      </c>
      <c r="T997" s="89" t="str">
        <f t="shared" ca="1" si="2003"/>
        <v/>
      </c>
      <c r="U997" s="89" t="str">
        <f t="shared" ca="1" si="2003"/>
        <v/>
      </c>
      <c r="V997" s="98"/>
    </row>
    <row r="998" spans="2:22" x14ac:dyDescent="0.25">
      <c r="B998">
        <v>45</v>
      </c>
      <c r="C998" s="29">
        <f t="shared" si="1939"/>
        <v>43855</v>
      </c>
      <c r="D998" s="88">
        <f ca="1">OFFSET(dispos!$D$24,,264)</f>
        <v>0</v>
      </c>
      <c r="E998" s="88">
        <f ca="1">OFFSET(dispos!$E$24,,264)</f>
        <v>0</v>
      </c>
      <c r="F998" s="88">
        <f ca="1">OFFSET(dispos!$F$24,,264)</f>
        <v>0</v>
      </c>
      <c r="G998" s="88">
        <f ca="1">OFFSET(dispos!$G$24,,264)</f>
        <v>0</v>
      </c>
      <c r="H998" s="88">
        <f ca="1">OFFSET(dispos!$H$24,,264)</f>
        <v>0</v>
      </c>
      <c r="I998" s="88">
        <f ca="1">OFFSET(dispos!$I$24,,264)</f>
        <v>0</v>
      </c>
      <c r="J998" s="90" t="str">
        <f t="shared" ref="J998:O998" ca="1" si="2004">IF(D998=0,"",SUMPRODUCT((D954:D1003&lt;=D998)-(ISBLANK(D954:D1003))))</f>
        <v/>
      </c>
      <c r="K998" s="90" t="str">
        <f t="shared" ca="1" si="2004"/>
        <v/>
      </c>
      <c r="L998" s="90" t="str">
        <f t="shared" ca="1" si="2004"/>
        <v/>
      </c>
      <c r="M998" s="90" t="str">
        <f t="shared" ca="1" si="2004"/>
        <v/>
      </c>
      <c r="N998" s="90" t="str">
        <f t="shared" ca="1" si="2004"/>
        <v/>
      </c>
      <c r="O998" s="90" t="str">
        <f t="shared" ca="1" si="2004"/>
        <v/>
      </c>
      <c r="P998" s="89" t="str">
        <f t="shared" ref="P998:U998" ca="1" si="2005">IF(ISNA(MATCH(MIN(J954:J1003)+ROW()-ROW(P954),J954:J1003,0)),"",INDEX(D954:D1003,MATCH(MIN(J954:J1003)+ROW()-ROW(P954),J954:J1003,0)))</f>
        <v/>
      </c>
      <c r="Q998" s="89" t="str">
        <f t="shared" ca="1" si="2005"/>
        <v/>
      </c>
      <c r="R998" s="89" t="str">
        <f t="shared" ca="1" si="2005"/>
        <v/>
      </c>
      <c r="S998" s="89" t="str">
        <f t="shared" ca="1" si="2005"/>
        <v/>
      </c>
      <c r="T998" s="89" t="str">
        <f t="shared" ca="1" si="2005"/>
        <v/>
      </c>
      <c r="U998" s="89" t="str">
        <f t="shared" ca="1" si="2005"/>
        <v/>
      </c>
      <c r="V998" s="98"/>
    </row>
    <row r="999" spans="2:22" x14ac:dyDescent="0.25">
      <c r="B999">
        <v>46</v>
      </c>
      <c r="C999" s="29">
        <f t="shared" si="1939"/>
        <v>43855</v>
      </c>
      <c r="D999" s="88">
        <f ca="1">OFFSET(dispos!$D$24,,270)</f>
        <v>0</v>
      </c>
      <c r="E999" s="88">
        <f ca="1">OFFSET(dispos!$E$24,,270)</f>
        <v>0</v>
      </c>
      <c r="F999" s="88">
        <f ca="1">OFFSET(dispos!$F$24,,270)</f>
        <v>0</v>
      </c>
      <c r="G999" s="88">
        <f ca="1">OFFSET(dispos!$G$24,,270)</f>
        <v>0</v>
      </c>
      <c r="H999" s="88">
        <f ca="1">OFFSET(dispos!$H$24,,270)</f>
        <v>0</v>
      </c>
      <c r="I999" s="88">
        <f ca="1">OFFSET(dispos!$I$24,,270)</f>
        <v>0</v>
      </c>
      <c r="J999" s="90" t="str">
        <f t="shared" ref="J999:O999" ca="1" si="2006">IF(D999=0,"",SUMPRODUCT((D954:D1003&lt;=D999)-(ISBLANK(D954:D1003))))</f>
        <v/>
      </c>
      <c r="K999" s="90" t="str">
        <f t="shared" ca="1" si="2006"/>
        <v/>
      </c>
      <c r="L999" s="90" t="str">
        <f t="shared" ca="1" si="2006"/>
        <v/>
      </c>
      <c r="M999" s="90" t="str">
        <f t="shared" ca="1" si="2006"/>
        <v/>
      </c>
      <c r="N999" s="90" t="str">
        <f t="shared" ca="1" si="2006"/>
        <v/>
      </c>
      <c r="O999" s="90" t="str">
        <f t="shared" ca="1" si="2006"/>
        <v/>
      </c>
      <c r="P999" s="89" t="str">
        <f t="shared" ref="P999:U999" ca="1" si="2007">IF(ISNA(MATCH(MIN(J954:J1003)+ROW()-ROW(P954),J954:J1003,0)),"",INDEX(D954:D1003,MATCH(MIN(J954:J1003)+ROW()-ROW(P954),J954:J1003,0)))</f>
        <v/>
      </c>
      <c r="Q999" s="89" t="str">
        <f t="shared" ca="1" si="2007"/>
        <v/>
      </c>
      <c r="R999" s="89" t="str">
        <f t="shared" ca="1" si="2007"/>
        <v/>
      </c>
      <c r="S999" s="89" t="str">
        <f t="shared" ca="1" si="2007"/>
        <v/>
      </c>
      <c r="T999" s="89" t="str">
        <f t="shared" ca="1" si="2007"/>
        <v/>
      </c>
      <c r="U999" s="89" t="str">
        <f t="shared" ca="1" si="2007"/>
        <v/>
      </c>
      <c r="V999" s="98"/>
    </row>
    <row r="1000" spans="2:22" x14ac:dyDescent="0.25">
      <c r="B1000">
        <v>47</v>
      </c>
      <c r="C1000" s="29">
        <f t="shared" si="1939"/>
        <v>43855</v>
      </c>
      <c r="D1000" s="88">
        <f ca="1">OFFSET(dispos!$D$24,,276)</f>
        <v>0</v>
      </c>
      <c r="E1000" s="88">
        <f ca="1">OFFSET(dispos!$E$24,,276)</f>
        <v>0</v>
      </c>
      <c r="F1000" s="88">
        <f ca="1">OFFSET(dispos!$F$24,,276)</f>
        <v>0</v>
      </c>
      <c r="G1000" s="88">
        <f ca="1">OFFSET(dispos!$G$24,,276)</f>
        <v>0</v>
      </c>
      <c r="H1000" s="88">
        <f ca="1">OFFSET(dispos!$H$24,,276)</f>
        <v>0</v>
      </c>
      <c r="I1000" s="88">
        <f ca="1">OFFSET(dispos!$I$24,,276)</f>
        <v>0</v>
      </c>
      <c r="J1000" s="90" t="str">
        <f t="shared" ref="J1000:O1000" ca="1" si="2008">IF(D1000=0,"",SUMPRODUCT((D954:D1003&lt;=D1000)-(ISBLANK(D954:D1003))))</f>
        <v/>
      </c>
      <c r="K1000" s="90" t="str">
        <f t="shared" ca="1" si="2008"/>
        <v/>
      </c>
      <c r="L1000" s="90" t="str">
        <f t="shared" ca="1" si="2008"/>
        <v/>
      </c>
      <c r="M1000" s="90" t="str">
        <f t="shared" ca="1" si="2008"/>
        <v/>
      </c>
      <c r="N1000" s="90" t="str">
        <f t="shared" ca="1" si="2008"/>
        <v/>
      </c>
      <c r="O1000" s="90" t="str">
        <f t="shared" ca="1" si="2008"/>
        <v/>
      </c>
      <c r="P1000" s="89" t="str">
        <f t="shared" ref="P1000:U1000" ca="1" si="2009">IF(ISNA(MATCH(MIN(J954:J1003)+ROW()-ROW(P954),J954:J1003,0)),"",INDEX(D954:D1003,MATCH(MIN(J954:J1003)+ROW()-ROW(P954),J954:J1003,0)))</f>
        <v/>
      </c>
      <c r="Q1000" s="89" t="str">
        <f t="shared" ca="1" si="2009"/>
        <v/>
      </c>
      <c r="R1000" s="89" t="str">
        <f t="shared" ca="1" si="2009"/>
        <v/>
      </c>
      <c r="S1000" s="89" t="str">
        <f t="shared" ca="1" si="2009"/>
        <v/>
      </c>
      <c r="T1000" s="89" t="str">
        <f t="shared" ca="1" si="2009"/>
        <v/>
      </c>
      <c r="U1000" s="89" t="str">
        <f t="shared" ca="1" si="2009"/>
        <v/>
      </c>
      <c r="V1000" s="98"/>
    </row>
    <row r="1001" spans="2:22" x14ac:dyDescent="0.25">
      <c r="B1001">
        <v>48</v>
      </c>
      <c r="C1001" s="29">
        <f t="shared" si="1939"/>
        <v>43855</v>
      </c>
      <c r="D1001" s="88">
        <f ca="1">OFFSET(dispos!$D$24,,282)</f>
        <v>0</v>
      </c>
      <c r="E1001" s="88">
        <f ca="1">OFFSET(dispos!$E$24,,282)</f>
        <v>0</v>
      </c>
      <c r="F1001" s="88">
        <f ca="1">OFFSET(dispos!$F$24,,282)</f>
        <v>0</v>
      </c>
      <c r="G1001" s="88">
        <f ca="1">OFFSET(dispos!$G$24,,282)</f>
        <v>0</v>
      </c>
      <c r="H1001" s="88">
        <f ca="1">OFFSET(dispos!$H$24,,282)</f>
        <v>0</v>
      </c>
      <c r="I1001" s="88">
        <f ca="1">OFFSET(dispos!$I$24,,282)</f>
        <v>0</v>
      </c>
      <c r="J1001" s="90" t="str">
        <f t="shared" ref="J1001:O1001" ca="1" si="2010">IF(D1001=0,"",SUMPRODUCT((D954:D1003&lt;=D1001)-(ISBLANK(D954:D1003))))</f>
        <v/>
      </c>
      <c r="K1001" s="90" t="str">
        <f t="shared" ca="1" si="2010"/>
        <v/>
      </c>
      <c r="L1001" s="90" t="str">
        <f t="shared" ca="1" si="2010"/>
        <v/>
      </c>
      <c r="M1001" s="90" t="str">
        <f t="shared" ca="1" si="2010"/>
        <v/>
      </c>
      <c r="N1001" s="90" t="str">
        <f t="shared" ca="1" si="2010"/>
        <v/>
      </c>
      <c r="O1001" s="90" t="str">
        <f t="shared" ca="1" si="2010"/>
        <v/>
      </c>
      <c r="P1001" s="89" t="str">
        <f t="shared" ref="P1001:U1001" ca="1" si="2011">IF(ISNA(MATCH(MIN(J954:J1003)+ROW()-ROW(P954),J954:J1003,0)),"",INDEX(D954:D1003,MATCH(MIN(J954:J1003)+ROW()-ROW(P954),J954:J1003,0)))</f>
        <v/>
      </c>
      <c r="Q1001" s="89" t="str">
        <f t="shared" ca="1" si="2011"/>
        <v/>
      </c>
      <c r="R1001" s="89" t="str">
        <f t="shared" ca="1" si="2011"/>
        <v/>
      </c>
      <c r="S1001" s="89" t="str">
        <f t="shared" ca="1" si="2011"/>
        <v/>
      </c>
      <c r="T1001" s="89" t="str">
        <f t="shared" ca="1" si="2011"/>
        <v/>
      </c>
      <c r="U1001" s="89" t="str">
        <f t="shared" ca="1" si="2011"/>
        <v/>
      </c>
      <c r="V1001" s="98"/>
    </row>
    <row r="1002" spans="2:22" x14ac:dyDescent="0.25">
      <c r="B1002">
        <v>49</v>
      </c>
      <c r="C1002" s="29">
        <f t="shared" si="1939"/>
        <v>43855</v>
      </c>
      <c r="D1002" s="88">
        <f ca="1">OFFSET(dispos!$D$24,,288)</f>
        <v>0</v>
      </c>
      <c r="E1002" s="88">
        <f ca="1">OFFSET(dispos!$E$24,,288)</f>
        <v>0</v>
      </c>
      <c r="F1002" s="88">
        <f ca="1">OFFSET(dispos!$F$24,,288)</f>
        <v>0</v>
      </c>
      <c r="G1002" s="88">
        <f ca="1">OFFSET(dispos!$G$24,,288)</f>
        <v>0</v>
      </c>
      <c r="H1002" s="88">
        <f ca="1">OFFSET(dispos!$H$24,,288)</f>
        <v>0</v>
      </c>
      <c r="I1002" s="88">
        <f ca="1">OFFSET(dispos!$I$24,,288)</f>
        <v>0</v>
      </c>
      <c r="J1002" s="90" t="str">
        <f t="shared" ref="J1002:O1002" ca="1" si="2012">IF(D1002=0,"",SUMPRODUCT((D954:D1003&lt;=D1002)-(ISBLANK(D954:D1003))))</f>
        <v/>
      </c>
      <c r="K1002" s="90" t="str">
        <f t="shared" ca="1" si="2012"/>
        <v/>
      </c>
      <c r="L1002" s="90" t="str">
        <f t="shared" ca="1" si="2012"/>
        <v/>
      </c>
      <c r="M1002" s="90" t="str">
        <f t="shared" ca="1" si="2012"/>
        <v/>
      </c>
      <c r="N1002" s="90" t="str">
        <f t="shared" ca="1" si="2012"/>
        <v/>
      </c>
      <c r="O1002" s="90" t="str">
        <f t="shared" ca="1" si="2012"/>
        <v/>
      </c>
      <c r="P1002" s="89" t="str">
        <f t="shared" ref="P1002:U1002" ca="1" si="2013">IF(ISNA(MATCH(MIN(J954:J1003)+ROW()-ROW(P954),J954:J1003,0)),"",INDEX(D954:D1003,MATCH(MIN(J954:J1003)+ROW()-ROW(P954),J954:J1003,0)))</f>
        <v/>
      </c>
      <c r="Q1002" s="89" t="str">
        <f t="shared" ca="1" si="2013"/>
        <v/>
      </c>
      <c r="R1002" s="89" t="str">
        <f t="shared" ca="1" si="2013"/>
        <v/>
      </c>
      <c r="S1002" s="89" t="str">
        <f t="shared" ca="1" si="2013"/>
        <v/>
      </c>
      <c r="T1002" s="89" t="str">
        <f t="shared" ca="1" si="2013"/>
        <v/>
      </c>
      <c r="U1002" s="89" t="str">
        <f t="shared" ca="1" si="2013"/>
        <v/>
      </c>
      <c r="V1002" s="98"/>
    </row>
    <row r="1003" spans="2:22" x14ac:dyDescent="0.25">
      <c r="B1003">
        <v>50</v>
      </c>
      <c r="C1003" s="29">
        <f t="shared" si="1939"/>
        <v>43855</v>
      </c>
      <c r="D1003" s="88">
        <f ca="1">OFFSET(dispos!$D$24,,294)</f>
        <v>0</v>
      </c>
      <c r="E1003" s="88">
        <f ca="1">OFFSET(dispos!$E$24,,294)</f>
        <v>0</v>
      </c>
      <c r="F1003" s="88">
        <f ca="1">OFFSET(dispos!$F$24,,294)</f>
        <v>0</v>
      </c>
      <c r="G1003" s="88">
        <f ca="1">OFFSET(dispos!$G$24,,294)</f>
        <v>0</v>
      </c>
      <c r="H1003" s="88">
        <f ca="1">OFFSET(dispos!$H$24,,294)</f>
        <v>0</v>
      </c>
      <c r="I1003" s="88">
        <f ca="1">OFFSET(dispos!$I$24,,294)</f>
        <v>0</v>
      </c>
      <c r="J1003" s="90" t="str">
        <f t="shared" ref="J1003:O1003" ca="1" si="2014">IF(D1003=0,"",SUMPRODUCT((D954:D1003&lt;=D1003)-(ISBLANK(D954:D1003))))</f>
        <v/>
      </c>
      <c r="K1003" s="90" t="str">
        <f t="shared" ca="1" si="2014"/>
        <v/>
      </c>
      <c r="L1003" s="90" t="str">
        <f t="shared" ca="1" si="2014"/>
        <v/>
      </c>
      <c r="M1003" s="90" t="str">
        <f t="shared" ca="1" si="2014"/>
        <v/>
      </c>
      <c r="N1003" s="90" t="str">
        <f t="shared" ca="1" si="2014"/>
        <v/>
      </c>
      <c r="O1003" s="90" t="str">
        <f t="shared" ca="1" si="2014"/>
        <v/>
      </c>
      <c r="P1003" s="89" t="str">
        <f t="shared" ref="P1003:U1003" ca="1" si="2015">IF(ISNA(MATCH(MIN(J954:J1003)+ROW()-ROW(P954),J954:J1003,0)),"",INDEX(D954:D1003,MATCH(MIN(J954:J1003)+ROW()-ROW(P954),J954:J1003,0)))</f>
        <v/>
      </c>
      <c r="Q1003" s="89" t="str">
        <f t="shared" ca="1" si="2015"/>
        <v/>
      </c>
      <c r="R1003" s="89" t="str">
        <f t="shared" ca="1" si="2015"/>
        <v/>
      </c>
      <c r="S1003" s="89" t="str">
        <f t="shared" ca="1" si="2015"/>
        <v/>
      </c>
      <c r="T1003" s="89" t="str">
        <f t="shared" ca="1" si="2015"/>
        <v/>
      </c>
      <c r="U1003" s="89" t="str">
        <f t="shared" ca="1" si="2015"/>
        <v/>
      </c>
      <c r="V1003" s="98"/>
    </row>
    <row r="1004" spans="2:22" x14ac:dyDescent="0.25">
      <c r="B1004" s="91">
        <v>1</v>
      </c>
      <c r="C1004" s="92">
        <f>dispos!$C$25</f>
        <v>43856</v>
      </c>
      <c r="D1004" s="93">
        <f ca="1">OFFSET(dispos!$D$25,,)</f>
        <v>0</v>
      </c>
      <c r="E1004" s="93">
        <f ca="1">OFFSET(dispos!$E$25,,)</f>
        <v>0</v>
      </c>
      <c r="F1004" s="93">
        <f ca="1">OFFSET(dispos!$F$25,,)</f>
        <v>0</v>
      </c>
      <c r="G1004" s="93">
        <f ca="1">OFFSET(dispos!$G$25,,)</f>
        <v>0</v>
      </c>
      <c r="H1004" s="93">
        <f ca="1">OFFSET(dispos!$H$25,,)</f>
        <v>0</v>
      </c>
      <c r="I1004" s="93">
        <f ca="1">OFFSET(dispos!$I$25,,)</f>
        <v>0</v>
      </c>
      <c r="J1004" s="94" t="str">
        <f t="shared" ref="J1004:O1004" ca="1" si="2016">IF(D1004=0,"",SUMPRODUCT((D1004:D1053&lt;=D1004)-(ISBLANK(D1004:D1053))))</f>
        <v/>
      </c>
      <c r="K1004" s="95" t="str">
        <f t="shared" ca="1" si="2016"/>
        <v/>
      </c>
      <c r="L1004" s="95" t="str">
        <f t="shared" ca="1" si="2016"/>
        <v/>
      </c>
      <c r="M1004" s="95" t="str">
        <f t="shared" ca="1" si="2016"/>
        <v/>
      </c>
      <c r="N1004" s="95" t="str">
        <f t="shared" ca="1" si="2016"/>
        <v/>
      </c>
      <c r="O1004" s="95" t="str">
        <f t="shared" ca="1" si="2016"/>
        <v/>
      </c>
      <c r="P1004" s="96" t="str">
        <f t="shared" ref="P1004:U1004" ca="1" si="2017">IF(ISNA(MATCH(MIN(J1004:J1053)+ROW()-ROW(P1004),J1004:J1053,0)),"",INDEX(D1004:D1053,MATCH(MIN(J1004:J1053)+ROW()-ROW(P1004),J1004:J1053,0)))</f>
        <v/>
      </c>
      <c r="Q1004" s="96" t="str">
        <f t="shared" ca="1" si="2017"/>
        <v/>
      </c>
      <c r="R1004" s="96" t="str">
        <f t="shared" ca="1" si="2017"/>
        <v/>
      </c>
      <c r="S1004" s="96" t="str">
        <f t="shared" ca="1" si="2017"/>
        <v/>
      </c>
      <c r="T1004" s="96" t="str">
        <f t="shared" ca="1" si="2017"/>
        <v/>
      </c>
      <c r="U1004" s="96" t="str">
        <f t="shared" ca="1" si="2017"/>
        <v/>
      </c>
      <c r="V1004" s="98">
        <v>21</v>
      </c>
    </row>
    <row r="1005" spans="2:22" x14ac:dyDescent="0.25">
      <c r="B1005" s="91">
        <v>2</v>
      </c>
      <c r="C1005" s="92">
        <f t="shared" si="1939"/>
        <v>43856</v>
      </c>
      <c r="D1005" s="93">
        <f ca="1">OFFSET(dispos!$D$25,,6)</f>
        <v>0</v>
      </c>
      <c r="E1005" s="93">
        <f ca="1">OFFSET(dispos!$E$25,,6)</f>
        <v>0</v>
      </c>
      <c r="F1005" s="93">
        <f ca="1">OFFSET(dispos!$F$25,,6)</f>
        <v>0</v>
      </c>
      <c r="G1005" s="93">
        <f ca="1">OFFSET(dispos!$G$25,,6)</f>
        <v>0</v>
      </c>
      <c r="H1005" s="93">
        <f ca="1">OFFSET(dispos!$H$25,,6)</f>
        <v>0</v>
      </c>
      <c r="I1005" s="93">
        <f ca="1">OFFSET(dispos!$I$25,,6)</f>
        <v>0</v>
      </c>
      <c r="J1005" s="90" t="str">
        <f t="shared" ref="J1005:O1005" ca="1" si="2018">IF(D1005=0,"",SUMPRODUCT((D1004:D1053&lt;=D1005)-(ISBLANK(D1004:D1053))))</f>
        <v/>
      </c>
      <c r="K1005" s="90" t="str">
        <f t="shared" ca="1" si="2018"/>
        <v/>
      </c>
      <c r="L1005" s="90" t="str">
        <f t="shared" ca="1" si="2018"/>
        <v/>
      </c>
      <c r="M1005" s="90" t="str">
        <f t="shared" ca="1" si="2018"/>
        <v/>
      </c>
      <c r="N1005" s="90" t="str">
        <f t="shared" ca="1" si="2018"/>
        <v/>
      </c>
      <c r="O1005" s="90" t="str">
        <f t="shared" ca="1" si="2018"/>
        <v/>
      </c>
      <c r="P1005" s="89" t="str">
        <f t="shared" ref="P1005:U1005" ca="1" si="2019">IF(ISNA(MATCH(MIN(J1004:J1053)+ROW()-ROW(P1004),J1004:J1053,0)),"",INDEX(D1004:D1053,MATCH(MIN(J1004:J1053)+ROW()-ROW(P1004),J1004:J1053,0)))</f>
        <v/>
      </c>
      <c r="Q1005" s="89" t="str">
        <f t="shared" ca="1" si="2019"/>
        <v/>
      </c>
      <c r="R1005" s="89" t="str">
        <f t="shared" ca="1" si="2019"/>
        <v/>
      </c>
      <c r="S1005" s="89" t="str">
        <f t="shared" ca="1" si="2019"/>
        <v/>
      </c>
      <c r="T1005" s="89" t="str">
        <f t="shared" ca="1" si="2019"/>
        <v/>
      </c>
      <c r="U1005" s="89" t="str">
        <f t="shared" ca="1" si="2019"/>
        <v/>
      </c>
      <c r="V1005" s="98"/>
    </row>
    <row r="1006" spans="2:22" x14ac:dyDescent="0.25">
      <c r="B1006" s="91">
        <v>3</v>
      </c>
      <c r="C1006" s="92">
        <f t="shared" si="1939"/>
        <v>43856</v>
      </c>
      <c r="D1006" s="93">
        <f ca="1">OFFSET(dispos!$D$25,,12)</f>
        <v>0</v>
      </c>
      <c r="E1006" s="93">
        <f ca="1">OFFSET(dispos!$E$25,,12)</f>
        <v>0</v>
      </c>
      <c r="F1006" s="93">
        <f ca="1">OFFSET(dispos!$F$25,,12)</f>
        <v>0</v>
      </c>
      <c r="G1006" s="93">
        <f ca="1">OFFSET(dispos!$G$25,,12)</f>
        <v>0</v>
      </c>
      <c r="H1006" s="93">
        <f ca="1">OFFSET(dispos!$H$25,,12)</f>
        <v>0</v>
      </c>
      <c r="I1006" s="93">
        <f ca="1">OFFSET(dispos!$I$25,,12)</f>
        <v>0</v>
      </c>
      <c r="J1006" s="90" t="str">
        <f t="shared" ref="J1006:O1006" ca="1" si="2020">IF(D1006=0,"",SUMPRODUCT((D1004:D1053&lt;=D1006)-(ISBLANK(D1004:D1053))))</f>
        <v/>
      </c>
      <c r="K1006" s="90" t="str">
        <f t="shared" ca="1" si="2020"/>
        <v/>
      </c>
      <c r="L1006" s="90" t="str">
        <f t="shared" ca="1" si="2020"/>
        <v/>
      </c>
      <c r="M1006" s="90" t="str">
        <f t="shared" ca="1" si="2020"/>
        <v/>
      </c>
      <c r="N1006" s="90" t="str">
        <f t="shared" ca="1" si="2020"/>
        <v/>
      </c>
      <c r="O1006" s="90" t="str">
        <f t="shared" ca="1" si="2020"/>
        <v/>
      </c>
      <c r="P1006" s="89" t="str">
        <f t="shared" ref="P1006:U1006" ca="1" si="2021">IF(ISNA(MATCH(MIN(J1004:J1053)+ROW()-ROW(P1004),J1004:J1053,0)),"",INDEX(D1004:D1053,MATCH(MIN(J1004:J1053)+ROW()-ROW(P1004),J1004:J1053,0)))</f>
        <v/>
      </c>
      <c r="Q1006" s="89" t="str">
        <f t="shared" ca="1" si="2021"/>
        <v/>
      </c>
      <c r="R1006" s="89" t="str">
        <f t="shared" ca="1" si="2021"/>
        <v/>
      </c>
      <c r="S1006" s="89" t="str">
        <f t="shared" ca="1" si="2021"/>
        <v/>
      </c>
      <c r="T1006" s="89" t="str">
        <f t="shared" ca="1" si="2021"/>
        <v/>
      </c>
      <c r="U1006" s="89" t="str">
        <f t="shared" ca="1" si="2021"/>
        <v/>
      </c>
      <c r="V1006" s="98"/>
    </row>
    <row r="1007" spans="2:22" x14ac:dyDescent="0.25">
      <c r="B1007" s="91">
        <v>4</v>
      </c>
      <c r="C1007" s="92">
        <f t="shared" si="1939"/>
        <v>43856</v>
      </c>
      <c r="D1007" s="93">
        <f ca="1">OFFSET(dispos!$D$25,,18)</f>
        <v>0</v>
      </c>
      <c r="E1007" s="93">
        <f ca="1">OFFSET(dispos!$E$25,,18)</f>
        <v>0</v>
      </c>
      <c r="F1007" s="93">
        <f ca="1">OFFSET(dispos!$F$25,,18)</f>
        <v>0</v>
      </c>
      <c r="G1007" s="93">
        <f ca="1">OFFSET(dispos!$G$25,,18)</f>
        <v>0</v>
      </c>
      <c r="H1007" s="93">
        <f ca="1">OFFSET(dispos!$H$25,,18)</f>
        <v>0</v>
      </c>
      <c r="I1007" s="93">
        <f ca="1">OFFSET(dispos!$I$25,,18)</f>
        <v>0</v>
      </c>
      <c r="J1007" s="90" t="str">
        <f t="shared" ref="J1007:O1007" ca="1" si="2022">IF(D1007=0,"",SUMPRODUCT((D1004:D1053&lt;=D1007)-(ISBLANK(D1004:D1053))))</f>
        <v/>
      </c>
      <c r="K1007" s="90" t="str">
        <f t="shared" ca="1" si="2022"/>
        <v/>
      </c>
      <c r="L1007" s="90" t="str">
        <f t="shared" ca="1" si="2022"/>
        <v/>
      </c>
      <c r="M1007" s="90" t="str">
        <f t="shared" ca="1" si="2022"/>
        <v/>
      </c>
      <c r="N1007" s="90" t="str">
        <f t="shared" ca="1" si="2022"/>
        <v/>
      </c>
      <c r="O1007" s="90" t="str">
        <f t="shared" ca="1" si="2022"/>
        <v/>
      </c>
      <c r="P1007" s="89" t="str">
        <f t="shared" ref="P1007:U1007" ca="1" si="2023">IF(ISNA(MATCH(MIN(J1004:J1053)+ROW()-ROW(P1004),J1004:J1053,0)),"",INDEX(D1004:D1053,MATCH(MIN(J1004:J1053)+ROW()-ROW(P1004),J1004:J1053,0)))</f>
        <v/>
      </c>
      <c r="Q1007" s="89" t="str">
        <f t="shared" ca="1" si="2023"/>
        <v/>
      </c>
      <c r="R1007" s="89" t="str">
        <f t="shared" ca="1" si="2023"/>
        <v/>
      </c>
      <c r="S1007" s="89" t="str">
        <f t="shared" ca="1" si="2023"/>
        <v/>
      </c>
      <c r="T1007" s="89" t="str">
        <f t="shared" ca="1" si="2023"/>
        <v/>
      </c>
      <c r="U1007" s="89" t="str">
        <f t="shared" ca="1" si="2023"/>
        <v/>
      </c>
      <c r="V1007" s="98"/>
    </row>
    <row r="1008" spans="2:22" x14ac:dyDescent="0.25">
      <c r="B1008" s="91">
        <v>5</v>
      </c>
      <c r="C1008" s="92">
        <f t="shared" si="1939"/>
        <v>43856</v>
      </c>
      <c r="D1008" s="93">
        <f ca="1">OFFSET(dispos!$D$25,,24)</f>
        <v>0</v>
      </c>
      <c r="E1008" s="93">
        <f ca="1">OFFSET(dispos!$E$25,,24)</f>
        <v>0</v>
      </c>
      <c r="F1008" s="93">
        <f ca="1">OFFSET(dispos!$F$25,,24)</f>
        <v>0</v>
      </c>
      <c r="G1008" s="93">
        <f ca="1">OFFSET(dispos!$G$25,,24)</f>
        <v>0</v>
      </c>
      <c r="H1008" s="93">
        <f ca="1">OFFSET(dispos!$H$25,,24)</f>
        <v>0</v>
      </c>
      <c r="I1008" s="93">
        <f ca="1">OFFSET(dispos!$I$25,,24)</f>
        <v>0</v>
      </c>
      <c r="J1008" s="90" t="str">
        <f t="shared" ref="J1008:O1008" ca="1" si="2024">IF(D1008=0,"",SUMPRODUCT((D1004:D1053&lt;=D1008)-(ISBLANK(D1004:D1053))))</f>
        <v/>
      </c>
      <c r="K1008" s="90" t="str">
        <f t="shared" ca="1" si="2024"/>
        <v/>
      </c>
      <c r="L1008" s="90" t="str">
        <f t="shared" ca="1" si="2024"/>
        <v/>
      </c>
      <c r="M1008" s="90" t="str">
        <f t="shared" ca="1" si="2024"/>
        <v/>
      </c>
      <c r="N1008" s="90" t="str">
        <f t="shared" ca="1" si="2024"/>
        <v/>
      </c>
      <c r="O1008" s="90" t="str">
        <f t="shared" ca="1" si="2024"/>
        <v/>
      </c>
      <c r="P1008" s="89" t="str">
        <f t="shared" ref="P1008:U1008" ca="1" si="2025">IF(ISNA(MATCH(MIN(J1004:J1053)+ROW()-ROW(P1004),J1004:J1053,0)),"",INDEX(D1004:D1053,MATCH(MIN(J1004:J1053)+ROW()-ROW(P1004),J1004:J1053,0)))</f>
        <v/>
      </c>
      <c r="Q1008" s="89" t="str">
        <f t="shared" ca="1" si="2025"/>
        <v/>
      </c>
      <c r="R1008" s="89" t="str">
        <f t="shared" ca="1" si="2025"/>
        <v/>
      </c>
      <c r="S1008" s="89" t="str">
        <f t="shared" ca="1" si="2025"/>
        <v/>
      </c>
      <c r="T1008" s="89" t="str">
        <f t="shared" ca="1" si="2025"/>
        <v/>
      </c>
      <c r="U1008" s="89" t="str">
        <f t="shared" ca="1" si="2025"/>
        <v/>
      </c>
      <c r="V1008" s="98"/>
    </row>
    <row r="1009" spans="2:22" x14ac:dyDescent="0.25">
      <c r="B1009" s="91">
        <v>6</v>
      </c>
      <c r="C1009" s="92">
        <f t="shared" si="1939"/>
        <v>43856</v>
      </c>
      <c r="D1009" s="93">
        <f ca="1">OFFSET(dispos!$D$25,,30)</f>
        <v>0</v>
      </c>
      <c r="E1009" s="93">
        <f ca="1">OFFSET(dispos!$E$25,,30)</f>
        <v>0</v>
      </c>
      <c r="F1009" s="93">
        <f ca="1">OFFSET(dispos!$F$25,,30)</f>
        <v>0</v>
      </c>
      <c r="G1009" s="93">
        <f ca="1">OFFSET(dispos!$G$25,,30)</f>
        <v>0</v>
      </c>
      <c r="H1009" s="93">
        <f ca="1">OFFSET(dispos!$H$25,,30)</f>
        <v>0</v>
      </c>
      <c r="I1009" s="93">
        <f ca="1">OFFSET(dispos!$I$25,,30)</f>
        <v>0</v>
      </c>
      <c r="J1009" s="90" t="str">
        <f t="shared" ref="J1009:O1009" ca="1" si="2026">IF(D1009=0,"",SUMPRODUCT((D1004:D1053&lt;=D1009)-(ISBLANK(D1004:D1053))))</f>
        <v/>
      </c>
      <c r="K1009" s="90" t="str">
        <f t="shared" ca="1" si="2026"/>
        <v/>
      </c>
      <c r="L1009" s="90" t="str">
        <f t="shared" ca="1" si="2026"/>
        <v/>
      </c>
      <c r="M1009" s="90" t="str">
        <f t="shared" ca="1" si="2026"/>
        <v/>
      </c>
      <c r="N1009" s="90" t="str">
        <f t="shared" ca="1" si="2026"/>
        <v/>
      </c>
      <c r="O1009" s="90" t="str">
        <f t="shared" ca="1" si="2026"/>
        <v/>
      </c>
      <c r="P1009" s="89" t="str">
        <f t="shared" ref="P1009:U1009" ca="1" si="2027">IF(ISNA(MATCH(MIN(J1004:J1053)+ROW()-ROW(P1004),J1004:J1053,0)),"",INDEX(D1004:D1053,MATCH(MIN(J1004:J1053)+ROW()-ROW(P1004),J1004:J1053,0)))</f>
        <v/>
      </c>
      <c r="Q1009" s="89" t="str">
        <f t="shared" ca="1" si="2027"/>
        <v/>
      </c>
      <c r="R1009" s="89" t="str">
        <f t="shared" ca="1" si="2027"/>
        <v/>
      </c>
      <c r="S1009" s="89" t="str">
        <f t="shared" ca="1" si="2027"/>
        <v/>
      </c>
      <c r="T1009" s="89" t="str">
        <f t="shared" ca="1" si="2027"/>
        <v/>
      </c>
      <c r="U1009" s="89" t="str">
        <f t="shared" ca="1" si="2027"/>
        <v/>
      </c>
      <c r="V1009" s="98"/>
    </row>
    <row r="1010" spans="2:22" x14ac:dyDescent="0.25">
      <c r="B1010" s="91">
        <v>7</v>
      </c>
      <c r="C1010" s="92">
        <f t="shared" si="1939"/>
        <v>43856</v>
      </c>
      <c r="D1010" s="93">
        <f ca="1">OFFSET(dispos!$D$25,,36)</f>
        <v>0</v>
      </c>
      <c r="E1010" s="93">
        <f ca="1">OFFSET(dispos!$E$25,,36)</f>
        <v>0</v>
      </c>
      <c r="F1010" s="93">
        <f ca="1">OFFSET(dispos!$F$25,,36)</f>
        <v>0</v>
      </c>
      <c r="G1010" s="93">
        <f ca="1">OFFSET(dispos!$G$25,,36)</f>
        <v>0</v>
      </c>
      <c r="H1010" s="93">
        <f ca="1">OFFSET(dispos!$H$25,,36)</f>
        <v>0</v>
      </c>
      <c r="I1010" s="93">
        <f ca="1">OFFSET(dispos!$I$25,,36)</f>
        <v>0</v>
      </c>
      <c r="J1010" s="90" t="str">
        <f t="shared" ref="J1010:O1010" ca="1" si="2028">IF(D1010=0,"",SUMPRODUCT((D1004:D1053&lt;=D1010)-(ISBLANK(D1004:D1053))))</f>
        <v/>
      </c>
      <c r="K1010" s="90" t="str">
        <f t="shared" ca="1" si="2028"/>
        <v/>
      </c>
      <c r="L1010" s="90" t="str">
        <f t="shared" ca="1" si="2028"/>
        <v/>
      </c>
      <c r="M1010" s="90" t="str">
        <f t="shared" ca="1" si="2028"/>
        <v/>
      </c>
      <c r="N1010" s="90" t="str">
        <f t="shared" ca="1" si="2028"/>
        <v/>
      </c>
      <c r="O1010" s="90" t="str">
        <f t="shared" ca="1" si="2028"/>
        <v/>
      </c>
      <c r="P1010" s="89" t="str">
        <f t="shared" ref="P1010:U1010" ca="1" si="2029">IF(ISNA(MATCH(MIN(J1004:J1053)+ROW()-ROW(P1004),J1004:J1053,0)),"",INDEX(D1004:D1053,MATCH(MIN(J1004:J1053)+ROW()-ROW(P1004),J1004:J1053,0)))</f>
        <v/>
      </c>
      <c r="Q1010" s="89" t="str">
        <f t="shared" ca="1" si="2029"/>
        <v/>
      </c>
      <c r="R1010" s="89" t="str">
        <f t="shared" ca="1" si="2029"/>
        <v/>
      </c>
      <c r="S1010" s="89" t="str">
        <f t="shared" ca="1" si="2029"/>
        <v/>
      </c>
      <c r="T1010" s="89" t="str">
        <f t="shared" ca="1" si="2029"/>
        <v/>
      </c>
      <c r="U1010" s="89" t="str">
        <f t="shared" ca="1" si="2029"/>
        <v/>
      </c>
      <c r="V1010" s="98"/>
    </row>
    <row r="1011" spans="2:22" x14ac:dyDescent="0.25">
      <c r="B1011" s="91">
        <v>8</v>
      </c>
      <c r="C1011" s="92">
        <f t="shared" si="1939"/>
        <v>43856</v>
      </c>
      <c r="D1011" s="93">
        <f ca="1">OFFSET(dispos!$D$25,,42)</f>
        <v>0</v>
      </c>
      <c r="E1011" s="93">
        <f ca="1">OFFSET(dispos!$E$25,,42)</f>
        <v>0</v>
      </c>
      <c r="F1011" s="93">
        <f ca="1">OFFSET(dispos!$F$25,,42)</f>
        <v>0</v>
      </c>
      <c r="G1011" s="93">
        <f ca="1">OFFSET(dispos!$G$25,,42)</f>
        <v>0</v>
      </c>
      <c r="H1011" s="93">
        <f ca="1">OFFSET(dispos!$H$25,,42)</f>
        <v>0</v>
      </c>
      <c r="I1011" s="93">
        <f ca="1">OFFSET(dispos!$I$25,,42)</f>
        <v>0</v>
      </c>
      <c r="J1011" s="90" t="str">
        <f t="shared" ref="J1011:O1011" ca="1" si="2030">IF(D1011=0,"",SUMPRODUCT((D1004:D1053&lt;=D1011)-(ISBLANK(D1004:D1053))))</f>
        <v/>
      </c>
      <c r="K1011" s="90" t="str">
        <f t="shared" ca="1" si="2030"/>
        <v/>
      </c>
      <c r="L1011" s="90" t="str">
        <f t="shared" ca="1" si="2030"/>
        <v/>
      </c>
      <c r="M1011" s="90" t="str">
        <f t="shared" ca="1" si="2030"/>
        <v/>
      </c>
      <c r="N1011" s="90" t="str">
        <f t="shared" ca="1" si="2030"/>
        <v/>
      </c>
      <c r="O1011" s="90" t="str">
        <f t="shared" ca="1" si="2030"/>
        <v/>
      </c>
      <c r="P1011" s="89" t="str">
        <f t="shared" ref="P1011:U1011" ca="1" si="2031">IF(ISNA(MATCH(MIN(J1004:J1053)+ROW()-ROW(P1004),J1004:J1053,0)),"",INDEX(D1004:D1053,MATCH(MIN(J1004:J1053)+ROW()-ROW(P1004),J1004:J1053,0)))</f>
        <v/>
      </c>
      <c r="Q1011" s="89" t="str">
        <f t="shared" ca="1" si="2031"/>
        <v/>
      </c>
      <c r="R1011" s="89" t="str">
        <f t="shared" ca="1" si="2031"/>
        <v/>
      </c>
      <c r="S1011" s="89" t="str">
        <f t="shared" ca="1" si="2031"/>
        <v/>
      </c>
      <c r="T1011" s="89" t="str">
        <f t="shared" ca="1" si="2031"/>
        <v/>
      </c>
      <c r="U1011" s="89" t="str">
        <f t="shared" ca="1" si="2031"/>
        <v/>
      </c>
      <c r="V1011" s="98"/>
    </row>
    <row r="1012" spans="2:22" x14ac:dyDescent="0.25">
      <c r="B1012" s="91">
        <v>9</v>
      </c>
      <c r="C1012" s="92">
        <f t="shared" si="1939"/>
        <v>43856</v>
      </c>
      <c r="D1012" s="93">
        <f ca="1">OFFSET(dispos!$D$25,,48)</f>
        <v>0</v>
      </c>
      <c r="E1012" s="93">
        <f ca="1">OFFSET(dispos!$E$25,,48)</f>
        <v>0</v>
      </c>
      <c r="F1012" s="93">
        <f ca="1">OFFSET(dispos!$F$25,,48)</f>
        <v>0</v>
      </c>
      <c r="G1012" s="93">
        <f ca="1">OFFSET(dispos!$G$25,,48)</f>
        <v>0</v>
      </c>
      <c r="H1012" s="93">
        <f ca="1">OFFSET(dispos!$H$25,,48)</f>
        <v>0</v>
      </c>
      <c r="I1012" s="93">
        <f ca="1">OFFSET(dispos!$I$25,,48)</f>
        <v>0</v>
      </c>
      <c r="J1012" s="90" t="str">
        <f t="shared" ref="J1012:O1012" ca="1" si="2032">IF(D1012=0,"",SUMPRODUCT((D1004:D1053&lt;=D1012)-(ISBLANK(D1004:D1053))))</f>
        <v/>
      </c>
      <c r="K1012" s="90" t="str">
        <f t="shared" ca="1" si="2032"/>
        <v/>
      </c>
      <c r="L1012" s="90" t="str">
        <f t="shared" ca="1" si="2032"/>
        <v/>
      </c>
      <c r="M1012" s="90" t="str">
        <f t="shared" ca="1" si="2032"/>
        <v/>
      </c>
      <c r="N1012" s="90" t="str">
        <f t="shared" ca="1" si="2032"/>
        <v/>
      </c>
      <c r="O1012" s="90" t="str">
        <f t="shared" ca="1" si="2032"/>
        <v/>
      </c>
      <c r="P1012" s="89" t="str">
        <f t="shared" ref="P1012:U1012" ca="1" si="2033">IF(ISNA(MATCH(MIN(J1004:J1053)+ROW()-ROW(P1004),J1004:J1053,0)),"",INDEX(D1004:D1053,MATCH(MIN(J1004:J1053)+ROW()-ROW(P1004),J1004:J1053,0)))</f>
        <v/>
      </c>
      <c r="Q1012" s="89" t="str">
        <f t="shared" ca="1" si="2033"/>
        <v/>
      </c>
      <c r="R1012" s="89" t="str">
        <f t="shared" ca="1" si="2033"/>
        <v/>
      </c>
      <c r="S1012" s="89" t="str">
        <f t="shared" ca="1" si="2033"/>
        <v/>
      </c>
      <c r="T1012" s="89" t="str">
        <f t="shared" ca="1" si="2033"/>
        <v/>
      </c>
      <c r="U1012" s="89" t="str">
        <f t="shared" ca="1" si="2033"/>
        <v/>
      </c>
      <c r="V1012" s="98"/>
    </row>
    <row r="1013" spans="2:22" x14ac:dyDescent="0.25">
      <c r="B1013" s="91">
        <v>10</v>
      </c>
      <c r="C1013" s="92">
        <f t="shared" si="1939"/>
        <v>43856</v>
      </c>
      <c r="D1013" s="93">
        <f ca="1">OFFSET(dispos!$D$25,,54)</f>
        <v>0</v>
      </c>
      <c r="E1013" s="93">
        <f ca="1">OFFSET(dispos!$E$25,,54)</f>
        <v>0</v>
      </c>
      <c r="F1013" s="93">
        <f ca="1">OFFSET(dispos!$F$25,,54)</f>
        <v>0</v>
      </c>
      <c r="G1013" s="93">
        <f ca="1">OFFSET(dispos!$G$25,,54)</f>
        <v>0</v>
      </c>
      <c r="H1013" s="93">
        <f ca="1">OFFSET(dispos!$H$25,,54)</f>
        <v>0</v>
      </c>
      <c r="I1013" s="93">
        <f ca="1">OFFSET(dispos!$I$25,,54)</f>
        <v>0</v>
      </c>
      <c r="J1013" s="90" t="str">
        <f t="shared" ref="J1013:O1013" ca="1" si="2034">IF(D1013=0,"",SUMPRODUCT((D1004:D1053&lt;=D1013)-(ISBLANK(D1004:D1053))))</f>
        <v/>
      </c>
      <c r="K1013" s="90" t="str">
        <f t="shared" ca="1" si="2034"/>
        <v/>
      </c>
      <c r="L1013" s="90" t="str">
        <f t="shared" ca="1" si="2034"/>
        <v/>
      </c>
      <c r="M1013" s="90" t="str">
        <f t="shared" ca="1" si="2034"/>
        <v/>
      </c>
      <c r="N1013" s="90" t="str">
        <f t="shared" ca="1" si="2034"/>
        <v/>
      </c>
      <c r="O1013" s="90" t="str">
        <f t="shared" ca="1" si="2034"/>
        <v/>
      </c>
      <c r="P1013" s="89" t="str">
        <f t="shared" ref="P1013:U1013" ca="1" si="2035">IF(ISNA(MATCH(MIN(J1004:J1053)+ROW()-ROW(P1004),J1004:J1053,0)),"",INDEX(D1004:D1053,MATCH(MIN(J1004:J1053)+ROW()-ROW(P1004),J1004:J1053,0)))</f>
        <v/>
      </c>
      <c r="Q1013" s="89" t="str">
        <f t="shared" ca="1" si="2035"/>
        <v/>
      </c>
      <c r="R1013" s="89" t="str">
        <f t="shared" ca="1" si="2035"/>
        <v/>
      </c>
      <c r="S1013" s="89" t="str">
        <f t="shared" ca="1" si="2035"/>
        <v/>
      </c>
      <c r="T1013" s="89" t="str">
        <f t="shared" ca="1" si="2035"/>
        <v/>
      </c>
      <c r="U1013" s="89" t="str">
        <f t="shared" ca="1" si="2035"/>
        <v/>
      </c>
      <c r="V1013" s="98"/>
    </row>
    <row r="1014" spans="2:22" x14ac:dyDescent="0.25">
      <c r="B1014" s="91">
        <v>11</v>
      </c>
      <c r="C1014" s="92">
        <f t="shared" si="1939"/>
        <v>43856</v>
      </c>
      <c r="D1014" s="93">
        <f ca="1">OFFSET(dispos!$D$25,,60)</f>
        <v>0</v>
      </c>
      <c r="E1014" s="93">
        <f ca="1">OFFSET(dispos!$E$25,,60)</f>
        <v>0</v>
      </c>
      <c r="F1014" s="93">
        <f ca="1">OFFSET(dispos!$F$25,,60)</f>
        <v>0</v>
      </c>
      <c r="G1014" s="93">
        <f ca="1">OFFSET(dispos!$G$25,,60)</f>
        <v>0</v>
      </c>
      <c r="H1014" s="93">
        <f ca="1">OFFSET(dispos!$H$25,,60)</f>
        <v>0</v>
      </c>
      <c r="I1014" s="93">
        <f ca="1">OFFSET(dispos!$I$25,,60)</f>
        <v>0</v>
      </c>
      <c r="J1014" s="90" t="str">
        <f t="shared" ref="J1014:O1014" ca="1" si="2036">IF(D1014=0,"",SUMPRODUCT((D1004:D1053&lt;=D1014)-(ISBLANK(D1004:D1053))))</f>
        <v/>
      </c>
      <c r="K1014" s="90" t="str">
        <f t="shared" ca="1" si="2036"/>
        <v/>
      </c>
      <c r="L1014" s="90" t="str">
        <f t="shared" ca="1" si="2036"/>
        <v/>
      </c>
      <c r="M1014" s="90" t="str">
        <f t="shared" ca="1" si="2036"/>
        <v/>
      </c>
      <c r="N1014" s="90" t="str">
        <f t="shared" ca="1" si="2036"/>
        <v/>
      </c>
      <c r="O1014" s="90" t="str">
        <f t="shared" ca="1" si="2036"/>
        <v/>
      </c>
      <c r="P1014" s="89" t="str">
        <f t="shared" ref="P1014:U1014" ca="1" si="2037">IF(ISNA(MATCH(MIN(J1004:J1053)+ROW()-ROW(P1004),J1004:J1053,0)),"",INDEX(D1004:D1053,MATCH(MIN(J1004:J1053)+ROW()-ROW(P1004),J1004:J1053,0)))</f>
        <v/>
      </c>
      <c r="Q1014" s="89" t="str">
        <f t="shared" ca="1" si="2037"/>
        <v/>
      </c>
      <c r="R1014" s="89" t="str">
        <f t="shared" ca="1" si="2037"/>
        <v/>
      </c>
      <c r="S1014" s="89" t="str">
        <f t="shared" ca="1" si="2037"/>
        <v/>
      </c>
      <c r="T1014" s="89" t="str">
        <f t="shared" ca="1" si="2037"/>
        <v/>
      </c>
      <c r="U1014" s="89" t="str">
        <f t="shared" ca="1" si="2037"/>
        <v/>
      </c>
      <c r="V1014" s="98"/>
    </row>
    <row r="1015" spans="2:22" x14ac:dyDescent="0.25">
      <c r="B1015" s="91">
        <v>12</v>
      </c>
      <c r="C1015" s="92">
        <f t="shared" si="1939"/>
        <v>43856</v>
      </c>
      <c r="D1015" s="93">
        <f ca="1">OFFSET(dispos!$D$25,,66)</f>
        <v>0</v>
      </c>
      <c r="E1015" s="93">
        <f ca="1">OFFSET(dispos!$E$25,,66)</f>
        <v>0</v>
      </c>
      <c r="F1015" s="93">
        <f ca="1">OFFSET(dispos!$F$25,,66)</f>
        <v>0</v>
      </c>
      <c r="G1015" s="93">
        <f ca="1">OFFSET(dispos!$G$25,,66)</f>
        <v>0</v>
      </c>
      <c r="H1015" s="93">
        <f ca="1">OFFSET(dispos!$H$25,,66)</f>
        <v>0</v>
      </c>
      <c r="I1015" s="93">
        <f ca="1">OFFSET(dispos!$I$25,,66)</f>
        <v>0</v>
      </c>
      <c r="J1015" s="90" t="str">
        <f t="shared" ref="J1015:O1015" ca="1" si="2038">IF(D1015=0,"",SUMPRODUCT((D1004:D1053&lt;=D1015)-(ISBLANK(D1004:D1053))))</f>
        <v/>
      </c>
      <c r="K1015" s="90" t="str">
        <f t="shared" ca="1" si="2038"/>
        <v/>
      </c>
      <c r="L1015" s="90" t="str">
        <f t="shared" ca="1" si="2038"/>
        <v/>
      </c>
      <c r="M1015" s="90" t="str">
        <f t="shared" ca="1" si="2038"/>
        <v/>
      </c>
      <c r="N1015" s="90" t="str">
        <f t="shared" ca="1" si="2038"/>
        <v/>
      </c>
      <c r="O1015" s="90" t="str">
        <f t="shared" ca="1" si="2038"/>
        <v/>
      </c>
      <c r="P1015" s="89" t="str">
        <f t="shared" ref="P1015:U1015" ca="1" si="2039">IF(ISNA(MATCH(MIN(J1004:J1053)+ROW()-ROW(P1004),J1004:J1053,0)),"",INDEX(D1004:D1053,MATCH(MIN(J1004:J1053)+ROW()-ROW(P1004),J1004:J1053,0)))</f>
        <v/>
      </c>
      <c r="Q1015" s="89" t="str">
        <f t="shared" ca="1" si="2039"/>
        <v/>
      </c>
      <c r="R1015" s="89" t="str">
        <f t="shared" ca="1" si="2039"/>
        <v/>
      </c>
      <c r="S1015" s="89" t="str">
        <f t="shared" ca="1" si="2039"/>
        <v/>
      </c>
      <c r="T1015" s="89" t="str">
        <f t="shared" ca="1" si="2039"/>
        <v/>
      </c>
      <c r="U1015" s="89" t="str">
        <f t="shared" ca="1" si="2039"/>
        <v/>
      </c>
      <c r="V1015" s="98"/>
    </row>
    <row r="1016" spans="2:22" x14ac:dyDescent="0.25">
      <c r="B1016" s="91">
        <v>13</v>
      </c>
      <c r="C1016" s="92">
        <f t="shared" si="1939"/>
        <v>43856</v>
      </c>
      <c r="D1016" s="93">
        <f ca="1">OFFSET(dispos!$D$25,,72)</f>
        <v>0</v>
      </c>
      <c r="E1016" s="93">
        <f ca="1">OFFSET(dispos!$E$25,,72)</f>
        <v>0</v>
      </c>
      <c r="F1016" s="93">
        <f ca="1">OFFSET(dispos!$F$25,,72)</f>
        <v>0</v>
      </c>
      <c r="G1016" s="93">
        <f ca="1">OFFSET(dispos!$G$25,,72)</f>
        <v>0</v>
      </c>
      <c r="H1016" s="93">
        <f ca="1">OFFSET(dispos!$H$25,,72)</f>
        <v>0</v>
      </c>
      <c r="I1016" s="93">
        <f ca="1">OFFSET(dispos!$I$25,,72)</f>
        <v>0</v>
      </c>
      <c r="J1016" s="90" t="str">
        <f t="shared" ref="J1016:O1016" ca="1" si="2040">IF(D1016=0,"",SUMPRODUCT((D1004:D1053&lt;=D1016)-(ISBLANK(D1004:D1053))))</f>
        <v/>
      </c>
      <c r="K1016" s="90" t="str">
        <f t="shared" ca="1" si="2040"/>
        <v/>
      </c>
      <c r="L1016" s="90" t="str">
        <f t="shared" ca="1" si="2040"/>
        <v/>
      </c>
      <c r="M1016" s="90" t="str">
        <f t="shared" ca="1" si="2040"/>
        <v/>
      </c>
      <c r="N1016" s="90" t="str">
        <f t="shared" ca="1" si="2040"/>
        <v/>
      </c>
      <c r="O1016" s="90" t="str">
        <f t="shared" ca="1" si="2040"/>
        <v/>
      </c>
      <c r="P1016" s="89" t="str">
        <f t="shared" ref="P1016:U1016" ca="1" si="2041">IF(ISNA(MATCH(MIN(J1004:J1053)+ROW()-ROW(P1004),J1004:J1053,0)),"",INDEX(D1004:D1053,MATCH(MIN(J1004:J1053)+ROW()-ROW(P1004),J1004:J1053,0)))</f>
        <v/>
      </c>
      <c r="Q1016" s="89" t="str">
        <f t="shared" ca="1" si="2041"/>
        <v/>
      </c>
      <c r="R1016" s="89" t="str">
        <f t="shared" ca="1" si="2041"/>
        <v/>
      </c>
      <c r="S1016" s="89" t="str">
        <f t="shared" ca="1" si="2041"/>
        <v/>
      </c>
      <c r="T1016" s="89" t="str">
        <f t="shared" ca="1" si="2041"/>
        <v/>
      </c>
      <c r="U1016" s="89" t="str">
        <f t="shared" ca="1" si="2041"/>
        <v/>
      </c>
      <c r="V1016" s="98"/>
    </row>
    <row r="1017" spans="2:22" x14ac:dyDescent="0.25">
      <c r="B1017" s="91">
        <v>14</v>
      </c>
      <c r="C1017" s="92">
        <f t="shared" si="1939"/>
        <v>43856</v>
      </c>
      <c r="D1017" s="93">
        <f ca="1">OFFSET(dispos!$D$25,,78)</f>
        <v>0</v>
      </c>
      <c r="E1017" s="93">
        <f ca="1">OFFSET(dispos!$E$25,,78)</f>
        <v>0</v>
      </c>
      <c r="F1017" s="93">
        <f ca="1">OFFSET(dispos!$F$25,,78)</f>
        <v>0</v>
      </c>
      <c r="G1017" s="93">
        <f ca="1">OFFSET(dispos!$G$25,,78)</f>
        <v>0</v>
      </c>
      <c r="H1017" s="93">
        <f ca="1">OFFSET(dispos!$H$25,,78)</f>
        <v>0</v>
      </c>
      <c r="I1017" s="93">
        <f ca="1">OFFSET(dispos!$I$25,,78)</f>
        <v>0</v>
      </c>
      <c r="J1017" s="90" t="str">
        <f t="shared" ref="J1017:O1017" ca="1" si="2042">IF(D1017=0,"",SUMPRODUCT((D1004:D1053&lt;=D1017)-(ISBLANK(D1004:D1053))))</f>
        <v/>
      </c>
      <c r="K1017" s="90" t="str">
        <f t="shared" ca="1" si="2042"/>
        <v/>
      </c>
      <c r="L1017" s="90" t="str">
        <f t="shared" ca="1" si="2042"/>
        <v/>
      </c>
      <c r="M1017" s="90" t="str">
        <f t="shared" ca="1" si="2042"/>
        <v/>
      </c>
      <c r="N1017" s="90" t="str">
        <f t="shared" ca="1" si="2042"/>
        <v/>
      </c>
      <c r="O1017" s="90" t="str">
        <f t="shared" ca="1" si="2042"/>
        <v/>
      </c>
      <c r="P1017" s="89" t="str">
        <f t="shared" ref="P1017:U1017" ca="1" si="2043">IF(ISNA(MATCH(MIN(J1004:J1053)+ROW()-ROW(P1004),J1004:J1053,0)),"",INDEX(D1004:D1053,MATCH(MIN(J1004:J1053)+ROW()-ROW(P1004),J1004:J1053,0)))</f>
        <v/>
      </c>
      <c r="Q1017" s="89" t="str">
        <f t="shared" ca="1" si="2043"/>
        <v/>
      </c>
      <c r="R1017" s="89" t="str">
        <f t="shared" ca="1" si="2043"/>
        <v/>
      </c>
      <c r="S1017" s="89" t="str">
        <f t="shared" ca="1" si="2043"/>
        <v/>
      </c>
      <c r="T1017" s="89" t="str">
        <f t="shared" ca="1" si="2043"/>
        <v/>
      </c>
      <c r="U1017" s="89" t="str">
        <f t="shared" ca="1" si="2043"/>
        <v/>
      </c>
      <c r="V1017" s="98"/>
    </row>
    <row r="1018" spans="2:22" x14ac:dyDescent="0.25">
      <c r="B1018" s="91">
        <v>15</v>
      </c>
      <c r="C1018" s="92">
        <f t="shared" si="1939"/>
        <v>43856</v>
      </c>
      <c r="D1018" s="93">
        <f ca="1">OFFSET(dispos!$D$25,,84)</f>
        <v>0</v>
      </c>
      <c r="E1018" s="93">
        <f ca="1">OFFSET(dispos!$E$25,,84)</f>
        <v>0</v>
      </c>
      <c r="F1018" s="93">
        <f ca="1">OFFSET(dispos!$F$25,,84)</f>
        <v>0</v>
      </c>
      <c r="G1018" s="93">
        <f ca="1">OFFSET(dispos!$G$25,,84)</f>
        <v>0</v>
      </c>
      <c r="H1018" s="93">
        <f ca="1">OFFSET(dispos!$H$25,,84)</f>
        <v>0</v>
      </c>
      <c r="I1018" s="93">
        <f ca="1">OFFSET(dispos!$I$25,,84)</f>
        <v>0</v>
      </c>
      <c r="J1018" s="90" t="str">
        <f t="shared" ref="J1018:O1018" ca="1" si="2044">IF(D1018=0,"",SUMPRODUCT((D1004:D1053&lt;=D1018)-(ISBLANK(D1004:D1053))))</f>
        <v/>
      </c>
      <c r="K1018" s="90" t="str">
        <f t="shared" ca="1" si="2044"/>
        <v/>
      </c>
      <c r="L1018" s="90" t="str">
        <f t="shared" ca="1" si="2044"/>
        <v/>
      </c>
      <c r="M1018" s="90" t="str">
        <f t="shared" ca="1" si="2044"/>
        <v/>
      </c>
      <c r="N1018" s="90" t="str">
        <f t="shared" ca="1" si="2044"/>
        <v/>
      </c>
      <c r="O1018" s="90" t="str">
        <f t="shared" ca="1" si="2044"/>
        <v/>
      </c>
      <c r="P1018" s="89" t="str">
        <f t="shared" ref="P1018:U1018" ca="1" si="2045">IF(ISNA(MATCH(MIN(J1004:J1053)+ROW()-ROW(P1004),J1004:J1053,0)),"",INDEX(D1004:D1053,MATCH(MIN(J1004:J1053)+ROW()-ROW(P1004),J1004:J1053,0)))</f>
        <v/>
      </c>
      <c r="Q1018" s="89" t="str">
        <f t="shared" ca="1" si="2045"/>
        <v/>
      </c>
      <c r="R1018" s="89" t="str">
        <f t="shared" ca="1" si="2045"/>
        <v/>
      </c>
      <c r="S1018" s="89" t="str">
        <f t="shared" ca="1" si="2045"/>
        <v/>
      </c>
      <c r="T1018" s="89" t="str">
        <f t="shared" ca="1" si="2045"/>
        <v/>
      </c>
      <c r="U1018" s="89" t="str">
        <f t="shared" ca="1" si="2045"/>
        <v/>
      </c>
      <c r="V1018" s="98"/>
    </row>
    <row r="1019" spans="2:22" x14ac:dyDescent="0.25">
      <c r="B1019" s="91">
        <v>16</v>
      </c>
      <c r="C1019" s="92">
        <f t="shared" si="1939"/>
        <v>43856</v>
      </c>
      <c r="D1019" s="93">
        <f ca="1">OFFSET(dispos!$D$25,,90)</f>
        <v>0</v>
      </c>
      <c r="E1019" s="93">
        <f ca="1">OFFSET(dispos!$E$25,,90)</f>
        <v>0</v>
      </c>
      <c r="F1019" s="93">
        <f ca="1">OFFSET(dispos!$F$25,,90)</f>
        <v>0</v>
      </c>
      <c r="G1019" s="93">
        <f ca="1">OFFSET(dispos!$G$25,,90)</f>
        <v>0</v>
      </c>
      <c r="H1019" s="93">
        <f ca="1">OFFSET(dispos!$H$25,,90)</f>
        <v>0</v>
      </c>
      <c r="I1019" s="93">
        <f ca="1">OFFSET(dispos!$I$25,,90)</f>
        <v>0</v>
      </c>
      <c r="J1019" s="90" t="str">
        <f t="shared" ref="J1019:O1019" ca="1" si="2046">IF(D1019=0,"",SUMPRODUCT((D1004:D1053&lt;=D1019)-(ISBLANK(D1004:D1053))))</f>
        <v/>
      </c>
      <c r="K1019" s="90" t="str">
        <f t="shared" ca="1" si="2046"/>
        <v/>
      </c>
      <c r="L1019" s="90" t="str">
        <f t="shared" ca="1" si="2046"/>
        <v/>
      </c>
      <c r="M1019" s="90" t="str">
        <f t="shared" ca="1" si="2046"/>
        <v/>
      </c>
      <c r="N1019" s="90" t="str">
        <f t="shared" ca="1" si="2046"/>
        <v/>
      </c>
      <c r="O1019" s="90" t="str">
        <f t="shared" ca="1" si="2046"/>
        <v/>
      </c>
      <c r="P1019" s="89" t="str">
        <f t="shared" ref="P1019:U1019" ca="1" si="2047">IF(ISNA(MATCH(MIN(J1004:J1053)+ROW()-ROW(P1004),J1004:J1053,0)),"",INDEX(D1004:D1053,MATCH(MIN(J1004:J1053)+ROW()-ROW(P1004),J1004:J1053,0)))</f>
        <v/>
      </c>
      <c r="Q1019" s="89" t="str">
        <f t="shared" ca="1" si="2047"/>
        <v/>
      </c>
      <c r="R1019" s="89" t="str">
        <f t="shared" ca="1" si="2047"/>
        <v/>
      </c>
      <c r="S1019" s="89" t="str">
        <f t="shared" ca="1" si="2047"/>
        <v/>
      </c>
      <c r="T1019" s="89" t="str">
        <f t="shared" ca="1" si="2047"/>
        <v/>
      </c>
      <c r="U1019" s="89" t="str">
        <f t="shared" ca="1" si="2047"/>
        <v/>
      </c>
      <c r="V1019" s="98"/>
    </row>
    <row r="1020" spans="2:22" x14ac:dyDescent="0.25">
      <c r="B1020" s="91">
        <v>17</v>
      </c>
      <c r="C1020" s="92">
        <f t="shared" si="1939"/>
        <v>43856</v>
      </c>
      <c r="D1020" s="93">
        <f ca="1">OFFSET(dispos!$D$25,,96)</f>
        <v>0</v>
      </c>
      <c r="E1020" s="93">
        <f ca="1">OFFSET(dispos!$E$25,,96)</f>
        <v>0</v>
      </c>
      <c r="F1020" s="93">
        <f ca="1">OFFSET(dispos!$F$25,,96)</f>
        <v>0</v>
      </c>
      <c r="G1020" s="93">
        <f ca="1">OFFSET(dispos!$G$25,,96)</f>
        <v>0</v>
      </c>
      <c r="H1020" s="93">
        <f ca="1">OFFSET(dispos!$H$25,,96)</f>
        <v>0</v>
      </c>
      <c r="I1020" s="93">
        <f ca="1">OFFSET(dispos!$I$25,,96)</f>
        <v>0</v>
      </c>
      <c r="J1020" s="90" t="str">
        <f t="shared" ref="J1020:O1020" ca="1" si="2048">IF(D1020=0,"",SUMPRODUCT((D1004:D1053&lt;=D1020)-(ISBLANK(D1004:D1053))))</f>
        <v/>
      </c>
      <c r="K1020" s="90" t="str">
        <f t="shared" ca="1" si="2048"/>
        <v/>
      </c>
      <c r="L1020" s="90" t="str">
        <f t="shared" ca="1" si="2048"/>
        <v/>
      </c>
      <c r="M1020" s="90" t="str">
        <f t="shared" ca="1" si="2048"/>
        <v/>
      </c>
      <c r="N1020" s="90" t="str">
        <f t="shared" ca="1" si="2048"/>
        <v/>
      </c>
      <c r="O1020" s="90" t="str">
        <f t="shared" ca="1" si="2048"/>
        <v/>
      </c>
      <c r="P1020" s="89" t="str">
        <f t="shared" ref="P1020:U1020" ca="1" si="2049">IF(ISNA(MATCH(MIN(J1004:J1053)+ROW()-ROW(P1004),J1004:J1053,0)),"",INDEX(D1004:D1053,MATCH(MIN(J1004:J1053)+ROW()-ROW(P1004),J1004:J1053,0)))</f>
        <v/>
      </c>
      <c r="Q1020" s="89" t="str">
        <f t="shared" ca="1" si="2049"/>
        <v/>
      </c>
      <c r="R1020" s="89" t="str">
        <f t="shared" ca="1" si="2049"/>
        <v/>
      </c>
      <c r="S1020" s="89" t="str">
        <f t="shared" ca="1" si="2049"/>
        <v/>
      </c>
      <c r="T1020" s="89" t="str">
        <f t="shared" ca="1" si="2049"/>
        <v/>
      </c>
      <c r="U1020" s="89" t="str">
        <f t="shared" ca="1" si="2049"/>
        <v/>
      </c>
      <c r="V1020" s="98"/>
    </row>
    <row r="1021" spans="2:22" x14ac:dyDescent="0.25">
      <c r="B1021" s="91">
        <v>18</v>
      </c>
      <c r="C1021" s="92">
        <f t="shared" si="1939"/>
        <v>43856</v>
      </c>
      <c r="D1021" s="93">
        <f ca="1">OFFSET(dispos!$D$25,,102)</f>
        <v>0</v>
      </c>
      <c r="E1021" s="93">
        <f ca="1">OFFSET(dispos!$E$25,,102)</f>
        <v>0</v>
      </c>
      <c r="F1021" s="93">
        <f ca="1">OFFSET(dispos!$F$25,,102)</f>
        <v>0</v>
      </c>
      <c r="G1021" s="93">
        <f ca="1">OFFSET(dispos!$G$25,,102)</f>
        <v>0</v>
      </c>
      <c r="H1021" s="93">
        <f ca="1">OFFSET(dispos!$H$25,,102)</f>
        <v>0</v>
      </c>
      <c r="I1021" s="93">
        <f ca="1">OFFSET(dispos!$I$25,,102)</f>
        <v>0</v>
      </c>
      <c r="J1021" s="90" t="str">
        <f t="shared" ref="J1021:O1021" ca="1" si="2050">IF(D1021=0,"",SUMPRODUCT((D1004:D1053&lt;=D1021)-(ISBLANK(D1004:D1053))))</f>
        <v/>
      </c>
      <c r="K1021" s="90" t="str">
        <f t="shared" ca="1" si="2050"/>
        <v/>
      </c>
      <c r="L1021" s="90" t="str">
        <f t="shared" ca="1" si="2050"/>
        <v/>
      </c>
      <c r="M1021" s="90" t="str">
        <f t="shared" ca="1" si="2050"/>
        <v/>
      </c>
      <c r="N1021" s="90" t="str">
        <f t="shared" ca="1" si="2050"/>
        <v/>
      </c>
      <c r="O1021" s="90" t="str">
        <f t="shared" ca="1" si="2050"/>
        <v/>
      </c>
      <c r="P1021" s="89" t="str">
        <f t="shared" ref="P1021:U1021" ca="1" si="2051">IF(ISNA(MATCH(MIN(J1004:J1053)+ROW()-ROW(P1004),J1004:J1053,0)),"",INDEX(D1004:D1053,MATCH(MIN(J1004:J1053)+ROW()-ROW(P1004),J1004:J1053,0)))</f>
        <v/>
      </c>
      <c r="Q1021" s="89" t="str">
        <f t="shared" ca="1" si="2051"/>
        <v/>
      </c>
      <c r="R1021" s="89" t="str">
        <f t="shared" ca="1" si="2051"/>
        <v/>
      </c>
      <c r="S1021" s="89" t="str">
        <f t="shared" ca="1" si="2051"/>
        <v/>
      </c>
      <c r="T1021" s="89" t="str">
        <f t="shared" ca="1" si="2051"/>
        <v/>
      </c>
      <c r="U1021" s="89" t="str">
        <f t="shared" ca="1" si="2051"/>
        <v/>
      </c>
      <c r="V1021" s="98"/>
    </row>
    <row r="1022" spans="2:22" x14ac:dyDescent="0.25">
      <c r="B1022" s="91">
        <v>19</v>
      </c>
      <c r="C1022" s="92">
        <f t="shared" si="1939"/>
        <v>43856</v>
      </c>
      <c r="D1022" s="93">
        <f ca="1">OFFSET(dispos!$D$25,,108)</f>
        <v>0</v>
      </c>
      <c r="E1022" s="93">
        <f ca="1">OFFSET(dispos!$E$25,,108)</f>
        <v>0</v>
      </c>
      <c r="F1022" s="93">
        <f ca="1">OFFSET(dispos!$F$25,,108)</f>
        <v>0</v>
      </c>
      <c r="G1022" s="93">
        <f ca="1">OFFSET(dispos!$G$25,,108)</f>
        <v>0</v>
      </c>
      <c r="H1022" s="93">
        <f ca="1">OFFSET(dispos!$H$25,,108)</f>
        <v>0</v>
      </c>
      <c r="I1022" s="93">
        <f ca="1">OFFSET(dispos!$I$25,,108)</f>
        <v>0</v>
      </c>
      <c r="J1022" s="90" t="str">
        <f t="shared" ref="J1022:O1022" ca="1" si="2052">IF(D1022=0,"",SUMPRODUCT((D1004:D1053&lt;=D1022)-(ISBLANK(D1004:D1053))))</f>
        <v/>
      </c>
      <c r="K1022" s="90" t="str">
        <f t="shared" ca="1" si="2052"/>
        <v/>
      </c>
      <c r="L1022" s="90" t="str">
        <f t="shared" ca="1" si="2052"/>
        <v/>
      </c>
      <c r="M1022" s="90" t="str">
        <f t="shared" ca="1" si="2052"/>
        <v/>
      </c>
      <c r="N1022" s="90" t="str">
        <f t="shared" ca="1" si="2052"/>
        <v/>
      </c>
      <c r="O1022" s="90" t="str">
        <f t="shared" ca="1" si="2052"/>
        <v/>
      </c>
      <c r="P1022" s="89" t="str">
        <f t="shared" ref="P1022:U1022" ca="1" si="2053">IF(ISNA(MATCH(MIN(J1004:J1053)+ROW()-ROW(P1004),J1004:J1053,0)),"",INDEX(D1004:D1053,MATCH(MIN(J1004:J1053)+ROW()-ROW(P1004),J1004:J1053,0)))</f>
        <v/>
      </c>
      <c r="Q1022" s="89" t="str">
        <f t="shared" ca="1" si="2053"/>
        <v/>
      </c>
      <c r="R1022" s="89" t="str">
        <f t="shared" ca="1" si="2053"/>
        <v/>
      </c>
      <c r="S1022" s="89" t="str">
        <f t="shared" ca="1" si="2053"/>
        <v/>
      </c>
      <c r="T1022" s="89" t="str">
        <f t="shared" ca="1" si="2053"/>
        <v/>
      </c>
      <c r="U1022" s="89" t="str">
        <f t="shared" ca="1" si="2053"/>
        <v/>
      </c>
      <c r="V1022" s="98"/>
    </row>
    <row r="1023" spans="2:22" x14ac:dyDescent="0.25">
      <c r="B1023" s="91">
        <v>20</v>
      </c>
      <c r="C1023" s="92">
        <f t="shared" si="1939"/>
        <v>43856</v>
      </c>
      <c r="D1023" s="93">
        <f ca="1">OFFSET(dispos!$D$25,,114)</f>
        <v>0</v>
      </c>
      <c r="E1023" s="93">
        <f ca="1">OFFSET(dispos!$E$25,,114)</f>
        <v>0</v>
      </c>
      <c r="F1023" s="93">
        <f ca="1">OFFSET(dispos!$F$25,,114)</f>
        <v>0</v>
      </c>
      <c r="G1023" s="93">
        <f ca="1">OFFSET(dispos!$G$25,,114)</f>
        <v>0</v>
      </c>
      <c r="H1023" s="93">
        <f ca="1">OFFSET(dispos!$H$25,,114)</f>
        <v>0</v>
      </c>
      <c r="I1023" s="93">
        <f ca="1">OFFSET(dispos!$I$25,,114)</f>
        <v>0</v>
      </c>
      <c r="J1023" s="90" t="str">
        <f t="shared" ref="J1023:O1023" ca="1" si="2054">IF(D1023=0,"",SUMPRODUCT((D1004:D1053&lt;=D1023)-(ISBLANK(D1004:D1053))))</f>
        <v/>
      </c>
      <c r="K1023" s="90" t="str">
        <f t="shared" ca="1" si="2054"/>
        <v/>
      </c>
      <c r="L1023" s="90" t="str">
        <f t="shared" ca="1" si="2054"/>
        <v/>
      </c>
      <c r="M1023" s="90" t="str">
        <f t="shared" ca="1" si="2054"/>
        <v/>
      </c>
      <c r="N1023" s="90" t="str">
        <f t="shared" ca="1" si="2054"/>
        <v/>
      </c>
      <c r="O1023" s="90" t="str">
        <f t="shared" ca="1" si="2054"/>
        <v/>
      </c>
      <c r="P1023" s="89" t="str">
        <f t="shared" ref="P1023:U1023" ca="1" si="2055">IF(ISNA(MATCH(MIN(J1004:J1053)+ROW()-ROW(P1004),J1004:J1053,0)),"",INDEX(D1004:D1053,MATCH(MIN(J1004:J1053)+ROW()-ROW(P1004),J1004:J1053,0)))</f>
        <v/>
      </c>
      <c r="Q1023" s="89" t="str">
        <f t="shared" ca="1" si="2055"/>
        <v/>
      </c>
      <c r="R1023" s="89" t="str">
        <f t="shared" ca="1" si="2055"/>
        <v/>
      </c>
      <c r="S1023" s="89" t="str">
        <f t="shared" ca="1" si="2055"/>
        <v/>
      </c>
      <c r="T1023" s="89" t="str">
        <f t="shared" ca="1" si="2055"/>
        <v/>
      </c>
      <c r="U1023" s="89" t="str">
        <f t="shared" ca="1" si="2055"/>
        <v/>
      </c>
      <c r="V1023" s="98"/>
    </row>
    <row r="1024" spans="2:22" x14ac:dyDescent="0.25">
      <c r="B1024" s="91">
        <v>21</v>
      </c>
      <c r="C1024" s="92">
        <f t="shared" si="1939"/>
        <v>43856</v>
      </c>
      <c r="D1024" s="93">
        <f ca="1">OFFSET(dispos!$D$25,,120)</f>
        <v>0</v>
      </c>
      <c r="E1024" s="93">
        <f ca="1">OFFSET(dispos!$E$25,,120)</f>
        <v>0</v>
      </c>
      <c r="F1024" s="93">
        <f ca="1">OFFSET(dispos!$F$25,,120)</f>
        <v>0</v>
      </c>
      <c r="G1024" s="93">
        <f ca="1">OFFSET(dispos!$G$25,,120)</f>
        <v>0</v>
      </c>
      <c r="H1024" s="93">
        <f ca="1">OFFSET(dispos!$H$25,,120)</f>
        <v>0</v>
      </c>
      <c r="I1024" s="93">
        <f ca="1">OFFSET(dispos!$I$25,,120)</f>
        <v>0</v>
      </c>
      <c r="J1024" s="90" t="str">
        <f t="shared" ref="J1024:O1024" ca="1" si="2056">IF(D1024=0,"",SUMPRODUCT((D1004:D1053&lt;=D1024)-(ISBLANK(D1004:D1053))))</f>
        <v/>
      </c>
      <c r="K1024" s="90" t="str">
        <f t="shared" ca="1" si="2056"/>
        <v/>
      </c>
      <c r="L1024" s="90" t="str">
        <f t="shared" ca="1" si="2056"/>
        <v/>
      </c>
      <c r="M1024" s="90" t="str">
        <f t="shared" ca="1" si="2056"/>
        <v/>
      </c>
      <c r="N1024" s="90" t="str">
        <f t="shared" ca="1" si="2056"/>
        <v/>
      </c>
      <c r="O1024" s="90" t="str">
        <f t="shared" ca="1" si="2056"/>
        <v/>
      </c>
      <c r="P1024" s="89" t="str">
        <f t="shared" ref="P1024:U1024" ca="1" si="2057">IF(ISNA(MATCH(MIN(J1004:J1053)+ROW()-ROW(P1004),J1004:J1053,0)),"",INDEX(D1004:D1053,MATCH(MIN(J1004:J1053)+ROW()-ROW(P1004),J1004:J1053,0)))</f>
        <v/>
      </c>
      <c r="Q1024" s="89" t="str">
        <f t="shared" ca="1" si="2057"/>
        <v/>
      </c>
      <c r="R1024" s="89" t="str">
        <f t="shared" ca="1" si="2057"/>
        <v/>
      </c>
      <c r="S1024" s="89" t="str">
        <f t="shared" ca="1" si="2057"/>
        <v/>
      </c>
      <c r="T1024" s="89" t="str">
        <f t="shared" ca="1" si="2057"/>
        <v/>
      </c>
      <c r="U1024" s="89" t="str">
        <f t="shared" ca="1" si="2057"/>
        <v/>
      </c>
      <c r="V1024" s="98"/>
    </row>
    <row r="1025" spans="2:22" x14ac:dyDescent="0.25">
      <c r="B1025" s="91">
        <v>22</v>
      </c>
      <c r="C1025" s="92">
        <f t="shared" si="1939"/>
        <v>43856</v>
      </c>
      <c r="D1025" s="93">
        <f ca="1">OFFSET(dispos!$D$25,,126)</f>
        <v>0</v>
      </c>
      <c r="E1025" s="93">
        <f ca="1">OFFSET(dispos!$E$25,,126)</f>
        <v>0</v>
      </c>
      <c r="F1025" s="93">
        <f ca="1">OFFSET(dispos!$F$25,,126)</f>
        <v>0</v>
      </c>
      <c r="G1025" s="93">
        <f ca="1">OFFSET(dispos!$G$25,,126)</f>
        <v>0</v>
      </c>
      <c r="H1025" s="93">
        <f ca="1">OFFSET(dispos!$H$25,,126)</f>
        <v>0</v>
      </c>
      <c r="I1025" s="93">
        <f ca="1">OFFSET(dispos!$I$25,,126)</f>
        <v>0</v>
      </c>
      <c r="J1025" s="90" t="str">
        <f t="shared" ref="J1025:O1025" ca="1" si="2058">IF(D1025=0,"",SUMPRODUCT((D1004:D1053&lt;=D1025)-(ISBLANK(D1004:D1053))))</f>
        <v/>
      </c>
      <c r="K1025" s="90" t="str">
        <f t="shared" ca="1" si="2058"/>
        <v/>
      </c>
      <c r="L1025" s="90" t="str">
        <f t="shared" ca="1" si="2058"/>
        <v/>
      </c>
      <c r="M1025" s="90" t="str">
        <f t="shared" ca="1" si="2058"/>
        <v/>
      </c>
      <c r="N1025" s="90" t="str">
        <f t="shared" ca="1" si="2058"/>
        <v/>
      </c>
      <c r="O1025" s="90" t="str">
        <f t="shared" ca="1" si="2058"/>
        <v/>
      </c>
      <c r="P1025" s="89" t="str">
        <f t="shared" ref="P1025:U1025" ca="1" si="2059">IF(ISNA(MATCH(MIN(J1004:J1053)+ROW()-ROW(P1004),J1004:J1053,0)),"",INDEX(D1004:D1053,MATCH(MIN(J1004:J1053)+ROW()-ROW(P1004),J1004:J1053,0)))</f>
        <v/>
      </c>
      <c r="Q1025" s="89" t="str">
        <f t="shared" ca="1" si="2059"/>
        <v/>
      </c>
      <c r="R1025" s="89" t="str">
        <f t="shared" ca="1" si="2059"/>
        <v/>
      </c>
      <c r="S1025" s="89" t="str">
        <f t="shared" ca="1" si="2059"/>
        <v/>
      </c>
      <c r="T1025" s="89" t="str">
        <f t="shared" ca="1" si="2059"/>
        <v/>
      </c>
      <c r="U1025" s="89" t="str">
        <f t="shared" ca="1" si="2059"/>
        <v/>
      </c>
      <c r="V1025" s="98"/>
    </row>
    <row r="1026" spans="2:22" x14ac:dyDescent="0.25">
      <c r="B1026" s="91">
        <v>23</v>
      </c>
      <c r="C1026" s="92">
        <f t="shared" si="1939"/>
        <v>43856</v>
      </c>
      <c r="D1026" s="93">
        <f ca="1">OFFSET(dispos!$D$25,,132)</f>
        <v>0</v>
      </c>
      <c r="E1026" s="93">
        <f ca="1">OFFSET(dispos!$E$25,,132)</f>
        <v>0</v>
      </c>
      <c r="F1026" s="93">
        <f ca="1">OFFSET(dispos!$F$25,,132)</f>
        <v>0</v>
      </c>
      <c r="G1026" s="93">
        <f ca="1">OFFSET(dispos!$G$25,,132)</f>
        <v>0</v>
      </c>
      <c r="H1026" s="93">
        <f ca="1">OFFSET(dispos!$H$25,,132)</f>
        <v>0</v>
      </c>
      <c r="I1026" s="93">
        <f ca="1">OFFSET(dispos!$I$25,,132)</f>
        <v>0</v>
      </c>
      <c r="J1026" s="90" t="str">
        <f t="shared" ref="J1026:O1026" ca="1" si="2060">IF(D1026=0,"",SUMPRODUCT((D1004:D1053&lt;=D1026)-(ISBLANK(D1004:D1053))))</f>
        <v/>
      </c>
      <c r="K1026" s="90" t="str">
        <f t="shared" ca="1" si="2060"/>
        <v/>
      </c>
      <c r="L1026" s="90" t="str">
        <f t="shared" ca="1" si="2060"/>
        <v/>
      </c>
      <c r="M1026" s="90" t="str">
        <f t="shared" ca="1" si="2060"/>
        <v/>
      </c>
      <c r="N1026" s="90" t="str">
        <f t="shared" ca="1" si="2060"/>
        <v/>
      </c>
      <c r="O1026" s="90" t="str">
        <f t="shared" ca="1" si="2060"/>
        <v/>
      </c>
      <c r="P1026" s="89" t="str">
        <f t="shared" ref="P1026:U1026" ca="1" si="2061">IF(ISNA(MATCH(MIN(J1004:J1053)+ROW()-ROW(P1004),J1004:J1053,0)),"",INDEX(D1004:D1053,MATCH(MIN(J1004:J1053)+ROW()-ROW(P1004),J1004:J1053,0)))</f>
        <v/>
      </c>
      <c r="Q1026" s="89" t="str">
        <f t="shared" ca="1" si="2061"/>
        <v/>
      </c>
      <c r="R1026" s="89" t="str">
        <f t="shared" ca="1" si="2061"/>
        <v/>
      </c>
      <c r="S1026" s="89" t="str">
        <f t="shared" ca="1" si="2061"/>
        <v/>
      </c>
      <c r="T1026" s="89" t="str">
        <f t="shared" ca="1" si="2061"/>
        <v/>
      </c>
      <c r="U1026" s="89" t="str">
        <f t="shared" ca="1" si="2061"/>
        <v/>
      </c>
      <c r="V1026" s="98"/>
    </row>
    <row r="1027" spans="2:22" x14ac:dyDescent="0.25">
      <c r="B1027" s="91">
        <v>24</v>
      </c>
      <c r="C1027" s="92">
        <f t="shared" si="1939"/>
        <v>43856</v>
      </c>
      <c r="D1027" s="93">
        <f ca="1">OFFSET(dispos!$D$25,,138)</f>
        <v>0</v>
      </c>
      <c r="E1027" s="93">
        <f ca="1">OFFSET(dispos!$E$25,,138)</f>
        <v>0</v>
      </c>
      <c r="F1027" s="93">
        <f ca="1">OFFSET(dispos!$F$25,,138)</f>
        <v>0</v>
      </c>
      <c r="G1027" s="93">
        <f ca="1">OFFSET(dispos!$G$25,,138)</f>
        <v>0</v>
      </c>
      <c r="H1027" s="93">
        <f ca="1">OFFSET(dispos!$H$25,,138)</f>
        <v>0</v>
      </c>
      <c r="I1027" s="93">
        <f ca="1">OFFSET(dispos!$I$25,,138)</f>
        <v>0</v>
      </c>
      <c r="J1027" s="90" t="str">
        <f t="shared" ref="J1027:O1027" ca="1" si="2062">IF(D1027=0,"",SUMPRODUCT((D1004:D1053&lt;=D1027)-(ISBLANK(D1004:D1053))))</f>
        <v/>
      </c>
      <c r="K1027" s="90" t="str">
        <f t="shared" ca="1" si="2062"/>
        <v/>
      </c>
      <c r="L1027" s="90" t="str">
        <f t="shared" ca="1" si="2062"/>
        <v/>
      </c>
      <c r="M1027" s="90" t="str">
        <f t="shared" ca="1" si="2062"/>
        <v/>
      </c>
      <c r="N1027" s="90" t="str">
        <f t="shared" ca="1" si="2062"/>
        <v/>
      </c>
      <c r="O1027" s="90" t="str">
        <f t="shared" ca="1" si="2062"/>
        <v/>
      </c>
      <c r="P1027" s="89" t="str">
        <f t="shared" ref="P1027:U1027" ca="1" si="2063">IF(ISNA(MATCH(MIN(J1004:J1053)+ROW()-ROW(P1004),J1004:J1053,0)),"",INDEX(D1004:D1053,MATCH(MIN(J1004:J1053)+ROW()-ROW(P1004),J1004:J1053,0)))</f>
        <v/>
      </c>
      <c r="Q1027" s="89" t="str">
        <f t="shared" ca="1" si="2063"/>
        <v/>
      </c>
      <c r="R1027" s="89" t="str">
        <f t="shared" ca="1" si="2063"/>
        <v/>
      </c>
      <c r="S1027" s="89" t="str">
        <f t="shared" ca="1" si="2063"/>
        <v/>
      </c>
      <c r="T1027" s="89" t="str">
        <f t="shared" ca="1" si="2063"/>
        <v/>
      </c>
      <c r="U1027" s="89" t="str">
        <f t="shared" ca="1" si="2063"/>
        <v/>
      </c>
      <c r="V1027" s="98"/>
    </row>
    <row r="1028" spans="2:22" x14ac:dyDescent="0.25">
      <c r="B1028" s="91">
        <v>25</v>
      </c>
      <c r="C1028" s="92">
        <f t="shared" si="1939"/>
        <v>43856</v>
      </c>
      <c r="D1028" s="93">
        <f ca="1">OFFSET(dispos!$D$25,,144)</f>
        <v>0</v>
      </c>
      <c r="E1028" s="93">
        <f ca="1">OFFSET(dispos!$E$25,,144)</f>
        <v>0</v>
      </c>
      <c r="F1028" s="93">
        <f ca="1">OFFSET(dispos!$F$25,,144)</f>
        <v>0</v>
      </c>
      <c r="G1028" s="93">
        <f ca="1">OFFSET(dispos!$G$25,,144)</f>
        <v>0</v>
      </c>
      <c r="H1028" s="93">
        <f ca="1">OFFSET(dispos!$H$25,,144)</f>
        <v>0</v>
      </c>
      <c r="I1028" s="93">
        <f ca="1">OFFSET(dispos!$I$25,,144)</f>
        <v>0</v>
      </c>
      <c r="J1028" s="90" t="str">
        <f t="shared" ref="J1028:O1028" ca="1" si="2064">IF(D1028=0,"",SUMPRODUCT((D1004:D1053&lt;=D1028)-(ISBLANK(D1004:D1053))))</f>
        <v/>
      </c>
      <c r="K1028" s="90" t="str">
        <f t="shared" ca="1" si="2064"/>
        <v/>
      </c>
      <c r="L1028" s="90" t="str">
        <f t="shared" ca="1" si="2064"/>
        <v/>
      </c>
      <c r="M1028" s="90" t="str">
        <f t="shared" ca="1" si="2064"/>
        <v/>
      </c>
      <c r="N1028" s="90" t="str">
        <f t="shared" ca="1" si="2064"/>
        <v/>
      </c>
      <c r="O1028" s="90" t="str">
        <f t="shared" ca="1" si="2064"/>
        <v/>
      </c>
      <c r="P1028" s="89" t="str">
        <f t="shared" ref="P1028:U1028" ca="1" si="2065">IF(ISNA(MATCH(MIN(J1004:J1053)+ROW()-ROW(P1004),J1004:J1053,0)),"",INDEX(D1004:D1053,MATCH(MIN(J1004:J1053)+ROW()-ROW(P1004),J1004:J1053,0)))</f>
        <v/>
      </c>
      <c r="Q1028" s="89" t="str">
        <f t="shared" ca="1" si="2065"/>
        <v/>
      </c>
      <c r="R1028" s="89" t="str">
        <f t="shared" ca="1" si="2065"/>
        <v/>
      </c>
      <c r="S1028" s="89" t="str">
        <f t="shared" ca="1" si="2065"/>
        <v/>
      </c>
      <c r="T1028" s="89" t="str">
        <f t="shared" ca="1" si="2065"/>
        <v/>
      </c>
      <c r="U1028" s="89" t="str">
        <f t="shared" ca="1" si="2065"/>
        <v/>
      </c>
      <c r="V1028" s="98"/>
    </row>
    <row r="1029" spans="2:22" x14ac:dyDescent="0.25">
      <c r="B1029" s="91">
        <v>26</v>
      </c>
      <c r="C1029" s="92">
        <f t="shared" si="1939"/>
        <v>43856</v>
      </c>
      <c r="D1029" s="93">
        <f ca="1">OFFSET(dispos!$D$25,,150)</f>
        <v>0</v>
      </c>
      <c r="E1029" s="93">
        <f ca="1">OFFSET(dispos!$E$25,,150)</f>
        <v>0</v>
      </c>
      <c r="F1029" s="93">
        <f ca="1">OFFSET(dispos!$F$25,,150)</f>
        <v>0</v>
      </c>
      <c r="G1029" s="93">
        <f ca="1">OFFSET(dispos!$G$25,,150)</f>
        <v>0</v>
      </c>
      <c r="H1029" s="93">
        <f ca="1">OFFSET(dispos!$H$25,,150)</f>
        <v>0</v>
      </c>
      <c r="I1029" s="93">
        <f ca="1">OFFSET(dispos!$I$25,,150)</f>
        <v>0</v>
      </c>
      <c r="J1029" s="90" t="str">
        <f t="shared" ref="J1029:O1029" ca="1" si="2066">IF(D1029=0,"",SUMPRODUCT((D1004:D1053&lt;=D1029)-(ISBLANK(D1004:D1053))))</f>
        <v/>
      </c>
      <c r="K1029" s="90" t="str">
        <f t="shared" ca="1" si="2066"/>
        <v/>
      </c>
      <c r="L1029" s="90" t="str">
        <f t="shared" ca="1" si="2066"/>
        <v/>
      </c>
      <c r="M1029" s="90" t="str">
        <f t="shared" ca="1" si="2066"/>
        <v/>
      </c>
      <c r="N1029" s="90" t="str">
        <f t="shared" ca="1" si="2066"/>
        <v/>
      </c>
      <c r="O1029" s="90" t="str">
        <f t="shared" ca="1" si="2066"/>
        <v/>
      </c>
      <c r="P1029" s="89" t="str">
        <f t="shared" ref="P1029:U1029" ca="1" si="2067">IF(ISNA(MATCH(MIN(J1004:J1053)+ROW()-ROW(P1004),J1004:J1053,0)),"",INDEX(D1004:D1053,MATCH(MIN(J1004:J1053)+ROW()-ROW(P1004),J1004:J1053,0)))</f>
        <v/>
      </c>
      <c r="Q1029" s="89" t="str">
        <f t="shared" ca="1" si="2067"/>
        <v/>
      </c>
      <c r="R1029" s="89" t="str">
        <f t="shared" ca="1" si="2067"/>
        <v/>
      </c>
      <c r="S1029" s="89" t="str">
        <f t="shared" ca="1" si="2067"/>
        <v/>
      </c>
      <c r="T1029" s="89" t="str">
        <f t="shared" ca="1" si="2067"/>
        <v/>
      </c>
      <c r="U1029" s="89" t="str">
        <f t="shared" ca="1" si="2067"/>
        <v/>
      </c>
      <c r="V1029" s="98"/>
    </row>
    <row r="1030" spans="2:22" x14ac:dyDescent="0.25">
      <c r="B1030" s="91">
        <v>27</v>
      </c>
      <c r="C1030" s="92">
        <f t="shared" ref="C1030:C1093" si="2068">C1029</f>
        <v>43856</v>
      </c>
      <c r="D1030" s="93">
        <f ca="1">OFFSET(dispos!$D$25,,156)</f>
        <v>0</v>
      </c>
      <c r="E1030" s="93">
        <f ca="1">OFFSET(dispos!$E$25,,156)</f>
        <v>0</v>
      </c>
      <c r="F1030" s="93">
        <f ca="1">OFFSET(dispos!$F$25,,156)</f>
        <v>0</v>
      </c>
      <c r="G1030" s="93">
        <f ca="1">OFFSET(dispos!$G$25,,156)</f>
        <v>0</v>
      </c>
      <c r="H1030" s="93">
        <f ca="1">OFFSET(dispos!$H$25,,156)</f>
        <v>0</v>
      </c>
      <c r="I1030" s="93">
        <f ca="1">OFFSET(dispos!$I$25,,156)</f>
        <v>0</v>
      </c>
      <c r="J1030" s="90" t="str">
        <f t="shared" ref="J1030:O1030" ca="1" si="2069">IF(D1030=0,"",SUMPRODUCT((D1004:D1053&lt;=D1030)-(ISBLANK(D1004:D1053))))</f>
        <v/>
      </c>
      <c r="K1030" s="90" t="str">
        <f t="shared" ca="1" si="2069"/>
        <v/>
      </c>
      <c r="L1030" s="90" t="str">
        <f t="shared" ca="1" si="2069"/>
        <v/>
      </c>
      <c r="M1030" s="90" t="str">
        <f t="shared" ca="1" si="2069"/>
        <v/>
      </c>
      <c r="N1030" s="90" t="str">
        <f t="shared" ca="1" si="2069"/>
        <v/>
      </c>
      <c r="O1030" s="90" t="str">
        <f t="shared" ca="1" si="2069"/>
        <v/>
      </c>
      <c r="P1030" s="89" t="str">
        <f t="shared" ref="P1030:U1030" ca="1" si="2070">IF(ISNA(MATCH(MIN(J1004:J1053)+ROW()-ROW(P1004),J1004:J1053,0)),"",INDEX(D1004:D1053,MATCH(MIN(J1004:J1053)+ROW()-ROW(P1004),J1004:J1053,0)))</f>
        <v/>
      </c>
      <c r="Q1030" s="89" t="str">
        <f t="shared" ca="1" si="2070"/>
        <v/>
      </c>
      <c r="R1030" s="89" t="str">
        <f t="shared" ca="1" si="2070"/>
        <v/>
      </c>
      <c r="S1030" s="89" t="str">
        <f t="shared" ca="1" si="2070"/>
        <v/>
      </c>
      <c r="T1030" s="89" t="str">
        <f t="shared" ca="1" si="2070"/>
        <v/>
      </c>
      <c r="U1030" s="89" t="str">
        <f t="shared" ca="1" si="2070"/>
        <v/>
      </c>
      <c r="V1030" s="98"/>
    </row>
    <row r="1031" spans="2:22" x14ac:dyDescent="0.25">
      <c r="B1031" s="91">
        <v>28</v>
      </c>
      <c r="C1031" s="92">
        <f t="shared" si="2068"/>
        <v>43856</v>
      </c>
      <c r="D1031" s="93">
        <f ca="1">OFFSET(dispos!$D$25,,162)</f>
        <v>0</v>
      </c>
      <c r="E1031" s="93">
        <f ca="1">OFFSET(dispos!$E$25,,162)</f>
        <v>0</v>
      </c>
      <c r="F1031" s="93">
        <f ca="1">OFFSET(dispos!$F$25,,162)</f>
        <v>0</v>
      </c>
      <c r="G1031" s="93">
        <f ca="1">OFFSET(dispos!$G$25,,162)</f>
        <v>0</v>
      </c>
      <c r="H1031" s="93">
        <f ca="1">OFFSET(dispos!$H$25,,162)</f>
        <v>0</v>
      </c>
      <c r="I1031" s="93">
        <f ca="1">OFFSET(dispos!$I$25,,162)</f>
        <v>0</v>
      </c>
      <c r="J1031" s="90" t="str">
        <f t="shared" ref="J1031:O1031" ca="1" si="2071">IF(D1031=0,"",SUMPRODUCT((D1004:D1053&lt;=D1031)-(ISBLANK(D1004:D1053))))</f>
        <v/>
      </c>
      <c r="K1031" s="90" t="str">
        <f t="shared" ca="1" si="2071"/>
        <v/>
      </c>
      <c r="L1031" s="90" t="str">
        <f t="shared" ca="1" si="2071"/>
        <v/>
      </c>
      <c r="M1031" s="90" t="str">
        <f t="shared" ca="1" si="2071"/>
        <v/>
      </c>
      <c r="N1031" s="90" t="str">
        <f t="shared" ca="1" si="2071"/>
        <v/>
      </c>
      <c r="O1031" s="90" t="str">
        <f t="shared" ca="1" si="2071"/>
        <v/>
      </c>
      <c r="P1031" s="89" t="str">
        <f t="shared" ref="P1031:U1031" ca="1" si="2072">IF(ISNA(MATCH(MIN(J1004:J1053)+ROW()-ROW(P1004),J1004:J1053,0)),"",INDEX(D1004:D1053,MATCH(MIN(J1004:J1053)+ROW()-ROW(P1004),J1004:J1053,0)))</f>
        <v/>
      </c>
      <c r="Q1031" s="89" t="str">
        <f t="shared" ca="1" si="2072"/>
        <v/>
      </c>
      <c r="R1031" s="89" t="str">
        <f t="shared" ca="1" si="2072"/>
        <v/>
      </c>
      <c r="S1031" s="89" t="str">
        <f t="shared" ca="1" si="2072"/>
        <v/>
      </c>
      <c r="T1031" s="89" t="str">
        <f t="shared" ca="1" si="2072"/>
        <v/>
      </c>
      <c r="U1031" s="89" t="str">
        <f t="shared" ca="1" si="2072"/>
        <v/>
      </c>
      <c r="V1031" s="98"/>
    </row>
    <row r="1032" spans="2:22" x14ac:dyDescent="0.25">
      <c r="B1032" s="91">
        <v>29</v>
      </c>
      <c r="C1032" s="92">
        <f t="shared" si="2068"/>
        <v>43856</v>
      </c>
      <c r="D1032" s="93">
        <f ca="1">OFFSET(dispos!$D$25,,168)</f>
        <v>0</v>
      </c>
      <c r="E1032" s="93">
        <f ca="1">OFFSET(dispos!$E$25,,168)</f>
        <v>0</v>
      </c>
      <c r="F1032" s="93">
        <f ca="1">OFFSET(dispos!$F$25,,168)</f>
        <v>0</v>
      </c>
      <c r="G1032" s="93">
        <f ca="1">OFFSET(dispos!$G$25,,168)</f>
        <v>0</v>
      </c>
      <c r="H1032" s="93">
        <f ca="1">OFFSET(dispos!$H$25,,168)</f>
        <v>0</v>
      </c>
      <c r="I1032" s="93">
        <f ca="1">OFFSET(dispos!$I$25,,168)</f>
        <v>0</v>
      </c>
      <c r="J1032" s="90" t="str">
        <f t="shared" ref="J1032:O1032" ca="1" si="2073">IF(D1032=0,"",SUMPRODUCT((D1004:D1053&lt;=D1032)-(ISBLANK(D1004:D1053))))</f>
        <v/>
      </c>
      <c r="K1032" s="90" t="str">
        <f t="shared" ca="1" si="2073"/>
        <v/>
      </c>
      <c r="L1032" s="90" t="str">
        <f t="shared" ca="1" si="2073"/>
        <v/>
      </c>
      <c r="M1032" s="90" t="str">
        <f t="shared" ca="1" si="2073"/>
        <v/>
      </c>
      <c r="N1032" s="90" t="str">
        <f t="shared" ca="1" si="2073"/>
        <v/>
      </c>
      <c r="O1032" s="90" t="str">
        <f t="shared" ca="1" si="2073"/>
        <v/>
      </c>
      <c r="P1032" s="89" t="str">
        <f t="shared" ref="P1032:U1032" ca="1" si="2074">IF(ISNA(MATCH(MIN(J1004:J1053)+ROW()-ROW(P1004),J1004:J1053,0)),"",INDEX(D1004:D1053,MATCH(MIN(J1004:J1053)+ROW()-ROW(P1004),J1004:J1053,0)))</f>
        <v/>
      </c>
      <c r="Q1032" s="89" t="str">
        <f t="shared" ca="1" si="2074"/>
        <v/>
      </c>
      <c r="R1032" s="89" t="str">
        <f t="shared" ca="1" si="2074"/>
        <v/>
      </c>
      <c r="S1032" s="89" t="str">
        <f t="shared" ca="1" si="2074"/>
        <v/>
      </c>
      <c r="T1032" s="89" t="str">
        <f t="shared" ca="1" si="2074"/>
        <v/>
      </c>
      <c r="U1032" s="89" t="str">
        <f t="shared" ca="1" si="2074"/>
        <v/>
      </c>
      <c r="V1032" s="98"/>
    </row>
    <row r="1033" spans="2:22" x14ac:dyDescent="0.25">
      <c r="B1033" s="91">
        <v>30</v>
      </c>
      <c r="C1033" s="92">
        <f t="shared" si="2068"/>
        <v>43856</v>
      </c>
      <c r="D1033" s="93">
        <f ca="1">OFFSET(dispos!$D$25,,174)</f>
        <v>0</v>
      </c>
      <c r="E1033" s="93">
        <f ca="1">OFFSET(dispos!$E$25,,174)</f>
        <v>0</v>
      </c>
      <c r="F1033" s="93">
        <f ca="1">OFFSET(dispos!$F$25,,174)</f>
        <v>0</v>
      </c>
      <c r="G1033" s="93">
        <f ca="1">OFFSET(dispos!$G$25,,174)</f>
        <v>0</v>
      </c>
      <c r="H1033" s="93">
        <f ca="1">OFFSET(dispos!$H$25,,174)</f>
        <v>0</v>
      </c>
      <c r="I1033" s="93">
        <f ca="1">OFFSET(dispos!$I$25,,174)</f>
        <v>0</v>
      </c>
      <c r="J1033" s="90" t="str">
        <f t="shared" ref="J1033:O1033" ca="1" si="2075">IF(D1033=0,"",SUMPRODUCT((D1004:D1053&lt;=D1033)-(ISBLANK(D1004:D1053))))</f>
        <v/>
      </c>
      <c r="K1033" s="90" t="str">
        <f t="shared" ca="1" si="2075"/>
        <v/>
      </c>
      <c r="L1033" s="90" t="str">
        <f t="shared" ca="1" si="2075"/>
        <v/>
      </c>
      <c r="M1033" s="90" t="str">
        <f t="shared" ca="1" si="2075"/>
        <v/>
      </c>
      <c r="N1033" s="90" t="str">
        <f t="shared" ca="1" si="2075"/>
        <v/>
      </c>
      <c r="O1033" s="90" t="str">
        <f t="shared" ca="1" si="2075"/>
        <v/>
      </c>
      <c r="P1033" s="89" t="str">
        <f t="shared" ref="P1033:U1033" ca="1" si="2076">IF(ISNA(MATCH(MIN(J1004:J1053)+ROW()-ROW(P1004),J1004:J1053,0)),"",INDEX(D1004:D1053,MATCH(MIN(J1004:J1053)+ROW()-ROW(P1004),J1004:J1053,0)))</f>
        <v/>
      </c>
      <c r="Q1033" s="89" t="str">
        <f t="shared" ca="1" si="2076"/>
        <v/>
      </c>
      <c r="R1033" s="89" t="str">
        <f t="shared" ca="1" si="2076"/>
        <v/>
      </c>
      <c r="S1033" s="89" t="str">
        <f t="shared" ca="1" si="2076"/>
        <v/>
      </c>
      <c r="T1033" s="89" t="str">
        <f t="shared" ca="1" si="2076"/>
        <v/>
      </c>
      <c r="U1033" s="89" t="str">
        <f t="shared" ca="1" si="2076"/>
        <v/>
      </c>
      <c r="V1033" s="98"/>
    </row>
    <row r="1034" spans="2:22" x14ac:dyDescent="0.25">
      <c r="B1034" s="91">
        <v>31</v>
      </c>
      <c r="C1034" s="92">
        <f t="shared" si="2068"/>
        <v>43856</v>
      </c>
      <c r="D1034" s="93">
        <f ca="1">OFFSET(dispos!$D$25,,180)</f>
        <v>0</v>
      </c>
      <c r="E1034" s="93">
        <f ca="1">OFFSET(dispos!$E$25,,180)</f>
        <v>0</v>
      </c>
      <c r="F1034" s="93">
        <f ca="1">OFFSET(dispos!$F$25,,180)</f>
        <v>0</v>
      </c>
      <c r="G1034" s="93">
        <f ca="1">OFFSET(dispos!$G$25,,180)</f>
        <v>0</v>
      </c>
      <c r="H1034" s="93">
        <f ca="1">OFFSET(dispos!$H$25,,180)</f>
        <v>0</v>
      </c>
      <c r="I1034" s="93">
        <f ca="1">OFFSET(dispos!$I$25,,180)</f>
        <v>0</v>
      </c>
      <c r="J1034" s="90" t="str">
        <f t="shared" ref="J1034:O1034" ca="1" si="2077">IF(D1034=0,"",SUMPRODUCT((D1004:D1053&lt;=D1034)-(ISBLANK(D1004:D1053))))</f>
        <v/>
      </c>
      <c r="K1034" s="90" t="str">
        <f t="shared" ca="1" si="2077"/>
        <v/>
      </c>
      <c r="L1034" s="90" t="str">
        <f t="shared" ca="1" si="2077"/>
        <v/>
      </c>
      <c r="M1034" s="90" t="str">
        <f t="shared" ca="1" si="2077"/>
        <v/>
      </c>
      <c r="N1034" s="90" t="str">
        <f t="shared" ca="1" si="2077"/>
        <v/>
      </c>
      <c r="O1034" s="90" t="str">
        <f t="shared" ca="1" si="2077"/>
        <v/>
      </c>
      <c r="P1034" s="89" t="str">
        <f t="shared" ref="P1034:U1034" ca="1" si="2078">IF(ISNA(MATCH(MIN(J1004:J1053)+ROW()-ROW(P1004),J1004:J1053,0)),"",INDEX(D1004:D1053,MATCH(MIN(J1004:J1053)+ROW()-ROW(P1004),J1004:J1053,0)))</f>
        <v/>
      </c>
      <c r="Q1034" s="89" t="str">
        <f t="shared" ca="1" si="2078"/>
        <v/>
      </c>
      <c r="R1034" s="89" t="str">
        <f t="shared" ca="1" si="2078"/>
        <v/>
      </c>
      <c r="S1034" s="89" t="str">
        <f t="shared" ca="1" si="2078"/>
        <v/>
      </c>
      <c r="T1034" s="89" t="str">
        <f t="shared" ca="1" si="2078"/>
        <v/>
      </c>
      <c r="U1034" s="89" t="str">
        <f t="shared" ca="1" si="2078"/>
        <v/>
      </c>
      <c r="V1034" s="98"/>
    </row>
    <row r="1035" spans="2:22" x14ac:dyDescent="0.25">
      <c r="B1035" s="91">
        <v>32</v>
      </c>
      <c r="C1035" s="92">
        <f t="shared" si="2068"/>
        <v>43856</v>
      </c>
      <c r="D1035" s="93">
        <f ca="1">OFFSET(dispos!$D$25,,186)</f>
        <v>0</v>
      </c>
      <c r="E1035" s="93">
        <f ca="1">OFFSET(dispos!$E$25,,186)</f>
        <v>0</v>
      </c>
      <c r="F1035" s="93">
        <f ca="1">OFFSET(dispos!$F$25,,186)</f>
        <v>0</v>
      </c>
      <c r="G1035" s="93">
        <f ca="1">OFFSET(dispos!$G$25,,186)</f>
        <v>0</v>
      </c>
      <c r="H1035" s="93">
        <f ca="1">OFFSET(dispos!$H$25,,186)</f>
        <v>0</v>
      </c>
      <c r="I1035" s="93">
        <f ca="1">OFFSET(dispos!$I$25,,186)</f>
        <v>0</v>
      </c>
      <c r="J1035" s="90" t="str">
        <f t="shared" ref="J1035:O1035" ca="1" si="2079">IF(D1035=0,"",SUMPRODUCT((D1004:D1053&lt;=D1035)-(ISBLANK(D1004:D1053))))</f>
        <v/>
      </c>
      <c r="K1035" s="90" t="str">
        <f t="shared" ca="1" si="2079"/>
        <v/>
      </c>
      <c r="L1035" s="90" t="str">
        <f t="shared" ca="1" si="2079"/>
        <v/>
      </c>
      <c r="M1035" s="90" t="str">
        <f t="shared" ca="1" si="2079"/>
        <v/>
      </c>
      <c r="N1035" s="90" t="str">
        <f t="shared" ca="1" si="2079"/>
        <v/>
      </c>
      <c r="O1035" s="90" t="str">
        <f t="shared" ca="1" si="2079"/>
        <v/>
      </c>
      <c r="P1035" s="89" t="str">
        <f t="shared" ref="P1035:U1035" ca="1" si="2080">IF(ISNA(MATCH(MIN(J1004:J1053)+ROW()-ROW(P1004),J1004:J1053,0)),"",INDEX(D1004:D1053,MATCH(MIN(J1004:J1053)+ROW()-ROW(P1004),J1004:J1053,0)))</f>
        <v/>
      </c>
      <c r="Q1035" s="89" t="str">
        <f t="shared" ca="1" si="2080"/>
        <v/>
      </c>
      <c r="R1035" s="89" t="str">
        <f t="shared" ca="1" si="2080"/>
        <v/>
      </c>
      <c r="S1035" s="89" t="str">
        <f t="shared" ca="1" si="2080"/>
        <v/>
      </c>
      <c r="T1035" s="89" t="str">
        <f t="shared" ca="1" si="2080"/>
        <v/>
      </c>
      <c r="U1035" s="89" t="str">
        <f t="shared" ca="1" si="2080"/>
        <v/>
      </c>
      <c r="V1035" s="98"/>
    </row>
    <row r="1036" spans="2:22" x14ac:dyDescent="0.25">
      <c r="B1036" s="91">
        <v>33</v>
      </c>
      <c r="C1036" s="92">
        <f t="shared" si="2068"/>
        <v>43856</v>
      </c>
      <c r="D1036" s="93">
        <f ca="1">OFFSET(dispos!$D$25,,192)</f>
        <v>0</v>
      </c>
      <c r="E1036" s="93">
        <f ca="1">OFFSET(dispos!$E$25,,192)</f>
        <v>0</v>
      </c>
      <c r="F1036" s="93">
        <f ca="1">OFFSET(dispos!$F$25,,192)</f>
        <v>0</v>
      </c>
      <c r="G1036" s="93">
        <f ca="1">OFFSET(dispos!$G$25,,192)</f>
        <v>0</v>
      </c>
      <c r="H1036" s="93">
        <f ca="1">OFFSET(dispos!$H$25,,192)</f>
        <v>0</v>
      </c>
      <c r="I1036" s="93">
        <f ca="1">OFFSET(dispos!$I$25,,192)</f>
        <v>0</v>
      </c>
      <c r="J1036" s="90" t="str">
        <f t="shared" ref="J1036:O1036" ca="1" si="2081">IF(D1036=0,"",SUMPRODUCT((D1004:D1053&lt;=D1036)-(ISBLANK(D1004:D1053))))</f>
        <v/>
      </c>
      <c r="K1036" s="90" t="str">
        <f t="shared" ca="1" si="2081"/>
        <v/>
      </c>
      <c r="L1036" s="90" t="str">
        <f t="shared" ca="1" si="2081"/>
        <v/>
      </c>
      <c r="M1036" s="90" t="str">
        <f t="shared" ca="1" si="2081"/>
        <v/>
      </c>
      <c r="N1036" s="90" t="str">
        <f t="shared" ca="1" si="2081"/>
        <v/>
      </c>
      <c r="O1036" s="90" t="str">
        <f t="shared" ca="1" si="2081"/>
        <v/>
      </c>
      <c r="P1036" s="89" t="str">
        <f t="shared" ref="P1036:U1036" ca="1" si="2082">IF(ISNA(MATCH(MIN(J1004:J1053)+ROW()-ROW(P1004),J1004:J1053,0)),"",INDEX(D1004:D1053,MATCH(MIN(J1004:J1053)+ROW()-ROW(P1004),J1004:J1053,0)))</f>
        <v/>
      </c>
      <c r="Q1036" s="89" t="str">
        <f t="shared" ca="1" si="2082"/>
        <v/>
      </c>
      <c r="R1036" s="89" t="str">
        <f t="shared" ca="1" si="2082"/>
        <v/>
      </c>
      <c r="S1036" s="89" t="str">
        <f t="shared" ca="1" si="2082"/>
        <v/>
      </c>
      <c r="T1036" s="89" t="str">
        <f t="shared" ca="1" si="2082"/>
        <v/>
      </c>
      <c r="U1036" s="89" t="str">
        <f t="shared" ca="1" si="2082"/>
        <v/>
      </c>
      <c r="V1036" s="98"/>
    </row>
    <row r="1037" spans="2:22" x14ac:dyDescent="0.25">
      <c r="B1037" s="91">
        <v>34</v>
      </c>
      <c r="C1037" s="92">
        <f t="shared" si="2068"/>
        <v>43856</v>
      </c>
      <c r="D1037" s="93">
        <f ca="1">OFFSET(dispos!$D$25,,198)</f>
        <v>0</v>
      </c>
      <c r="E1037" s="93">
        <f ca="1">OFFSET(dispos!$E$25,,198)</f>
        <v>0</v>
      </c>
      <c r="F1037" s="93">
        <f ca="1">OFFSET(dispos!$F$25,,198)</f>
        <v>0</v>
      </c>
      <c r="G1037" s="93">
        <f ca="1">OFFSET(dispos!$G$25,,198)</f>
        <v>0</v>
      </c>
      <c r="H1037" s="93">
        <f ca="1">OFFSET(dispos!$H$25,,198)</f>
        <v>0</v>
      </c>
      <c r="I1037" s="93">
        <f ca="1">OFFSET(dispos!$I$25,,198)</f>
        <v>0</v>
      </c>
      <c r="J1037" s="90" t="str">
        <f t="shared" ref="J1037:O1037" ca="1" si="2083">IF(D1037=0,"",SUMPRODUCT((D1004:D1053&lt;=D1037)-(ISBLANK(D1004:D1053))))</f>
        <v/>
      </c>
      <c r="K1037" s="90" t="str">
        <f t="shared" ca="1" si="2083"/>
        <v/>
      </c>
      <c r="L1037" s="90" t="str">
        <f t="shared" ca="1" si="2083"/>
        <v/>
      </c>
      <c r="M1037" s="90" t="str">
        <f t="shared" ca="1" si="2083"/>
        <v/>
      </c>
      <c r="N1037" s="90" t="str">
        <f t="shared" ca="1" si="2083"/>
        <v/>
      </c>
      <c r="O1037" s="90" t="str">
        <f t="shared" ca="1" si="2083"/>
        <v/>
      </c>
      <c r="P1037" s="89" t="str">
        <f t="shared" ref="P1037:U1037" ca="1" si="2084">IF(ISNA(MATCH(MIN(J1004:J1053)+ROW()-ROW(P1004),J1004:J1053,0)),"",INDEX(D1004:D1053,MATCH(MIN(J1004:J1053)+ROW()-ROW(P1004),J1004:J1053,0)))</f>
        <v/>
      </c>
      <c r="Q1037" s="89" t="str">
        <f t="shared" ca="1" si="2084"/>
        <v/>
      </c>
      <c r="R1037" s="89" t="str">
        <f t="shared" ca="1" si="2084"/>
        <v/>
      </c>
      <c r="S1037" s="89" t="str">
        <f t="shared" ca="1" si="2084"/>
        <v/>
      </c>
      <c r="T1037" s="89" t="str">
        <f t="shared" ca="1" si="2084"/>
        <v/>
      </c>
      <c r="U1037" s="89" t="str">
        <f t="shared" ca="1" si="2084"/>
        <v/>
      </c>
      <c r="V1037" s="98"/>
    </row>
    <row r="1038" spans="2:22" x14ac:dyDescent="0.25">
      <c r="B1038" s="91">
        <v>35</v>
      </c>
      <c r="C1038" s="92">
        <f t="shared" si="2068"/>
        <v>43856</v>
      </c>
      <c r="D1038" s="93">
        <f ca="1">OFFSET(dispos!$D$25,,204)</f>
        <v>0</v>
      </c>
      <c r="E1038" s="93">
        <f ca="1">OFFSET(dispos!$E$25,,204)</f>
        <v>0</v>
      </c>
      <c r="F1038" s="93">
        <f ca="1">OFFSET(dispos!$F$25,,204)</f>
        <v>0</v>
      </c>
      <c r="G1038" s="93">
        <f ca="1">OFFSET(dispos!$G$25,,204)</f>
        <v>0</v>
      </c>
      <c r="H1038" s="93">
        <f ca="1">OFFSET(dispos!$H$25,,204)</f>
        <v>0</v>
      </c>
      <c r="I1038" s="93">
        <f ca="1">OFFSET(dispos!$I$25,,204)</f>
        <v>0</v>
      </c>
      <c r="J1038" s="90" t="str">
        <f t="shared" ref="J1038:O1038" ca="1" si="2085">IF(D1038=0,"",SUMPRODUCT((D1004:D1053&lt;=D1038)-(ISBLANK(D1004:D1053))))</f>
        <v/>
      </c>
      <c r="K1038" s="90" t="str">
        <f t="shared" ca="1" si="2085"/>
        <v/>
      </c>
      <c r="L1038" s="90" t="str">
        <f t="shared" ca="1" si="2085"/>
        <v/>
      </c>
      <c r="M1038" s="90" t="str">
        <f t="shared" ca="1" si="2085"/>
        <v/>
      </c>
      <c r="N1038" s="90" t="str">
        <f t="shared" ca="1" si="2085"/>
        <v/>
      </c>
      <c r="O1038" s="90" t="str">
        <f t="shared" ca="1" si="2085"/>
        <v/>
      </c>
      <c r="P1038" s="89" t="str">
        <f t="shared" ref="P1038:U1038" ca="1" si="2086">IF(ISNA(MATCH(MIN(J1004:J1053)+ROW()-ROW(P1004),J1004:J1053,0)),"",INDEX(D1004:D1053,MATCH(MIN(J1004:J1053)+ROW()-ROW(P1004),J1004:J1053,0)))</f>
        <v/>
      </c>
      <c r="Q1038" s="89" t="str">
        <f t="shared" ca="1" si="2086"/>
        <v/>
      </c>
      <c r="R1038" s="89" t="str">
        <f t="shared" ca="1" si="2086"/>
        <v/>
      </c>
      <c r="S1038" s="89" t="str">
        <f t="shared" ca="1" si="2086"/>
        <v/>
      </c>
      <c r="T1038" s="89" t="str">
        <f t="shared" ca="1" si="2086"/>
        <v/>
      </c>
      <c r="U1038" s="89" t="str">
        <f t="shared" ca="1" si="2086"/>
        <v/>
      </c>
      <c r="V1038" s="98"/>
    </row>
    <row r="1039" spans="2:22" x14ac:dyDescent="0.25">
      <c r="B1039" s="91">
        <v>36</v>
      </c>
      <c r="C1039" s="92">
        <f t="shared" si="2068"/>
        <v>43856</v>
      </c>
      <c r="D1039" s="93">
        <f ca="1">OFFSET(dispos!$D$25,,210)</f>
        <v>0</v>
      </c>
      <c r="E1039" s="93">
        <f ca="1">OFFSET(dispos!$E$25,,210)</f>
        <v>0</v>
      </c>
      <c r="F1039" s="93">
        <f ca="1">OFFSET(dispos!$F$25,,210)</f>
        <v>0</v>
      </c>
      <c r="G1039" s="93">
        <f ca="1">OFFSET(dispos!$G$25,,210)</f>
        <v>0</v>
      </c>
      <c r="H1039" s="93">
        <f ca="1">OFFSET(dispos!$H$25,,210)</f>
        <v>0</v>
      </c>
      <c r="I1039" s="93">
        <f ca="1">OFFSET(dispos!$I$25,,210)</f>
        <v>0</v>
      </c>
      <c r="J1039" s="90" t="str">
        <f t="shared" ref="J1039:O1039" ca="1" si="2087">IF(D1039=0,"",SUMPRODUCT((D1004:D1053&lt;=D1039)-(ISBLANK(D1004:D1053))))</f>
        <v/>
      </c>
      <c r="K1039" s="90" t="str">
        <f t="shared" ca="1" si="2087"/>
        <v/>
      </c>
      <c r="L1039" s="90" t="str">
        <f t="shared" ca="1" si="2087"/>
        <v/>
      </c>
      <c r="M1039" s="90" t="str">
        <f t="shared" ca="1" si="2087"/>
        <v/>
      </c>
      <c r="N1039" s="90" t="str">
        <f t="shared" ca="1" si="2087"/>
        <v/>
      </c>
      <c r="O1039" s="90" t="str">
        <f t="shared" ca="1" si="2087"/>
        <v/>
      </c>
      <c r="P1039" s="89" t="str">
        <f t="shared" ref="P1039:U1039" ca="1" si="2088">IF(ISNA(MATCH(MIN(J1004:J1053)+ROW()-ROW(P1004),J1004:J1053,0)),"",INDEX(D1004:D1053,MATCH(MIN(J1004:J1053)+ROW()-ROW(P1004),J1004:J1053,0)))</f>
        <v/>
      </c>
      <c r="Q1039" s="89" t="str">
        <f t="shared" ca="1" si="2088"/>
        <v/>
      </c>
      <c r="R1039" s="89" t="str">
        <f t="shared" ca="1" si="2088"/>
        <v/>
      </c>
      <c r="S1039" s="89" t="str">
        <f t="shared" ca="1" si="2088"/>
        <v/>
      </c>
      <c r="T1039" s="89" t="str">
        <f t="shared" ca="1" si="2088"/>
        <v/>
      </c>
      <c r="U1039" s="89" t="str">
        <f t="shared" ca="1" si="2088"/>
        <v/>
      </c>
      <c r="V1039" s="98"/>
    </row>
    <row r="1040" spans="2:22" x14ac:dyDescent="0.25">
      <c r="B1040" s="91">
        <v>37</v>
      </c>
      <c r="C1040" s="92">
        <f t="shared" si="2068"/>
        <v>43856</v>
      </c>
      <c r="D1040" s="93">
        <f ca="1">OFFSET(dispos!$D$25,,216)</f>
        <v>0</v>
      </c>
      <c r="E1040" s="93">
        <f ca="1">OFFSET(dispos!$E$25,,216)</f>
        <v>0</v>
      </c>
      <c r="F1040" s="93">
        <f ca="1">OFFSET(dispos!$F$25,,216)</f>
        <v>0</v>
      </c>
      <c r="G1040" s="93">
        <f ca="1">OFFSET(dispos!$G$25,,216)</f>
        <v>0</v>
      </c>
      <c r="H1040" s="93">
        <f ca="1">OFFSET(dispos!$H$25,,216)</f>
        <v>0</v>
      </c>
      <c r="I1040" s="93">
        <f ca="1">OFFSET(dispos!$I$25,,216)</f>
        <v>0</v>
      </c>
      <c r="J1040" s="90" t="str">
        <f t="shared" ref="J1040:O1040" ca="1" si="2089">IF(D1040=0,"",SUMPRODUCT((D1004:D1053&lt;=D1040)-(ISBLANK(D1004:D1053))))</f>
        <v/>
      </c>
      <c r="K1040" s="90" t="str">
        <f t="shared" ca="1" si="2089"/>
        <v/>
      </c>
      <c r="L1040" s="90" t="str">
        <f t="shared" ca="1" si="2089"/>
        <v/>
      </c>
      <c r="M1040" s="90" t="str">
        <f t="shared" ca="1" si="2089"/>
        <v/>
      </c>
      <c r="N1040" s="90" t="str">
        <f t="shared" ca="1" si="2089"/>
        <v/>
      </c>
      <c r="O1040" s="90" t="str">
        <f t="shared" ca="1" si="2089"/>
        <v/>
      </c>
      <c r="P1040" s="89" t="str">
        <f t="shared" ref="P1040:U1040" ca="1" si="2090">IF(ISNA(MATCH(MIN(J1004:J1053)+ROW()-ROW(P1004),J1004:J1053,0)),"",INDEX(D1004:D1053,MATCH(MIN(J1004:J1053)+ROW()-ROW(P1004),J1004:J1053,0)))</f>
        <v/>
      </c>
      <c r="Q1040" s="89" t="str">
        <f t="shared" ca="1" si="2090"/>
        <v/>
      </c>
      <c r="R1040" s="89" t="str">
        <f t="shared" ca="1" si="2090"/>
        <v/>
      </c>
      <c r="S1040" s="89" t="str">
        <f t="shared" ca="1" si="2090"/>
        <v/>
      </c>
      <c r="T1040" s="89" t="str">
        <f t="shared" ca="1" si="2090"/>
        <v/>
      </c>
      <c r="U1040" s="89" t="str">
        <f t="shared" ca="1" si="2090"/>
        <v/>
      </c>
      <c r="V1040" s="98"/>
    </row>
    <row r="1041" spans="2:22" x14ac:dyDescent="0.25">
      <c r="B1041" s="91">
        <v>38</v>
      </c>
      <c r="C1041" s="92">
        <f t="shared" si="2068"/>
        <v>43856</v>
      </c>
      <c r="D1041" s="93">
        <f ca="1">OFFSET(dispos!$D$25,,222)</f>
        <v>0</v>
      </c>
      <c r="E1041" s="93">
        <f ca="1">OFFSET(dispos!$E$25,,222)</f>
        <v>0</v>
      </c>
      <c r="F1041" s="93">
        <f ca="1">OFFSET(dispos!$F$25,,222)</f>
        <v>0</v>
      </c>
      <c r="G1041" s="93">
        <f ca="1">OFFSET(dispos!$G$25,,222)</f>
        <v>0</v>
      </c>
      <c r="H1041" s="93">
        <f ca="1">OFFSET(dispos!$H$25,,222)</f>
        <v>0</v>
      </c>
      <c r="I1041" s="93">
        <f ca="1">OFFSET(dispos!$I$25,,222)</f>
        <v>0</v>
      </c>
      <c r="J1041" s="90" t="str">
        <f t="shared" ref="J1041:O1041" ca="1" si="2091">IF(D1041=0,"",SUMPRODUCT((D1004:D1053&lt;=D1041)-(ISBLANK(D1004:D1053))))</f>
        <v/>
      </c>
      <c r="K1041" s="90" t="str">
        <f t="shared" ca="1" si="2091"/>
        <v/>
      </c>
      <c r="L1041" s="90" t="str">
        <f t="shared" ca="1" si="2091"/>
        <v/>
      </c>
      <c r="M1041" s="90" t="str">
        <f t="shared" ca="1" si="2091"/>
        <v/>
      </c>
      <c r="N1041" s="90" t="str">
        <f t="shared" ca="1" si="2091"/>
        <v/>
      </c>
      <c r="O1041" s="90" t="str">
        <f t="shared" ca="1" si="2091"/>
        <v/>
      </c>
      <c r="P1041" s="89" t="str">
        <f t="shared" ref="P1041:U1041" ca="1" si="2092">IF(ISNA(MATCH(MIN(J1004:J1053)+ROW()-ROW(P1004),J1004:J1053,0)),"",INDEX(D1004:D1053,MATCH(MIN(J1004:J1053)+ROW()-ROW(P1004),J1004:J1053,0)))</f>
        <v/>
      </c>
      <c r="Q1041" s="89" t="str">
        <f t="shared" ca="1" si="2092"/>
        <v/>
      </c>
      <c r="R1041" s="89" t="str">
        <f t="shared" ca="1" si="2092"/>
        <v/>
      </c>
      <c r="S1041" s="89" t="str">
        <f t="shared" ca="1" si="2092"/>
        <v/>
      </c>
      <c r="T1041" s="89" t="str">
        <f t="shared" ca="1" si="2092"/>
        <v/>
      </c>
      <c r="U1041" s="89" t="str">
        <f t="shared" ca="1" si="2092"/>
        <v/>
      </c>
      <c r="V1041" s="98"/>
    </row>
    <row r="1042" spans="2:22" x14ac:dyDescent="0.25">
      <c r="B1042" s="91">
        <v>39</v>
      </c>
      <c r="C1042" s="92">
        <f t="shared" si="2068"/>
        <v>43856</v>
      </c>
      <c r="D1042" s="93">
        <f ca="1">OFFSET(dispos!$D$25,,228)</f>
        <v>0</v>
      </c>
      <c r="E1042" s="93">
        <f ca="1">OFFSET(dispos!$E$25,,228)</f>
        <v>0</v>
      </c>
      <c r="F1042" s="93">
        <f ca="1">OFFSET(dispos!$F$25,,228)</f>
        <v>0</v>
      </c>
      <c r="G1042" s="93">
        <f ca="1">OFFSET(dispos!$G$25,,228)</f>
        <v>0</v>
      </c>
      <c r="H1042" s="93">
        <f ca="1">OFFSET(dispos!$H$25,,228)</f>
        <v>0</v>
      </c>
      <c r="I1042" s="93">
        <f ca="1">OFFSET(dispos!$I$25,,228)</f>
        <v>0</v>
      </c>
      <c r="J1042" s="90" t="str">
        <f t="shared" ref="J1042:O1042" ca="1" si="2093">IF(D1042=0,"",SUMPRODUCT((D1004:D1053&lt;=D1042)-(ISBLANK(D1004:D1053))))</f>
        <v/>
      </c>
      <c r="K1042" s="90" t="str">
        <f t="shared" ca="1" si="2093"/>
        <v/>
      </c>
      <c r="L1042" s="90" t="str">
        <f t="shared" ca="1" si="2093"/>
        <v/>
      </c>
      <c r="M1042" s="90" t="str">
        <f t="shared" ca="1" si="2093"/>
        <v/>
      </c>
      <c r="N1042" s="90" t="str">
        <f t="shared" ca="1" si="2093"/>
        <v/>
      </c>
      <c r="O1042" s="90" t="str">
        <f t="shared" ca="1" si="2093"/>
        <v/>
      </c>
      <c r="P1042" s="89" t="str">
        <f t="shared" ref="P1042:U1042" ca="1" si="2094">IF(ISNA(MATCH(MIN(J1004:J1053)+ROW()-ROW(P1004),J1004:J1053,0)),"",INDEX(D1004:D1053,MATCH(MIN(J1004:J1053)+ROW()-ROW(P1004),J1004:J1053,0)))</f>
        <v/>
      </c>
      <c r="Q1042" s="89" t="str">
        <f t="shared" ca="1" si="2094"/>
        <v/>
      </c>
      <c r="R1042" s="89" t="str">
        <f t="shared" ca="1" si="2094"/>
        <v/>
      </c>
      <c r="S1042" s="89" t="str">
        <f t="shared" ca="1" si="2094"/>
        <v/>
      </c>
      <c r="T1042" s="89" t="str">
        <f t="shared" ca="1" si="2094"/>
        <v/>
      </c>
      <c r="U1042" s="89" t="str">
        <f t="shared" ca="1" si="2094"/>
        <v/>
      </c>
      <c r="V1042" s="98"/>
    </row>
    <row r="1043" spans="2:22" x14ac:dyDescent="0.25">
      <c r="B1043" s="91">
        <v>40</v>
      </c>
      <c r="C1043" s="92">
        <f t="shared" si="2068"/>
        <v>43856</v>
      </c>
      <c r="D1043" s="93">
        <f ca="1">OFFSET(dispos!$D$25,,234)</f>
        <v>0</v>
      </c>
      <c r="E1043" s="93">
        <f ca="1">OFFSET(dispos!$E$25,,234)</f>
        <v>0</v>
      </c>
      <c r="F1043" s="93">
        <f ca="1">OFFSET(dispos!$F$25,,234)</f>
        <v>0</v>
      </c>
      <c r="G1043" s="93">
        <f ca="1">OFFSET(dispos!$G$25,,234)</f>
        <v>0</v>
      </c>
      <c r="H1043" s="93">
        <f ca="1">OFFSET(dispos!$H$25,,234)</f>
        <v>0</v>
      </c>
      <c r="I1043" s="93">
        <f ca="1">OFFSET(dispos!$I$25,,234)</f>
        <v>0</v>
      </c>
      <c r="J1043" s="90" t="str">
        <f t="shared" ref="J1043:O1043" ca="1" si="2095">IF(D1043=0,"",SUMPRODUCT((D1004:D1053&lt;=D1043)-(ISBLANK(D1004:D1053))))</f>
        <v/>
      </c>
      <c r="K1043" s="90" t="str">
        <f t="shared" ca="1" si="2095"/>
        <v/>
      </c>
      <c r="L1043" s="90" t="str">
        <f t="shared" ca="1" si="2095"/>
        <v/>
      </c>
      <c r="M1043" s="90" t="str">
        <f t="shared" ca="1" si="2095"/>
        <v/>
      </c>
      <c r="N1043" s="90" t="str">
        <f t="shared" ca="1" si="2095"/>
        <v/>
      </c>
      <c r="O1043" s="90" t="str">
        <f t="shared" ca="1" si="2095"/>
        <v/>
      </c>
      <c r="P1043" s="89" t="str">
        <f t="shared" ref="P1043:U1043" ca="1" si="2096">IF(ISNA(MATCH(MIN(J1004:J1053)+ROW()-ROW(P1004),J1004:J1053,0)),"",INDEX(D1004:D1053,MATCH(MIN(J1004:J1053)+ROW()-ROW(P1004),J1004:J1053,0)))</f>
        <v/>
      </c>
      <c r="Q1043" s="89" t="str">
        <f t="shared" ca="1" si="2096"/>
        <v/>
      </c>
      <c r="R1043" s="89" t="str">
        <f t="shared" ca="1" si="2096"/>
        <v/>
      </c>
      <c r="S1043" s="89" t="str">
        <f t="shared" ca="1" si="2096"/>
        <v/>
      </c>
      <c r="T1043" s="89" t="str">
        <f t="shared" ca="1" si="2096"/>
        <v/>
      </c>
      <c r="U1043" s="89" t="str">
        <f t="shared" ca="1" si="2096"/>
        <v/>
      </c>
      <c r="V1043" s="98"/>
    </row>
    <row r="1044" spans="2:22" x14ac:dyDescent="0.25">
      <c r="B1044" s="91">
        <v>41</v>
      </c>
      <c r="C1044" s="92">
        <f t="shared" si="2068"/>
        <v>43856</v>
      </c>
      <c r="D1044" s="93">
        <f ca="1">OFFSET(dispos!$D$25,,240)</f>
        <v>0</v>
      </c>
      <c r="E1044" s="93">
        <f ca="1">OFFSET(dispos!$E$25,,240)</f>
        <v>0</v>
      </c>
      <c r="F1044" s="93">
        <f ca="1">OFFSET(dispos!$F$25,,240)</f>
        <v>0</v>
      </c>
      <c r="G1044" s="93">
        <f ca="1">OFFSET(dispos!$G$25,,240)</f>
        <v>0</v>
      </c>
      <c r="H1044" s="93">
        <f ca="1">OFFSET(dispos!$H$25,,240)</f>
        <v>0</v>
      </c>
      <c r="I1044" s="93">
        <f ca="1">OFFSET(dispos!$I$25,,240)</f>
        <v>0</v>
      </c>
      <c r="J1044" s="90" t="str">
        <f t="shared" ref="J1044:O1044" ca="1" si="2097">IF(D1044=0,"",SUMPRODUCT((D1004:D1053&lt;=D1044)-(ISBLANK(D1004:D1053))))</f>
        <v/>
      </c>
      <c r="K1044" s="90" t="str">
        <f t="shared" ca="1" si="2097"/>
        <v/>
      </c>
      <c r="L1044" s="90" t="str">
        <f t="shared" ca="1" si="2097"/>
        <v/>
      </c>
      <c r="M1044" s="90" t="str">
        <f t="shared" ca="1" si="2097"/>
        <v/>
      </c>
      <c r="N1044" s="90" t="str">
        <f t="shared" ca="1" si="2097"/>
        <v/>
      </c>
      <c r="O1044" s="90" t="str">
        <f t="shared" ca="1" si="2097"/>
        <v/>
      </c>
      <c r="P1044" s="89" t="str">
        <f t="shared" ref="P1044:U1044" ca="1" si="2098">IF(ISNA(MATCH(MIN(J1004:J1053)+ROW()-ROW(P1004),J1004:J1053,0)),"",INDEX(D1004:D1053,MATCH(MIN(J1004:J1053)+ROW()-ROW(P1004),J1004:J1053,0)))</f>
        <v/>
      </c>
      <c r="Q1044" s="89" t="str">
        <f t="shared" ca="1" si="2098"/>
        <v/>
      </c>
      <c r="R1044" s="89" t="str">
        <f t="shared" ca="1" si="2098"/>
        <v/>
      </c>
      <c r="S1044" s="89" t="str">
        <f t="shared" ca="1" si="2098"/>
        <v/>
      </c>
      <c r="T1044" s="89" t="str">
        <f t="shared" ca="1" si="2098"/>
        <v/>
      </c>
      <c r="U1044" s="89" t="str">
        <f t="shared" ca="1" si="2098"/>
        <v/>
      </c>
      <c r="V1044" s="98"/>
    </row>
    <row r="1045" spans="2:22" x14ac:dyDescent="0.25">
      <c r="B1045" s="91">
        <v>42</v>
      </c>
      <c r="C1045" s="92">
        <f t="shared" si="2068"/>
        <v>43856</v>
      </c>
      <c r="D1045" s="93">
        <f ca="1">OFFSET(dispos!$D$25,,246)</f>
        <v>0</v>
      </c>
      <c r="E1045" s="93">
        <f ca="1">OFFSET(dispos!$E$25,,246)</f>
        <v>0</v>
      </c>
      <c r="F1045" s="93">
        <f ca="1">OFFSET(dispos!$F$25,,246)</f>
        <v>0</v>
      </c>
      <c r="G1045" s="93">
        <f ca="1">OFFSET(dispos!$G$25,,246)</f>
        <v>0</v>
      </c>
      <c r="H1045" s="93">
        <f ca="1">OFFSET(dispos!$H$25,,246)</f>
        <v>0</v>
      </c>
      <c r="I1045" s="93">
        <f ca="1">OFFSET(dispos!$I$25,,246)</f>
        <v>0</v>
      </c>
      <c r="J1045" s="90" t="str">
        <f t="shared" ref="J1045:O1045" ca="1" si="2099">IF(D1045=0,"",SUMPRODUCT((D1004:D1053&lt;=D1045)-(ISBLANK(D1004:D1053))))</f>
        <v/>
      </c>
      <c r="K1045" s="90" t="str">
        <f t="shared" ca="1" si="2099"/>
        <v/>
      </c>
      <c r="L1045" s="90" t="str">
        <f t="shared" ca="1" si="2099"/>
        <v/>
      </c>
      <c r="M1045" s="90" t="str">
        <f t="shared" ca="1" si="2099"/>
        <v/>
      </c>
      <c r="N1045" s="90" t="str">
        <f t="shared" ca="1" si="2099"/>
        <v/>
      </c>
      <c r="O1045" s="90" t="str">
        <f t="shared" ca="1" si="2099"/>
        <v/>
      </c>
      <c r="P1045" s="89" t="str">
        <f t="shared" ref="P1045:U1045" ca="1" si="2100">IF(ISNA(MATCH(MIN(J1004:J1053)+ROW()-ROW(P1004),J1004:J1053,0)),"",INDEX(D1004:D1053,MATCH(MIN(J1004:J1053)+ROW()-ROW(P1004),J1004:J1053,0)))</f>
        <v/>
      </c>
      <c r="Q1045" s="89" t="str">
        <f t="shared" ca="1" si="2100"/>
        <v/>
      </c>
      <c r="R1045" s="89" t="str">
        <f t="shared" ca="1" si="2100"/>
        <v/>
      </c>
      <c r="S1045" s="89" t="str">
        <f t="shared" ca="1" si="2100"/>
        <v/>
      </c>
      <c r="T1045" s="89" t="str">
        <f t="shared" ca="1" si="2100"/>
        <v/>
      </c>
      <c r="U1045" s="89" t="str">
        <f t="shared" ca="1" si="2100"/>
        <v/>
      </c>
      <c r="V1045" s="98"/>
    </row>
    <row r="1046" spans="2:22" x14ac:dyDescent="0.25">
      <c r="B1046" s="91">
        <v>43</v>
      </c>
      <c r="C1046" s="92">
        <f t="shared" si="2068"/>
        <v>43856</v>
      </c>
      <c r="D1046" s="93">
        <f ca="1">OFFSET(dispos!$D$25,,252)</f>
        <v>0</v>
      </c>
      <c r="E1046" s="93">
        <f ca="1">OFFSET(dispos!$E$25,,252)</f>
        <v>0</v>
      </c>
      <c r="F1046" s="93">
        <f ca="1">OFFSET(dispos!$F$25,,252)</f>
        <v>0</v>
      </c>
      <c r="G1046" s="93">
        <f ca="1">OFFSET(dispos!$G$25,,252)</f>
        <v>0</v>
      </c>
      <c r="H1046" s="93">
        <f ca="1">OFFSET(dispos!$H$25,,252)</f>
        <v>0</v>
      </c>
      <c r="I1046" s="93">
        <f ca="1">OFFSET(dispos!$I$25,,252)</f>
        <v>0</v>
      </c>
      <c r="J1046" s="90" t="str">
        <f t="shared" ref="J1046:O1046" ca="1" si="2101">IF(D1046=0,"",SUMPRODUCT((D1004:D1053&lt;=D1046)-(ISBLANK(D1004:D1053))))</f>
        <v/>
      </c>
      <c r="K1046" s="90" t="str">
        <f t="shared" ca="1" si="2101"/>
        <v/>
      </c>
      <c r="L1046" s="90" t="str">
        <f t="shared" ca="1" si="2101"/>
        <v/>
      </c>
      <c r="M1046" s="90" t="str">
        <f t="shared" ca="1" si="2101"/>
        <v/>
      </c>
      <c r="N1046" s="90" t="str">
        <f t="shared" ca="1" si="2101"/>
        <v/>
      </c>
      <c r="O1046" s="90" t="str">
        <f t="shared" ca="1" si="2101"/>
        <v/>
      </c>
      <c r="P1046" s="89" t="str">
        <f t="shared" ref="P1046:U1046" ca="1" si="2102">IF(ISNA(MATCH(MIN(J1004:J1053)+ROW()-ROW(P1004),J1004:J1053,0)),"",INDEX(D1004:D1053,MATCH(MIN(J1004:J1053)+ROW()-ROW(P1004),J1004:J1053,0)))</f>
        <v/>
      </c>
      <c r="Q1046" s="89" t="str">
        <f t="shared" ca="1" si="2102"/>
        <v/>
      </c>
      <c r="R1046" s="89" t="str">
        <f t="shared" ca="1" si="2102"/>
        <v/>
      </c>
      <c r="S1046" s="89" t="str">
        <f t="shared" ca="1" si="2102"/>
        <v/>
      </c>
      <c r="T1046" s="89" t="str">
        <f t="shared" ca="1" si="2102"/>
        <v/>
      </c>
      <c r="U1046" s="89" t="str">
        <f t="shared" ca="1" si="2102"/>
        <v/>
      </c>
      <c r="V1046" s="98"/>
    </row>
    <row r="1047" spans="2:22" x14ac:dyDescent="0.25">
      <c r="B1047" s="91">
        <v>44</v>
      </c>
      <c r="C1047" s="92">
        <f t="shared" si="2068"/>
        <v>43856</v>
      </c>
      <c r="D1047" s="93">
        <f ca="1">OFFSET(dispos!$D$25,,258)</f>
        <v>0</v>
      </c>
      <c r="E1047" s="93">
        <f ca="1">OFFSET(dispos!$E$25,,258)</f>
        <v>0</v>
      </c>
      <c r="F1047" s="93">
        <f ca="1">OFFSET(dispos!$F$25,,258)</f>
        <v>0</v>
      </c>
      <c r="G1047" s="93">
        <f ca="1">OFFSET(dispos!$G$25,,258)</f>
        <v>0</v>
      </c>
      <c r="H1047" s="93">
        <f ca="1">OFFSET(dispos!$H$25,,258)</f>
        <v>0</v>
      </c>
      <c r="I1047" s="93">
        <f ca="1">OFFSET(dispos!$I$25,,258)</f>
        <v>0</v>
      </c>
      <c r="J1047" s="90" t="str">
        <f t="shared" ref="J1047:O1047" ca="1" si="2103">IF(D1047=0,"",SUMPRODUCT((D1004:D1053&lt;=D1047)-(ISBLANK(D1004:D1053))))</f>
        <v/>
      </c>
      <c r="K1047" s="90" t="str">
        <f t="shared" ca="1" si="2103"/>
        <v/>
      </c>
      <c r="L1047" s="90" t="str">
        <f t="shared" ca="1" si="2103"/>
        <v/>
      </c>
      <c r="M1047" s="90" t="str">
        <f t="shared" ca="1" si="2103"/>
        <v/>
      </c>
      <c r="N1047" s="90" t="str">
        <f t="shared" ca="1" si="2103"/>
        <v/>
      </c>
      <c r="O1047" s="90" t="str">
        <f t="shared" ca="1" si="2103"/>
        <v/>
      </c>
      <c r="P1047" s="89" t="str">
        <f t="shared" ref="P1047:U1047" ca="1" si="2104">IF(ISNA(MATCH(MIN(J1004:J1053)+ROW()-ROW(P1004),J1004:J1053,0)),"",INDEX(D1004:D1053,MATCH(MIN(J1004:J1053)+ROW()-ROW(P1004),J1004:J1053,0)))</f>
        <v/>
      </c>
      <c r="Q1047" s="89" t="str">
        <f t="shared" ca="1" si="2104"/>
        <v/>
      </c>
      <c r="R1047" s="89" t="str">
        <f t="shared" ca="1" si="2104"/>
        <v/>
      </c>
      <c r="S1047" s="89" t="str">
        <f t="shared" ca="1" si="2104"/>
        <v/>
      </c>
      <c r="T1047" s="89" t="str">
        <f t="shared" ca="1" si="2104"/>
        <v/>
      </c>
      <c r="U1047" s="89" t="str">
        <f t="shared" ca="1" si="2104"/>
        <v/>
      </c>
      <c r="V1047" s="98"/>
    </row>
    <row r="1048" spans="2:22" x14ac:dyDescent="0.25">
      <c r="B1048" s="91">
        <v>45</v>
      </c>
      <c r="C1048" s="92">
        <f t="shared" si="2068"/>
        <v>43856</v>
      </c>
      <c r="D1048" s="93">
        <f ca="1">OFFSET(dispos!$D$25,,264)</f>
        <v>0</v>
      </c>
      <c r="E1048" s="93">
        <f ca="1">OFFSET(dispos!$E$25,,264)</f>
        <v>0</v>
      </c>
      <c r="F1048" s="93">
        <f ca="1">OFFSET(dispos!$F$25,,264)</f>
        <v>0</v>
      </c>
      <c r="G1048" s="93">
        <f ca="1">OFFSET(dispos!$G$25,,264)</f>
        <v>0</v>
      </c>
      <c r="H1048" s="93">
        <f ca="1">OFFSET(dispos!$H$25,,264)</f>
        <v>0</v>
      </c>
      <c r="I1048" s="93">
        <f ca="1">OFFSET(dispos!$I$25,,264)</f>
        <v>0</v>
      </c>
      <c r="J1048" s="90" t="str">
        <f t="shared" ref="J1048:O1048" ca="1" si="2105">IF(D1048=0,"",SUMPRODUCT((D1004:D1053&lt;=D1048)-(ISBLANK(D1004:D1053))))</f>
        <v/>
      </c>
      <c r="K1048" s="90" t="str">
        <f t="shared" ca="1" si="2105"/>
        <v/>
      </c>
      <c r="L1048" s="90" t="str">
        <f t="shared" ca="1" si="2105"/>
        <v/>
      </c>
      <c r="M1048" s="90" t="str">
        <f t="shared" ca="1" si="2105"/>
        <v/>
      </c>
      <c r="N1048" s="90" t="str">
        <f t="shared" ca="1" si="2105"/>
        <v/>
      </c>
      <c r="O1048" s="90" t="str">
        <f t="shared" ca="1" si="2105"/>
        <v/>
      </c>
      <c r="P1048" s="89" t="str">
        <f t="shared" ref="P1048:U1048" ca="1" si="2106">IF(ISNA(MATCH(MIN(J1004:J1053)+ROW()-ROW(P1004),J1004:J1053,0)),"",INDEX(D1004:D1053,MATCH(MIN(J1004:J1053)+ROW()-ROW(P1004),J1004:J1053,0)))</f>
        <v/>
      </c>
      <c r="Q1048" s="89" t="str">
        <f t="shared" ca="1" si="2106"/>
        <v/>
      </c>
      <c r="R1048" s="89" t="str">
        <f t="shared" ca="1" si="2106"/>
        <v/>
      </c>
      <c r="S1048" s="89" t="str">
        <f t="shared" ca="1" si="2106"/>
        <v/>
      </c>
      <c r="T1048" s="89" t="str">
        <f t="shared" ca="1" si="2106"/>
        <v/>
      </c>
      <c r="U1048" s="89" t="str">
        <f t="shared" ca="1" si="2106"/>
        <v/>
      </c>
      <c r="V1048" s="98"/>
    </row>
    <row r="1049" spans="2:22" x14ac:dyDescent="0.25">
      <c r="B1049" s="91">
        <v>46</v>
      </c>
      <c r="C1049" s="92">
        <f t="shared" si="2068"/>
        <v>43856</v>
      </c>
      <c r="D1049" s="93">
        <f ca="1">OFFSET(dispos!$D$25,,270)</f>
        <v>0</v>
      </c>
      <c r="E1049" s="93">
        <f ca="1">OFFSET(dispos!$E$25,,270)</f>
        <v>0</v>
      </c>
      <c r="F1049" s="93">
        <f ca="1">OFFSET(dispos!$F$25,,270)</f>
        <v>0</v>
      </c>
      <c r="G1049" s="93">
        <f ca="1">OFFSET(dispos!$G$25,,270)</f>
        <v>0</v>
      </c>
      <c r="H1049" s="93">
        <f ca="1">OFFSET(dispos!$H$25,,270)</f>
        <v>0</v>
      </c>
      <c r="I1049" s="93">
        <f ca="1">OFFSET(dispos!$I$25,,270)</f>
        <v>0</v>
      </c>
      <c r="J1049" s="90" t="str">
        <f t="shared" ref="J1049:O1049" ca="1" si="2107">IF(D1049=0,"",SUMPRODUCT((D1004:D1053&lt;=D1049)-(ISBLANK(D1004:D1053))))</f>
        <v/>
      </c>
      <c r="K1049" s="90" t="str">
        <f t="shared" ca="1" si="2107"/>
        <v/>
      </c>
      <c r="L1049" s="90" t="str">
        <f t="shared" ca="1" si="2107"/>
        <v/>
      </c>
      <c r="M1049" s="90" t="str">
        <f t="shared" ca="1" si="2107"/>
        <v/>
      </c>
      <c r="N1049" s="90" t="str">
        <f t="shared" ca="1" si="2107"/>
        <v/>
      </c>
      <c r="O1049" s="90" t="str">
        <f t="shared" ca="1" si="2107"/>
        <v/>
      </c>
      <c r="P1049" s="89" t="str">
        <f t="shared" ref="P1049:U1049" ca="1" si="2108">IF(ISNA(MATCH(MIN(J1004:J1053)+ROW()-ROW(P1004),J1004:J1053,0)),"",INDEX(D1004:D1053,MATCH(MIN(J1004:J1053)+ROW()-ROW(P1004),J1004:J1053,0)))</f>
        <v/>
      </c>
      <c r="Q1049" s="89" t="str">
        <f t="shared" ca="1" si="2108"/>
        <v/>
      </c>
      <c r="R1049" s="89" t="str">
        <f t="shared" ca="1" si="2108"/>
        <v/>
      </c>
      <c r="S1049" s="89" t="str">
        <f t="shared" ca="1" si="2108"/>
        <v/>
      </c>
      <c r="T1049" s="89" t="str">
        <f t="shared" ca="1" si="2108"/>
        <v/>
      </c>
      <c r="U1049" s="89" t="str">
        <f t="shared" ca="1" si="2108"/>
        <v/>
      </c>
      <c r="V1049" s="98"/>
    </row>
    <row r="1050" spans="2:22" x14ac:dyDescent="0.25">
      <c r="B1050" s="91">
        <v>47</v>
      </c>
      <c r="C1050" s="92">
        <f t="shared" si="2068"/>
        <v>43856</v>
      </c>
      <c r="D1050" s="93">
        <f ca="1">OFFSET(dispos!$D$25,,276)</f>
        <v>0</v>
      </c>
      <c r="E1050" s="93">
        <f ca="1">OFFSET(dispos!$E$25,,276)</f>
        <v>0</v>
      </c>
      <c r="F1050" s="93">
        <f ca="1">OFFSET(dispos!$F$25,,276)</f>
        <v>0</v>
      </c>
      <c r="G1050" s="93">
        <f ca="1">OFFSET(dispos!$G$25,,276)</f>
        <v>0</v>
      </c>
      <c r="H1050" s="93">
        <f ca="1">OFFSET(dispos!$H$25,,276)</f>
        <v>0</v>
      </c>
      <c r="I1050" s="93">
        <f ca="1">OFFSET(dispos!$I$25,,276)</f>
        <v>0</v>
      </c>
      <c r="J1050" s="90" t="str">
        <f t="shared" ref="J1050:O1050" ca="1" si="2109">IF(D1050=0,"",SUMPRODUCT((D1004:D1053&lt;=D1050)-(ISBLANK(D1004:D1053))))</f>
        <v/>
      </c>
      <c r="K1050" s="90" t="str">
        <f t="shared" ca="1" si="2109"/>
        <v/>
      </c>
      <c r="L1050" s="90" t="str">
        <f t="shared" ca="1" si="2109"/>
        <v/>
      </c>
      <c r="M1050" s="90" t="str">
        <f t="shared" ca="1" si="2109"/>
        <v/>
      </c>
      <c r="N1050" s="90" t="str">
        <f t="shared" ca="1" si="2109"/>
        <v/>
      </c>
      <c r="O1050" s="90" t="str">
        <f t="shared" ca="1" si="2109"/>
        <v/>
      </c>
      <c r="P1050" s="89" t="str">
        <f t="shared" ref="P1050:U1050" ca="1" si="2110">IF(ISNA(MATCH(MIN(J1004:J1053)+ROW()-ROW(P1004),J1004:J1053,0)),"",INDEX(D1004:D1053,MATCH(MIN(J1004:J1053)+ROW()-ROW(P1004),J1004:J1053,0)))</f>
        <v/>
      </c>
      <c r="Q1050" s="89" t="str">
        <f t="shared" ca="1" si="2110"/>
        <v/>
      </c>
      <c r="R1050" s="89" t="str">
        <f t="shared" ca="1" si="2110"/>
        <v/>
      </c>
      <c r="S1050" s="89" t="str">
        <f t="shared" ca="1" si="2110"/>
        <v/>
      </c>
      <c r="T1050" s="89" t="str">
        <f t="shared" ca="1" si="2110"/>
        <v/>
      </c>
      <c r="U1050" s="89" t="str">
        <f t="shared" ca="1" si="2110"/>
        <v/>
      </c>
      <c r="V1050" s="98"/>
    </row>
    <row r="1051" spans="2:22" x14ac:dyDescent="0.25">
      <c r="B1051" s="91">
        <v>48</v>
      </c>
      <c r="C1051" s="92">
        <f t="shared" si="2068"/>
        <v>43856</v>
      </c>
      <c r="D1051" s="93">
        <f ca="1">OFFSET(dispos!$D$25,,282)</f>
        <v>0</v>
      </c>
      <c r="E1051" s="93">
        <f ca="1">OFFSET(dispos!$E$25,,282)</f>
        <v>0</v>
      </c>
      <c r="F1051" s="93">
        <f ca="1">OFFSET(dispos!$F$25,,282)</f>
        <v>0</v>
      </c>
      <c r="G1051" s="93">
        <f ca="1">OFFSET(dispos!$G$25,,282)</f>
        <v>0</v>
      </c>
      <c r="H1051" s="93">
        <f ca="1">OFFSET(dispos!$H$25,,282)</f>
        <v>0</v>
      </c>
      <c r="I1051" s="93">
        <f ca="1">OFFSET(dispos!$I$25,,282)</f>
        <v>0</v>
      </c>
      <c r="J1051" s="90" t="str">
        <f t="shared" ref="J1051:O1051" ca="1" si="2111">IF(D1051=0,"",SUMPRODUCT((D1004:D1053&lt;=D1051)-(ISBLANK(D1004:D1053))))</f>
        <v/>
      </c>
      <c r="K1051" s="90" t="str">
        <f t="shared" ca="1" si="2111"/>
        <v/>
      </c>
      <c r="L1051" s="90" t="str">
        <f t="shared" ca="1" si="2111"/>
        <v/>
      </c>
      <c r="M1051" s="90" t="str">
        <f t="shared" ca="1" si="2111"/>
        <v/>
      </c>
      <c r="N1051" s="90" t="str">
        <f t="shared" ca="1" si="2111"/>
        <v/>
      </c>
      <c r="O1051" s="90" t="str">
        <f t="shared" ca="1" si="2111"/>
        <v/>
      </c>
      <c r="P1051" s="89" t="str">
        <f t="shared" ref="P1051:U1051" ca="1" si="2112">IF(ISNA(MATCH(MIN(J1004:J1053)+ROW()-ROW(P1004),J1004:J1053,0)),"",INDEX(D1004:D1053,MATCH(MIN(J1004:J1053)+ROW()-ROW(P1004),J1004:J1053,0)))</f>
        <v/>
      </c>
      <c r="Q1051" s="89" t="str">
        <f t="shared" ca="1" si="2112"/>
        <v/>
      </c>
      <c r="R1051" s="89" t="str">
        <f t="shared" ca="1" si="2112"/>
        <v/>
      </c>
      <c r="S1051" s="89" t="str">
        <f t="shared" ca="1" si="2112"/>
        <v/>
      </c>
      <c r="T1051" s="89" t="str">
        <f t="shared" ca="1" si="2112"/>
        <v/>
      </c>
      <c r="U1051" s="89" t="str">
        <f t="shared" ca="1" si="2112"/>
        <v/>
      </c>
      <c r="V1051" s="98"/>
    </row>
    <row r="1052" spans="2:22" x14ac:dyDescent="0.25">
      <c r="B1052" s="91">
        <v>49</v>
      </c>
      <c r="C1052" s="92">
        <f t="shared" si="2068"/>
        <v>43856</v>
      </c>
      <c r="D1052" s="93">
        <f ca="1">OFFSET(dispos!$D$25,,288)</f>
        <v>0</v>
      </c>
      <c r="E1052" s="93">
        <f ca="1">OFFSET(dispos!$E$25,,288)</f>
        <v>0</v>
      </c>
      <c r="F1052" s="93">
        <f ca="1">OFFSET(dispos!$F$25,,288)</f>
        <v>0</v>
      </c>
      <c r="G1052" s="93">
        <f ca="1">OFFSET(dispos!$G$25,,288)</f>
        <v>0</v>
      </c>
      <c r="H1052" s="93">
        <f ca="1">OFFSET(dispos!$H$25,,288)</f>
        <v>0</v>
      </c>
      <c r="I1052" s="93">
        <f ca="1">OFFSET(dispos!$I$25,,288)</f>
        <v>0</v>
      </c>
      <c r="J1052" s="90" t="str">
        <f t="shared" ref="J1052:O1052" ca="1" si="2113">IF(D1052=0,"",SUMPRODUCT((D1004:D1053&lt;=D1052)-(ISBLANK(D1004:D1053))))</f>
        <v/>
      </c>
      <c r="K1052" s="90" t="str">
        <f t="shared" ca="1" si="2113"/>
        <v/>
      </c>
      <c r="L1052" s="90" t="str">
        <f t="shared" ca="1" si="2113"/>
        <v/>
      </c>
      <c r="M1052" s="90" t="str">
        <f t="shared" ca="1" si="2113"/>
        <v/>
      </c>
      <c r="N1052" s="90" t="str">
        <f t="shared" ca="1" si="2113"/>
        <v/>
      </c>
      <c r="O1052" s="90" t="str">
        <f t="shared" ca="1" si="2113"/>
        <v/>
      </c>
      <c r="P1052" s="89" t="str">
        <f t="shared" ref="P1052:U1052" ca="1" si="2114">IF(ISNA(MATCH(MIN(J1004:J1053)+ROW()-ROW(P1004),J1004:J1053,0)),"",INDEX(D1004:D1053,MATCH(MIN(J1004:J1053)+ROW()-ROW(P1004),J1004:J1053,0)))</f>
        <v/>
      </c>
      <c r="Q1052" s="89" t="str">
        <f t="shared" ca="1" si="2114"/>
        <v/>
      </c>
      <c r="R1052" s="89" t="str">
        <f t="shared" ca="1" si="2114"/>
        <v/>
      </c>
      <c r="S1052" s="89" t="str">
        <f t="shared" ca="1" si="2114"/>
        <v/>
      </c>
      <c r="T1052" s="89" t="str">
        <f t="shared" ca="1" si="2114"/>
        <v/>
      </c>
      <c r="U1052" s="89" t="str">
        <f t="shared" ca="1" si="2114"/>
        <v/>
      </c>
      <c r="V1052" s="98"/>
    </row>
    <row r="1053" spans="2:22" x14ac:dyDescent="0.25">
      <c r="B1053" s="91">
        <v>50</v>
      </c>
      <c r="C1053" s="92">
        <f t="shared" si="2068"/>
        <v>43856</v>
      </c>
      <c r="D1053" s="93">
        <f ca="1">OFFSET(dispos!$D$25,,294)</f>
        <v>0</v>
      </c>
      <c r="E1053" s="93">
        <f ca="1">OFFSET(dispos!$E$25,,294)</f>
        <v>0</v>
      </c>
      <c r="F1053" s="93">
        <f ca="1">OFFSET(dispos!$F$25,,294)</f>
        <v>0</v>
      </c>
      <c r="G1053" s="93">
        <f ca="1">OFFSET(dispos!$G$25,,294)</f>
        <v>0</v>
      </c>
      <c r="H1053" s="93">
        <f ca="1">OFFSET(dispos!$H$25,,294)</f>
        <v>0</v>
      </c>
      <c r="I1053" s="93">
        <f ca="1">OFFSET(dispos!$I$25,,294)</f>
        <v>0</v>
      </c>
      <c r="J1053" s="90" t="str">
        <f t="shared" ref="J1053:O1053" ca="1" si="2115">IF(D1053=0,"",SUMPRODUCT((D1004:D1053&lt;=D1053)-(ISBLANK(D1004:D1053))))</f>
        <v/>
      </c>
      <c r="K1053" s="90" t="str">
        <f t="shared" ca="1" si="2115"/>
        <v/>
      </c>
      <c r="L1053" s="90" t="str">
        <f t="shared" ca="1" si="2115"/>
        <v/>
      </c>
      <c r="M1053" s="90" t="str">
        <f t="shared" ca="1" si="2115"/>
        <v/>
      </c>
      <c r="N1053" s="90" t="str">
        <f t="shared" ca="1" si="2115"/>
        <v/>
      </c>
      <c r="O1053" s="90" t="str">
        <f t="shared" ca="1" si="2115"/>
        <v/>
      </c>
      <c r="P1053" s="89" t="str">
        <f t="shared" ref="P1053:U1053" ca="1" si="2116">IF(ISNA(MATCH(MIN(J1004:J1053)+ROW()-ROW(P1004),J1004:J1053,0)),"",INDEX(D1004:D1053,MATCH(MIN(J1004:J1053)+ROW()-ROW(P1004),J1004:J1053,0)))</f>
        <v/>
      </c>
      <c r="Q1053" s="89" t="str">
        <f t="shared" ca="1" si="2116"/>
        <v/>
      </c>
      <c r="R1053" s="89" t="str">
        <f t="shared" ca="1" si="2116"/>
        <v/>
      </c>
      <c r="S1053" s="89" t="str">
        <f t="shared" ca="1" si="2116"/>
        <v/>
      </c>
      <c r="T1053" s="89" t="str">
        <f t="shared" ca="1" si="2116"/>
        <v/>
      </c>
      <c r="U1053" s="89" t="str">
        <f t="shared" ca="1" si="2116"/>
        <v/>
      </c>
      <c r="V1053" s="98"/>
    </row>
    <row r="1054" spans="2:22" x14ac:dyDescent="0.25">
      <c r="B1054">
        <v>1</v>
      </c>
      <c r="C1054" s="29">
        <f>dispos!$C$26</f>
        <v>43857</v>
      </c>
      <c r="D1054" s="88">
        <f ca="1">OFFSET(dispos!$D$26,,)</f>
        <v>0</v>
      </c>
      <c r="E1054" s="88">
        <f ca="1">OFFSET(dispos!$E$26,,)</f>
        <v>0</v>
      </c>
      <c r="F1054" s="88">
        <f ca="1">OFFSET(dispos!$F$26,,)</f>
        <v>0</v>
      </c>
      <c r="G1054" s="88">
        <f ca="1">OFFSET(dispos!$G$26,,)</f>
        <v>0</v>
      </c>
      <c r="H1054" s="88">
        <f ca="1">OFFSET(dispos!$H$26,,)</f>
        <v>0</v>
      </c>
      <c r="I1054" s="88">
        <f ca="1">OFFSET(dispos!$I$26,,)</f>
        <v>0</v>
      </c>
      <c r="J1054" s="94" t="str">
        <f t="shared" ref="J1054:O1054" ca="1" si="2117">IF(D1054=0,"",SUMPRODUCT((D1054:D1103&lt;=D1054)-(ISBLANK(D1054:D1103))))</f>
        <v/>
      </c>
      <c r="K1054" s="95" t="str">
        <f t="shared" ca="1" si="2117"/>
        <v/>
      </c>
      <c r="L1054" s="95" t="str">
        <f t="shared" ca="1" si="2117"/>
        <v/>
      </c>
      <c r="M1054" s="95" t="str">
        <f t="shared" ca="1" si="2117"/>
        <v/>
      </c>
      <c r="N1054" s="95" t="str">
        <f t="shared" ca="1" si="2117"/>
        <v/>
      </c>
      <c r="O1054" s="95" t="str">
        <f t="shared" ca="1" si="2117"/>
        <v/>
      </c>
      <c r="P1054" s="96" t="str">
        <f t="shared" ref="P1054:U1054" ca="1" si="2118">IF(ISNA(MATCH(MIN(J1054:J1103)+ROW()-ROW(P1054),J1054:J1103,0)),"",INDEX(D1054:D1103,MATCH(MIN(J1054:J1103)+ROW()-ROW(P1054),J1054:J1103,0)))</f>
        <v/>
      </c>
      <c r="Q1054" s="96" t="str">
        <f t="shared" ca="1" si="2118"/>
        <v/>
      </c>
      <c r="R1054" s="96" t="str">
        <f t="shared" ca="1" si="2118"/>
        <v/>
      </c>
      <c r="S1054" s="96" t="str">
        <f t="shared" ca="1" si="2118"/>
        <v/>
      </c>
      <c r="T1054" s="96" t="str">
        <f t="shared" ca="1" si="2118"/>
        <v/>
      </c>
      <c r="U1054" s="96" t="str">
        <f t="shared" ca="1" si="2118"/>
        <v/>
      </c>
      <c r="V1054" s="98">
        <v>22</v>
      </c>
    </row>
    <row r="1055" spans="2:22" x14ac:dyDescent="0.25">
      <c r="B1055">
        <v>2</v>
      </c>
      <c r="C1055" s="29">
        <f t="shared" si="2068"/>
        <v>43857</v>
      </c>
      <c r="D1055" s="88">
        <f ca="1">OFFSET(dispos!$D$26,,6)</f>
        <v>0</v>
      </c>
      <c r="E1055" s="88">
        <f ca="1">OFFSET(dispos!$E$26,,6)</f>
        <v>0</v>
      </c>
      <c r="F1055" s="88">
        <f ca="1">OFFSET(dispos!$F$26,,6)</f>
        <v>0</v>
      </c>
      <c r="G1055" s="88">
        <f ca="1">OFFSET(dispos!$G$26,,6)</f>
        <v>0</v>
      </c>
      <c r="H1055" s="88">
        <f ca="1">OFFSET(dispos!$H$26,,6)</f>
        <v>0</v>
      </c>
      <c r="I1055" s="88">
        <f ca="1">OFFSET(dispos!$I$26,,6)</f>
        <v>0</v>
      </c>
      <c r="J1055" s="90" t="str">
        <f t="shared" ref="J1055:O1055" ca="1" si="2119">IF(D1055=0,"",SUMPRODUCT((D1054:D1103&lt;=D1055)-(ISBLANK(D1054:D1103))))</f>
        <v/>
      </c>
      <c r="K1055" s="90" t="str">
        <f t="shared" ca="1" si="2119"/>
        <v/>
      </c>
      <c r="L1055" s="90" t="str">
        <f t="shared" ca="1" si="2119"/>
        <v/>
      </c>
      <c r="M1055" s="90" t="str">
        <f t="shared" ca="1" si="2119"/>
        <v/>
      </c>
      <c r="N1055" s="90" t="str">
        <f t="shared" ca="1" si="2119"/>
        <v/>
      </c>
      <c r="O1055" s="90" t="str">
        <f t="shared" ca="1" si="2119"/>
        <v/>
      </c>
      <c r="P1055" s="89" t="str">
        <f t="shared" ref="P1055:U1055" ca="1" si="2120">IF(ISNA(MATCH(MIN(J1054:J1103)+ROW()-ROW(P1054),J1054:J1103,0)),"",INDEX(D1054:D1103,MATCH(MIN(J1054:J1103)+ROW()-ROW(P1054),J1054:J1103,0)))</f>
        <v/>
      </c>
      <c r="Q1055" s="89" t="str">
        <f t="shared" ca="1" si="2120"/>
        <v/>
      </c>
      <c r="R1055" s="89" t="str">
        <f t="shared" ca="1" si="2120"/>
        <v/>
      </c>
      <c r="S1055" s="89" t="str">
        <f t="shared" ca="1" si="2120"/>
        <v/>
      </c>
      <c r="T1055" s="89" t="str">
        <f t="shared" ca="1" si="2120"/>
        <v/>
      </c>
      <c r="U1055" s="89" t="str">
        <f t="shared" ca="1" si="2120"/>
        <v/>
      </c>
      <c r="V1055" s="98"/>
    </row>
    <row r="1056" spans="2:22" x14ac:dyDescent="0.25">
      <c r="B1056">
        <v>3</v>
      </c>
      <c r="C1056" s="29">
        <f t="shared" si="2068"/>
        <v>43857</v>
      </c>
      <c r="D1056" s="88">
        <f ca="1">OFFSET(dispos!$D$26,,12)</f>
        <v>0</v>
      </c>
      <c r="E1056" s="88">
        <f ca="1">OFFSET(dispos!$E$26,,12)</f>
        <v>0</v>
      </c>
      <c r="F1056" s="88">
        <f ca="1">OFFSET(dispos!$F$26,,12)</f>
        <v>0</v>
      </c>
      <c r="G1056" s="88">
        <f ca="1">OFFSET(dispos!$G$26,,12)</f>
        <v>0</v>
      </c>
      <c r="H1056" s="88">
        <f ca="1">OFFSET(dispos!$H$26,,12)</f>
        <v>0</v>
      </c>
      <c r="I1056" s="88">
        <f ca="1">OFFSET(dispos!$I$26,,12)</f>
        <v>0</v>
      </c>
      <c r="J1056" s="90" t="str">
        <f t="shared" ref="J1056:O1056" ca="1" si="2121">IF(D1056=0,"",SUMPRODUCT((D1054:D1103&lt;=D1056)-(ISBLANK(D1054:D1103))))</f>
        <v/>
      </c>
      <c r="K1056" s="90" t="str">
        <f t="shared" ca="1" si="2121"/>
        <v/>
      </c>
      <c r="L1056" s="90" t="str">
        <f t="shared" ca="1" si="2121"/>
        <v/>
      </c>
      <c r="M1056" s="90" t="str">
        <f t="shared" ca="1" si="2121"/>
        <v/>
      </c>
      <c r="N1056" s="90" t="str">
        <f t="shared" ca="1" si="2121"/>
        <v/>
      </c>
      <c r="O1056" s="90" t="str">
        <f t="shared" ca="1" si="2121"/>
        <v/>
      </c>
      <c r="P1056" s="89" t="str">
        <f t="shared" ref="P1056:U1056" ca="1" si="2122">IF(ISNA(MATCH(MIN(J1054:J1103)+ROW()-ROW(P1054),J1054:J1103,0)),"",INDEX(D1054:D1103,MATCH(MIN(J1054:J1103)+ROW()-ROW(P1054),J1054:J1103,0)))</f>
        <v/>
      </c>
      <c r="Q1056" s="89" t="str">
        <f t="shared" ca="1" si="2122"/>
        <v/>
      </c>
      <c r="R1056" s="89" t="str">
        <f t="shared" ca="1" si="2122"/>
        <v/>
      </c>
      <c r="S1056" s="89" t="str">
        <f t="shared" ca="1" si="2122"/>
        <v/>
      </c>
      <c r="T1056" s="89" t="str">
        <f t="shared" ca="1" si="2122"/>
        <v/>
      </c>
      <c r="U1056" s="89" t="str">
        <f t="shared" ca="1" si="2122"/>
        <v/>
      </c>
      <c r="V1056" s="98"/>
    </row>
    <row r="1057" spans="2:22" x14ac:dyDescent="0.25">
      <c r="B1057">
        <v>4</v>
      </c>
      <c r="C1057" s="29">
        <f t="shared" si="2068"/>
        <v>43857</v>
      </c>
      <c r="D1057" s="88">
        <f ca="1">OFFSET(dispos!$D$26,,18)</f>
        <v>0</v>
      </c>
      <c r="E1057" s="88">
        <f ca="1">OFFSET(dispos!$E$26,,18)</f>
        <v>0</v>
      </c>
      <c r="F1057" s="88">
        <f ca="1">OFFSET(dispos!$F$26,,18)</f>
        <v>0</v>
      </c>
      <c r="G1057" s="88">
        <f ca="1">OFFSET(dispos!$G$26,,18)</f>
        <v>0</v>
      </c>
      <c r="H1057" s="88">
        <f ca="1">OFFSET(dispos!$H$26,,18)</f>
        <v>0</v>
      </c>
      <c r="I1057" s="88">
        <f ca="1">OFFSET(dispos!$I$26,,18)</f>
        <v>0</v>
      </c>
      <c r="J1057" s="90" t="str">
        <f t="shared" ref="J1057:O1057" ca="1" si="2123">IF(D1057=0,"",SUMPRODUCT((D1054:D1103&lt;=D1057)-(ISBLANK(D1054:D1103))))</f>
        <v/>
      </c>
      <c r="K1057" s="90" t="str">
        <f t="shared" ca="1" si="2123"/>
        <v/>
      </c>
      <c r="L1057" s="90" t="str">
        <f t="shared" ca="1" si="2123"/>
        <v/>
      </c>
      <c r="M1057" s="90" t="str">
        <f t="shared" ca="1" si="2123"/>
        <v/>
      </c>
      <c r="N1057" s="90" t="str">
        <f t="shared" ca="1" si="2123"/>
        <v/>
      </c>
      <c r="O1057" s="90" t="str">
        <f t="shared" ca="1" si="2123"/>
        <v/>
      </c>
      <c r="P1057" s="89" t="str">
        <f t="shared" ref="P1057:U1057" ca="1" si="2124">IF(ISNA(MATCH(MIN(J1054:J1103)+ROW()-ROW(P1054),J1054:J1103,0)),"",INDEX(D1054:D1103,MATCH(MIN(J1054:J1103)+ROW()-ROW(P1054),J1054:J1103,0)))</f>
        <v/>
      </c>
      <c r="Q1057" s="89" t="str">
        <f t="shared" ca="1" si="2124"/>
        <v/>
      </c>
      <c r="R1057" s="89" t="str">
        <f t="shared" ca="1" si="2124"/>
        <v/>
      </c>
      <c r="S1057" s="89" t="str">
        <f t="shared" ca="1" si="2124"/>
        <v/>
      </c>
      <c r="T1057" s="89" t="str">
        <f t="shared" ca="1" si="2124"/>
        <v/>
      </c>
      <c r="U1057" s="89" t="str">
        <f t="shared" ca="1" si="2124"/>
        <v/>
      </c>
      <c r="V1057" s="98"/>
    </row>
    <row r="1058" spans="2:22" x14ac:dyDescent="0.25">
      <c r="B1058">
        <v>5</v>
      </c>
      <c r="C1058" s="29">
        <f t="shared" si="2068"/>
        <v>43857</v>
      </c>
      <c r="D1058" s="88">
        <f ca="1">OFFSET(dispos!$D$26,,24)</f>
        <v>0</v>
      </c>
      <c r="E1058" s="88">
        <f ca="1">OFFSET(dispos!$E$26,,24)</f>
        <v>0</v>
      </c>
      <c r="F1058" s="88">
        <f ca="1">OFFSET(dispos!$F$26,,24)</f>
        <v>0</v>
      </c>
      <c r="G1058" s="88">
        <f ca="1">OFFSET(dispos!$G$26,,24)</f>
        <v>0</v>
      </c>
      <c r="H1058" s="88">
        <f ca="1">OFFSET(dispos!$H$26,,24)</f>
        <v>0</v>
      </c>
      <c r="I1058" s="88">
        <f ca="1">OFFSET(dispos!$I$26,,24)</f>
        <v>0</v>
      </c>
      <c r="J1058" s="90" t="str">
        <f t="shared" ref="J1058:O1058" ca="1" si="2125">IF(D1058=0,"",SUMPRODUCT((D1054:D1103&lt;=D1058)-(ISBLANK(D1054:D1103))))</f>
        <v/>
      </c>
      <c r="K1058" s="90" t="str">
        <f t="shared" ca="1" si="2125"/>
        <v/>
      </c>
      <c r="L1058" s="90" t="str">
        <f t="shared" ca="1" si="2125"/>
        <v/>
      </c>
      <c r="M1058" s="90" t="str">
        <f t="shared" ca="1" si="2125"/>
        <v/>
      </c>
      <c r="N1058" s="90" t="str">
        <f t="shared" ca="1" si="2125"/>
        <v/>
      </c>
      <c r="O1058" s="90" t="str">
        <f t="shared" ca="1" si="2125"/>
        <v/>
      </c>
      <c r="P1058" s="89" t="str">
        <f t="shared" ref="P1058:U1058" ca="1" si="2126">IF(ISNA(MATCH(MIN(J1054:J1103)+ROW()-ROW(P1054),J1054:J1103,0)),"",INDEX(D1054:D1103,MATCH(MIN(J1054:J1103)+ROW()-ROW(P1054),J1054:J1103,0)))</f>
        <v/>
      </c>
      <c r="Q1058" s="89" t="str">
        <f t="shared" ca="1" si="2126"/>
        <v/>
      </c>
      <c r="R1058" s="89" t="str">
        <f t="shared" ca="1" si="2126"/>
        <v/>
      </c>
      <c r="S1058" s="89" t="str">
        <f t="shared" ca="1" si="2126"/>
        <v/>
      </c>
      <c r="T1058" s="89" t="str">
        <f t="shared" ca="1" si="2126"/>
        <v/>
      </c>
      <c r="U1058" s="89" t="str">
        <f t="shared" ca="1" si="2126"/>
        <v/>
      </c>
      <c r="V1058" s="98"/>
    </row>
    <row r="1059" spans="2:22" x14ac:dyDescent="0.25">
      <c r="B1059">
        <v>6</v>
      </c>
      <c r="C1059" s="29">
        <f t="shared" si="2068"/>
        <v>43857</v>
      </c>
      <c r="D1059" s="88">
        <f ca="1">OFFSET(dispos!$D$26,,30)</f>
        <v>0</v>
      </c>
      <c r="E1059" s="88">
        <f ca="1">OFFSET(dispos!$E$26,,30)</f>
        <v>0</v>
      </c>
      <c r="F1059" s="88">
        <f ca="1">OFFSET(dispos!$F$26,,30)</f>
        <v>0</v>
      </c>
      <c r="G1059" s="88">
        <f ca="1">OFFSET(dispos!$G$26,,30)</f>
        <v>0</v>
      </c>
      <c r="H1059" s="88">
        <f ca="1">OFFSET(dispos!$H$26,,30)</f>
        <v>0</v>
      </c>
      <c r="I1059" s="88">
        <f ca="1">OFFSET(dispos!$I$26,,30)</f>
        <v>0</v>
      </c>
      <c r="J1059" s="90" t="str">
        <f t="shared" ref="J1059:O1059" ca="1" si="2127">IF(D1059=0,"",SUMPRODUCT((D1054:D1103&lt;=D1059)-(ISBLANK(D1054:D1103))))</f>
        <v/>
      </c>
      <c r="K1059" s="90" t="str">
        <f t="shared" ca="1" si="2127"/>
        <v/>
      </c>
      <c r="L1059" s="90" t="str">
        <f t="shared" ca="1" si="2127"/>
        <v/>
      </c>
      <c r="M1059" s="90" t="str">
        <f t="shared" ca="1" si="2127"/>
        <v/>
      </c>
      <c r="N1059" s="90" t="str">
        <f t="shared" ca="1" si="2127"/>
        <v/>
      </c>
      <c r="O1059" s="90" t="str">
        <f t="shared" ca="1" si="2127"/>
        <v/>
      </c>
      <c r="P1059" s="89" t="str">
        <f t="shared" ref="P1059:U1059" ca="1" si="2128">IF(ISNA(MATCH(MIN(J1054:J1103)+ROW()-ROW(P1054),J1054:J1103,0)),"",INDEX(D1054:D1103,MATCH(MIN(J1054:J1103)+ROW()-ROW(P1054),J1054:J1103,0)))</f>
        <v/>
      </c>
      <c r="Q1059" s="89" t="str">
        <f t="shared" ca="1" si="2128"/>
        <v/>
      </c>
      <c r="R1059" s="89" t="str">
        <f t="shared" ca="1" si="2128"/>
        <v/>
      </c>
      <c r="S1059" s="89" t="str">
        <f t="shared" ca="1" si="2128"/>
        <v/>
      </c>
      <c r="T1059" s="89" t="str">
        <f t="shared" ca="1" si="2128"/>
        <v/>
      </c>
      <c r="U1059" s="89" t="str">
        <f t="shared" ca="1" si="2128"/>
        <v/>
      </c>
      <c r="V1059" s="98"/>
    </row>
    <row r="1060" spans="2:22" x14ac:dyDescent="0.25">
      <c r="B1060">
        <v>7</v>
      </c>
      <c r="C1060" s="29">
        <f t="shared" si="2068"/>
        <v>43857</v>
      </c>
      <c r="D1060" s="88">
        <f ca="1">OFFSET(dispos!$D$26,,36)</f>
        <v>0</v>
      </c>
      <c r="E1060" s="88">
        <f ca="1">OFFSET(dispos!$E$26,,36)</f>
        <v>0</v>
      </c>
      <c r="F1060" s="88">
        <f ca="1">OFFSET(dispos!$F$26,,36)</f>
        <v>0</v>
      </c>
      <c r="G1060" s="88">
        <f ca="1">OFFSET(dispos!$G$26,,36)</f>
        <v>0</v>
      </c>
      <c r="H1060" s="88">
        <f ca="1">OFFSET(dispos!$H$26,,36)</f>
        <v>0</v>
      </c>
      <c r="I1060" s="88">
        <f ca="1">OFFSET(dispos!$I$26,,36)</f>
        <v>0</v>
      </c>
      <c r="J1060" s="90" t="str">
        <f t="shared" ref="J1060:O1060" ca="1" si="2129">IF(D1060=0,"",SUMPRODUCT((D1054:D1103&lt;=D1060)-(ISBLANK(D1054:D1103))))</f>
        <v/>
      </c>
      <c r="K1060" s="90" t="str">
        <f t="shared" ca="1" si="2129"/>
        <v/>
      </c>
      <c r="L1060" s="90" t="str">
        <f t="shared" ca="1" si="2129"/>
        <v/>
      </c>
      <c r="M1060" s="90" t="str">
        <f t="shared" ca="1" si="2129"/>
        <v/>
      </c>
      <c r="N1060" s="90" t="str">
        <f t="shared" ca="1" si="2129"/>
        <v/>
      </c>
      <c r="O1060" s="90" t="str">
        <f t="shared" ca="1" si="2129"/>
        <v/>
      </c>
      <c r="P1060" s="89" t="str">
        <f t="shared" ref="P1060:U1060" ca="1" si="2130">IF(ISNA(MATCH(MIN(J1054:J1103)+ROW()-ROW(P1054),J1054:J1103,0)),"",INDEX(D1054:D1103,MATCH(MIN(J1054:J1103)+ROW()-ROW(P1054),J1054:J1103,0)))</f>
        <v/>
      </c>
      <c r="Q1060" s="89" t="str">
        <f t="shared" ca="1" si="2130"/>
        <v/>
      </c>
      <c r="R1060" s="89" t="str">
        <f t="shared" ca="1" si="2130"/>
        <v/>
      </c>
      <c r="S1060" s="89" t="str">
        <f t="shared" ca="1" si="2130"/>
        <v/>
      </c>
      <c r="T1060" s="89" t="str">
        <f t="shared" ca="1" si="2130"/>
        <v/>
      </c>
      <c r="U1060" s="89" t="str">
        <f t="shared" ca="1" si="2130"/>
        <v/>
      </c>
      <c r="V1060" s="98"/>
    </row>
    <row r="1061" spans="2:22" x14ac:dyDescent="0.25">
      <c r="B1061">
        <v>8</v>
      </c>
      <c r="C1061" s="29">
        <f t="shared" si="2068"/>
        <v>43857</v>
      </c>
      <c r="D1061" s="88">
        <f ca="1">OFFSET(dispos!$D$26,,42)</f>
        <v>0</v>
      </c>
      <c r="E1061" s="88">
        <f ca="1">OFFSET(dispos!$E$26,,42)</f>
        <v>0</v>
      </c>
      <c r="F1061" s="88">
        <f ca="1">OFFSET(dispos!$F$26,,42)</f>
        <v>0</v>
      </c>
      <c r="G1061" s="88">
        <f ca="1">OFFSET(dispos!$G$26,,42)</f>
        <v>0</v>
      </c>
      <c r="H1061" s="88">
        <f ca="1">OFFSET(dispos!$H$26,,42)</f>
        <v>0</v>
      </c>
      <c r="I1061" s="88">
        <f ca="1">OFFSET(dispos!$I$26,,42)</f>
        <v>0</v>
      </c>
      <c r="J1061" s="90" t="str">
        <f t="shared" ref="J1061:O1061" ca="1" si="2131">IF(D1061=0,"",SUMPRODUCT((D1054:D1103&lt;=D1061)-(ISBLANK(D1054:D1103))))</f>
        <v/>
      </c>
      <c r="K1061" s="90" t="str">
        <f t="shared" ca="1" si="2131"/>
        <v/>
      </c>
      <c r="L1061" s="90" t="str">
        <f t="shared" ca="1" si="2131"/>
        <v/>
      </c>
      <c r="M1061" s="90" t="str">
        <f t="shared" ca="1" si="2131"/>
        <v/>
      </c>
      <c r="N1061" s="90" t="str">
        <f t="shared" ca="1" si="2131"/>
        <v/>
      </c>
      <c r="O1061" s="90" t="str">
        <f t="shared" ca="1" si="2131"/>
        <v/>
      </c>
      <c r="P1061" s="89" t="str">
        <f t="shared" ref="P1061:U1061" ca="1" si="2132">IF(ISNA(MATCH(MIN(J1054:J1103)+ROW()-ROW(P1054),J1054:J1103,0)),"",INDEX(D1054:D1103,MATCH(MIN(J1054:J1103)+ROW()-ROW(P1054),J1054:J1103,0)))</f>
        <v/>
      </c>
      <c r="Q1061" s="89" t="str">
        <f t="shared" ca="1" si="2132"/>
        <v/>
      </c>
      <c r="R1061" s="89" t="str">
        <f t="shared" ca="1" si="2132"/>
        <v/>
      </c>
      <c r="S1061" s="89" t="str">
        <f t="shared" ca="1" si="2132"/>
        <v/>
      </c>
      <c r="T1061" s="89" t="str">
        <f t="shared" ca="1" si="2132"/>
        <v/>
      </c>
      <c r="U1061" s="89" t="str">
        <f t="shared" ca="1" si="2132"/>
        <v/>
      </c>
      <c r="V1061" s="98"/>
    </row>
    <row r="1062" spans="2:22" x14ac:dyDescent="0.25">
      <c r="B1062">
        <v>9</v>
      </c>
      <c r="C1062" s="29">
        <f t="shared" si="2068"/>
        <v>43857</v>
      </c>
      <c r="D1062" s="88">
        <f ca="1">OFFSET(dispos!$D$26,,48)</f>
        <v>0</v>
      </c>
      <c r="E1062" s="88">
        <f ca="1">OFFSET(dispos!$E$26,,48)</f>
        <v>0</v>
      </c>
      <c r="F1062" s="88">
        <f ca="1">OFFSET(dispos!$F$26,,48)</f>
        <v>0</v>
      </c>
      <c r="G1062" s="88">
        <f ca="1">OFFSET(dispos!$G$26,,48)</f>
        <v>0</v>
      </c>
      <c r="H1062" s="88">
        <f ca="1">OFFSET(dispos!$H$26,,48)</f>
        <v>0</v>
      </c>
      <c r="I1062" s="88">
        <f ca="1">OFFSET(dispos!$I$26,,48)</f>
        <v>0</v>
      </c>
      <c r="J1062" s="90" t="str">
        <f t="shared" ref="J1062:O1062" ca="1" si="2133">IF(D1062=0,"",SUMPRODUCT((D1054:D1103&lt;=D1062)-(ISBLANK(D1054:D1103))))</f>
        <v/>
      </c>
      <c r="K1062" s="90" t="str">
        <f t="shared" ca="1" si="2133"/>
        <v/>
      </c>
      <c r="L1062" s="90" t="str">
        <f t="shared" ca="1" si="2133"/>
        <v/>
      </c>
      <c r="M1062" s="90" t="str">
        <f t="shared" ca="1" si="2133"/>
        <v/>
      </c>
      <c r="N1062" s="90" t="str">
        <f t="shared" ca="1" si="2133"/>
        <v/>
      </c>
      <c r="O1062" s="90" t="str">
        <f t="shared" ca="1" si="2133"/>
        <v/>
      </c>
      <c r="P1062" s="89" t="str">
        <f t="shared" ref="P1062:U1062" ca="1" si="2134">IF(ISNA(MATCH(MIN(J1054:J1103)+ROW()-ROW(P1054),J1054:J1103,0)),"",INDEX(D1054:D1103,MATCH(MIN(J1054:J1103)+ROW()-ROW(P1054),J1054:J1103,0)))</f>
        <v/>
      </c>
      <c r="Q1062" s="89" t="str">
        <f t="shared" ca="1" si="2134"/>
        <v/>
      </c>
      <c r="R1062" s="89" t="str">
        <f t="shared" ca="1" si="2134"/>
        <v/>
      </c>
      <c r="S1062" s="89" t="str">
        <f t="shared" ca="1" si="2134"/>
        <v/>
      </c>
      <c r="T1062" s="89" t="str">
        <f t="shared" ca="1" si="2134"/>
        <v/>
      </c>
      <c r="U1062" s="89" t="str">
        <f t="shared" ca="1" si="2134"/>
        <v/>
      </c>
      <c r="V1062" s="98"/>
    </row>
    <row r="1063" spans="2:22" x14ac:dyDescent="0.25">
      <c r="B1063">
        <v>10</v>
      </c>
      <c r="C1063" s="29">
        <f t="shared" si="2068"/>
        <v>43857</v>
      </c>
      <c r="D1063" s="88">
        <f ca="1">OFFSET(dispos!$D$26,,54)</f>
        <v>0</v>
      </c>
      <c r="E1063" s="88">
        <f ca="1">OFFSET(dispos!$E$26,,54)</f>
        <v>0</v>
      </c>
      <c r="F1063" s="88">
        <f ca="1">OFFSET(dispos!$F$26,,54)</f>
        <v>0</v>
      </c>
      <c r="G1063" s="88">
        <f ca="1">OFFSET(dispos!$G$26,,54)</f>
        <v>0</v>
      </c>
      <c r="H1063" s="88">
        <f ca="1">OFFSET(dispos!$H$26,,54)</f>
        <v>0</v>
      </c>
      <c r="I1063" s="88">
        <f ca="1">OFFSET(dispos!$I$26,,54)</f>
        <v>0</v>
      </c>
      <c r="J1063" s="90" t="str">
        <f t="shared" ref="J1063:O1063" ca="1" si="2135">IF(D1063=0,"",SUMPRODUCT((D1054:D1103&lt;=D1063)-(ISBLANK(D1054:D1103))))</f>
        <v/>
      </c>
      <c r="K1063" s="90" t="str">
        <f t="shared" ca="1" si="2135"/>
        <v/>
      </c>
      <c r="L1063" s="90" t="str">
        <f t="shared" ca="1" si="2135"/>
        <v/>
      </c>
      <c r="M1063" s="90" t="str">
        <f t="shared" ca="1" si="2135"/>
        <v/>
      </c>
      <c r="N1063" s="90" t="str">
        <f t="shared" ca="1" si="2135"/>
        <v/>
      </c>
      <c r="O1063" s="90" t="str">
        <f t="shared" ca="1" si="2135"/>
        <v/>
      </c>
      <c r="P1063" s="89" t="str">
        <f t="shared" ref="P1063:U1063" ca="1" si="2136">IF(ISNA(MATCH(MIN(J1054:J1103)+ROW()-ROW(P1054),J1054:J1103,0)),"",INDEX(D1054:D1103,MATCH(MIN(J1054:J1103)+ROW()-ROW(P1054),J1054:J1103,0)))</f>
        <v/>
      </c>
      <c r="Q1063" s="89" t="str">
        <f t="shared" ca="1" si="2136"/>
        <v/>
      </c>
      <c r="R1063" s="89" t="str">
        <f t="shared" ca="1" si="2136"/>
        <v/>
      </c>
      <c r="S1063" s="89" t="str">
        <f t="shared" ca="1" si="2136"/>
        <v/>
      </c>
      <c r="T1063" s="89" t="str">
        <f t="shared" ca="1" si="2136"/>
        <v/>
      </c>
      <c r="U1063" s="89" t="str">
        <f t="shared" ca="1" si="2136"/>
        <v/>
      </c>
      <c r="V1063" s="98"/>
    </row>
    <row r="1064" spans="2:22" x14ac:dyDescent="0.25">
      <c r="B1064">
        <v>11</v>
      </c>
      <c r="C1064" s="29">
        <f t="shared" si="2068"/>
        <v>43857</v>
      </c>
      <c r="D1064" s="88">
        <f ca="1">OFFSET(dispos!$D$26,,60)</f>
        <v>0</v>
      </c>
      <c r="E1064" s="88">
        <f ca="1">OFFSET(dispos!$E$26,,60)</f>
        <v>0</v>
      </c>
      <c r="F1064" s="88">
        <f ca="1">OFFSET(dispos!$F$26,,60)</f>
        <v>0</v>
      </c>
      <c r="G1064" s="88">
        <f ca="1">OFFSET(dispos!$G$26,,60)</f>
        <v>0</v>
      </c>
      <c r="H1064" s="88">
        <f ca="1">OFFSET(dispos!$H$26,,60)</f>
        <v>0</v>
      </c>
      <c r="I1064" s="88">
        <f ca="1">OFFSET(dispos!$I$26,,60)</f>
        <v>0</v>
      </c>
      <c r="J1064" s="90" t="str">
        <f t="shared" ref="J1064:O1064" ca="1" si="2137">IF(D1064=0,"",SUMPRODUCT((D1054:D1103&lt;=D1064)-(ISBLANK(D1054:D1103))))</f>
        <v/>
      </c>
      <c r="K1064" s="90" t="str">
        <f t="shared" ca="1" si="2137"/>
        <v/>
      </c>
      <c r="L1064" s="90" t="str">
        <f t="shared" ca="1" si="2137"/>
        <v/>
      </c>
      <c r="M1064" s="90" t="str">
        <f t="shared" ca="1" si="2137"/>
        <v/>
      </c>
      <c r="N1064" s="90" t="str">
        <f t="shared" ca="1" si="2137"/>
        <v/>
      </c>
      <c r="O1064" s="90" t="str">
        <f t="shared" ca="1" si="2137"/>
        <v/>
      </c>
      <c r="P1064" s="89" t="str">
        <f t="shared" ref="P1064:U1064" ca="1" si="2138">IF(ISNA(MATCH(MIN(J1054:J1103)+ROW()-ROW(P1054),J1054:J1103,0)),"",INDEX(D1054:D1103,MATCH(MIN(J1054:J1103)+ROW()-ROW(P1054),J1054:J1103,0)))</f>
        <v/>
      </c>
      <c r="Q1064" s="89" t="str">
        <f t="shared" ca="1" si="2138"/>
        <v/>
      </c>
      <c r="R1064" s="89" t="str">
        <f t="shared" ca="1" si="2138"/>
        <v/>
      </c>
      <c r="S1064" s="89" t="str">
        <f t="shared" ca="1" si="2138"/>
        <v/>
      </c>
      <c r="T1064" s="89" t="str">
        <f t="shared" ca="1" si="2138"/>
        <v/>
      </c>
      <c r="U1064" s="89" t="str">
        <f t="shared" ca="1" si="2138"/>
        <v/>
      </c>
      <c r="V1064" s="98"/>
    </row>
    <row r="1065" spans="2:22" x14ac:dyDescent="0.25">
      <c r="B1065">
        <v>12</v>
      </c>
      <c r="C1065" s="29">
        <f t="shared" si="2068"/>
        <v>43857</v>
      </c>
      <c r="D1065" s="88">
        <f ca="1">OFFSET(dispos!$D$26,,66)</f>
        <v>0</v>
      </c>
      <c r="E1065" s="88">
        <f ca="1">OFFSET(dispos!$E$26,,66)</f>
        <v>0</v>
      </c>
      <c r="F1065" s="88">
        <f ca="1">OFFSET(dispos!$F$26,,66)</f>
        <v>0</v>
      </c>
      <c r="G1065" s="88">
        <f ca="1">OFFSET(dispos!$G$26,,66)</f>
        <v>0</v>
      </c>
      <c r="H1065" s="88">
        <f ca="1">OFFSET(dispos!$H$26,,66)</f>
        <v>0</v>
      </c>
      <c r="I1065" s="88">
        <f ca="1">OFFSET(dispos!$I$26,,66)</f>
        <v>0</v>
      </c>
      <c r="J1065" s="90" t="str">
        <f t="shared" ref="J1065:O1065" ca="1" si="2139">IF(D1065=0,"",SUMPRODUCT((D1054:D1103&lt;=D1065)-(ISBLANK(D1054:D1103))))</f>
        <v/>
      </c>
      <c r="K1065" s="90" t="str">
        <f t="shared" ca="1" si="2139"/>
        <v/>
      </c>
      <c r="L1065" s="90" t="str">
        <f t="shared" ca="1" si="2139"/>
        <v/>
      </c>
      <c r="M1065" s="90" t="str">
        <f t="shared" ca="1" si="2139"/>
        <v/>
      </c>
      <c r="N1065" s="90" t="str">
        <f t="shared" ca="1" si="2139"/>
        <v/>
      </c>
      <c r="O1065" s="90" t="str">
        <f t="shared" ca="1" si="2139"/>
        <v/>
      </c>
      <c r="P1065" s="89" t="str">
        <f t="shared" ref="P1065:U1065" ca="1" si="2140">IF(ISNA(MATCH(MIN(J1054:J1103)+ROW()-ROW(P1054),J1054:J1103,0)),"",INDEX(D1054:D1103,MATCH(MIN(J1054:J1103)+ROW()-ROW(P1054),J1054:J1103,0)))</f>
        <v/>
      </c>
      <c r="Q1065" s="89" t="str">
        <f t="shared" ca="1" si="2140"/>
        <v/>
      </c>
      <c r="R1065" s="89" t="str">
        <f t="shared" ca="1" si="2140"/>
        <v/>
      </c>
      <c r="S1065" s="89" t="str">
        <f t="shared" ca="1" si="2140"/>
        <v/>
      </c>
      <c r="T1065" s="89" t="str">
        <f t="shared" ca="1" si="2140"/>
        <v/>
      </c>
      <c r="U1065" s="89" t="str">
        <f t="shared" ca="1" si="2140"/>
        <v/>
      </c>
      <c r="V1065" s="98"/>
    </row>
    <row r="1066" spans="2:22" x14ac:dyDescent="0.25">
      <c r="B1066">
        <v>13</v>
      </c>
      <c r="C1066" s="29">
        <f t="shared" si="2068"/>
        <v>43857</v>
      </c>
      <c r="D1066" s="88">
        <f ca="1">OFFSET(dispos!$D$26,,72)</f>
        <v>0</v>
      </c>
      <c r="E1066" s="88">
        <f ca="1">OFFSET(dispos!$E$26,,72)</f>
        <v>0</v>
      </c>
      <c r="F1066" s="88">
        <f ca="1">OFFSET(dispos!$F$26,,72)</f>
        <v>0</v>
      </c>
      <c r="G1066" s="88">
        <f ca="1">OFFSET(dispos!$G$26,,72)</f>
        <v>0</v>
      </c>
      <c r="H1066" s="88">
        <f ca="1">OFFSET(dispos!$H$26,,72)</f>
        <v>0</v>
      </c>
      <c r="I1066" s="88">
        <f ca="1">OFFSET(dispos!$I$26,,72)</f>
        <v>0</v>
      </c>
      <c r="J1066" s="90" t="str">
        <f t="shared" ref="J1066:O1066" ca="1" si="2141">IF(D1066=0,"",SUMPRODUCT((D1054:D1103&lt;=D1066)-(ISBLANK(D1054:D1103))))</f>
        <v/>
      </c>
      <c r="K1066" s="90" t="str">
        <f t="shared" ca="1" si="2141"/>
        <v/>
      </c>
      <c r="L1066" s="90" t="str">
        <f t="shared" ca="1" si="2141"/>
        <v/>
      </c>
      <c r="M1066" s="90" t="str">
        <f t="shared" ca="1" si="2141"/>
        <v/>
      </c>
      <c r="N1066" s="90" t="str">
        <f t="shared" ca="1" si="2141"/>
        <v/>
      </c>
      <c r="O1066" s="90" t="str">
        <f t="shared" ca="1" si="2141"/>
        <v/>
      </c>
      <c r="P1066" s="89" t="str">
        <f t="shared" ref="P1066:U1066" ca="1" si="2142">IF(ISNA(MATCH(MIN(J1054:J1103)+ROW()-ROW(P1054),J1054:J1103,0)),"",INDEX(D1054:D1103,MATCH(MIN(J1054:J1103)+ROW()-ROW(P1054),J1054:J1103,0)))</f>
        <v/>
      </c>
      <c r="Q1066" s="89" t="str">
        <f t="shared" ca="1" si="2142"/>
        <v/>
      </c>
      <c r="R1066" s="89" t="str">
        <f t="shared" ca="1" si="2142"/>
        <v/>
      </c>
      <c r="S1066" s="89" t="str">
        <f t="shared" ca="1" si="2142"/>
        <v/>
      </c>
      <c r="T1066" s="89" t="str">
        <f t="shared" ca="1" si="2142"/>
        <v/>
      </c>
      <c r="U1066" s="89" t="str">
        <f t="shared" ca="1" si="2142"/>
        <v/>
      </c>
      <c r="V1066" s="98"/>
    </row>
    <row r="1067" spans="2:22" x14ac:dyDescent="0.25">
      <c r="B1067">
        <v>14</v>
      </c>
      <c r="C1067" s="29">
        <f t="shared" si="2068"/>
        <v>43857</v>
      </c>
      <c r="D1067" s="88">
        <f ca="1">OFFSET(dispos!$D$26,,78)</f>
        <v>0</v>
      </c>
      <c r="E1067" s="88">
        <f ca="1">OFFSET(dispos!$E$26,,78)</f>
        <v>0</v>
      </c>
      <c r="F1067" s="88">
        <f ca="1">OFFSET(dispos!$F$26,,78)</f>
        <v>0</v>
      </c>
      <c r="G1067" s="88">
        <f ca="1">OFFSET(dispos!$G$26,,78)</f>
        <v>0</v>
      </c>
      <c r="H1067" s="88">
        <f ca="1">OFFSET(dispos!$H$26,,78)</f>
        <v>0</v>
      </c>
      <c r="I1067" s="88">
        <f ca="1">OFFSET(dispos!$I$26,,78)</f>
        <v>0</v>
      </c>
      <c r="J1067" s="90" t="str">
        <f t="shared" ref="J1067:O1067" ca="1" si="2143">IF(D1067=0,"",SUMPRODUCT((D1054:D1103&lt;=D1067)-(ISBLANK(D1054:D1103))))</f>
        <v/>
      </c>
      <c r="K1067" s="90" t="str">
        <f t="shared" ca="1" si="2143"/>
        <v/>
      </c>
      <c r="L1067" s="90" t="str">
        <f t="shared" ca="1" si="2143"/>
        <v/>
      </c>
      <c r="M1067" s="90" t="str">
        <f t="shared" ca="1" si="2143"/>
        <v/>
      </c>
      <c r="N1067" s="90" t="str">
        <f t="shared" ca="1" si="2143"/>
        <v/>
      </c>
      <c r="O1067" s="90" t="str">
        <f t="shared" ca="1" si="2143"/>
        <v/>
      </c>
      <c r="P1067" s="89" t="str">
        <f t="shared" ref="P1067:U1067" ca="1" si="2144">IF(ISNA(MATCH(MIN(J1054:J1103)+ROW()-ROW(P1054),J1054:J1103,0)),"",INDEX(D1054:D1103,MATCH(MIN(J1054:J1103)+ROW()-ROW(P1054),J1054:J1103,0)))</f>
        <v/>
      </c>
      <c r="Q1067" s="89" t="str">
        <f t="shared" ca="1" si="2144"/>
        <v/>
      </c>
      <c r="R1067" s="89" t="str">
        <f t="shared" ca="1" si="2144"/>
        <v/>
      </c>
      <c r="S1067" s="89" t="str">
        <f t="shared" ca="1" si="2144"/>
        <v/>
      </c>
      <c r="T1067" s="89" t="str">
        <f t="shared" ca="1" si="2144"/>
        <v/>
      </c>
      <c r="U1067" s="89" t="str">
        <f t="shared" ca="1" si="2144"/>
        <v/>
      </c>
      <c r="V1067" s="98"/>
    </row>
    <row r="1068" spans="2:22" x14ac:dyDescent="0.25">
      <c r="B1068">
        <v>15</v>
      </c>
      <c r="C1068" s="29">
        <f t="shared" si="2068"/>
        <v>43857</v>
      </c>
      <c r="D1068" s="88">
        <f ca="1">OFFSET(dispos!$D$26,,84)</f>
        <v>0</v>
      </c>
      <c r="E1068" s="88">
        <f ca="1">OFFSET(dispos!$E$26,,84)</f>
        <v>0</v>
      </c>
      <c r="F1068" s="88">
        <f ca="1">OFFSET(dispos!$F$26,,84)</f>
        <v>0</v>
      </c>
      <c r="G1068" s="88">
        <f ca="1">OFFSET(dispos!$G$26,,84)</f>
        <v>0</v>
      </c>
      <c r="H1068" s="88">
        <f ca="1">OFFSET(dispos!$H$26,,84)</f>
        <v>0</v>
      </c>
      <c r="I1068" s="88">
        <f ca="1">OFFSET(dispos!$I$26,,84)</f>
        <v>0</v>
      </c>
      <c r="J1068" s="90" t="str">
        <f t="shared" ref="J1068:O1068" ca="1" si="2145">IF(D1068=0,"",SUMPRODUCT((D1054:D1103&lt;=D1068)-(ISBLANK(D1054:D1103))))</f>
        <v/>
      </c>
      <c r="K1068" s="90" t="str">
        <f t="shared" ca="1" si="2145"/>
        <v/>
      </c>
      <c r="L1068" s="90" t="str">
        <f t="shared" ca="1" si="2145"/>
        <v/>
      </c>
      <c r="M1068" s="90" t="str">
        <f t="shared" ca="1" si="2145"/>
        <v/>
      </c>
      <c r="N1068" s="90" t="str">
        <f t="shared" ca="1" si="2145"/>
        <v/>
      </c>
      <c r="O1068" s="90" t="str">
        <f t="shared" ca="1" si="2145"/>
        <v/>
      </c>
      <c r="P1068" s="89" t="str">
        <f t="shared" ref="P1068:U1068" ca="1" si="2146">IF(ISNA(MATCH(MIN(J1054:J1103)+ROW()-ROW(P1054),J1054:J1103,0)),"",INDEX(D1054:D1103,MATCH(MIN(J1054:J1103)+ROW()-ROW(P1054),J1054:J1103,0)))</f>
        <v/>
      </c>
      <c r="Q1068" s="89" t="str">
        <f t="shared" ca="1" si="2146"/>
        <v/>
      </c>
      <c r="R1068" s="89" t="str">
        <f t="shared" ca="1" si="2146"/>
        <v/>
      </c>
      <c r="S1068" s="89" t="str">
        <f t="shared" ca="1" si="2146"/>
        <v/>
      </c>
      <c r="T1068" s="89" t="str">
        <f t="shared" ca="1" si="2146"/>
        <v/>
      </c>
      <c r="U1068" s="89" t="str">
        <f t="shared" ca="1" si="2146"/>
        <v/>
      </c>
      <c r="V1068" s="98"/>
    </row>
    <row r="1069" spans="2:22" x14ac:dyDescent="0.25">
      <c r="B1069">
        <v>16</v>
      </c>
      <c r="C1069" s="29">
        <f t="shared" si="2068"/>
        <v>43857</v>
      </c>
      <c r="D1069" s="88">
        <f ca="1">OFFSET(dispos!$D$26,,90)</f>
        <v>0</v>
      </c>
      <c r="E1069" s="88">
        <f ca="1">OFFSET(dispos!$E$26,,90)</f>
        <v>0</v>
      </c>
      <c r="F1069" s="88">
        <f ca="1">OFFSET(dispos!$F$26,,90)</f>
        <v>0</v>
      </c>
      <c r="G1069" s="88">
        <f ca="1">OFFSET(dispos!$G$26,,90)</f>
        <v>0</v>
      </c>
      <c r="H1069" s="88">
        <f ca="1">OFFSET(dispos!$H$26,,90)</f>
        <v>0</v>
      </c>
      <c r="I1069" s="88">
        <f ca="1">OFFSET(dispos!$I$26,,90)</f>
        <v>0</v>
      </c>
      <c r="J1069" s="90" t="str">
        <f t="shared" ref="J1069:O1069" ca="1" si="2147">IF(D1069=0,"",SUMPRODUCT((D1054:D1103&lt;=D1069)-(ISBLANK(D1054:D1103))))</f>
        <v/>
      </c>
      <c r="K1069" s="90" t="str">
        <f t="shared" ca="1" si="2147"/>
        <v/>
      </c>
      <c r="L1069" s="90" t="str">
        <f t="shared" ca="1" si="2147"/>
        <v/>
      </c>
      <c r="M1069" s="90" t="str">
        <f t="shared" ca="1" si="2147"/>
        <v/>
      </c>
      <c r="N1069" s="90" t="str">
        <f t="shared" ca="1" si="2147"/>
        <v/>
      </c>
      <c r="O1069" s="90" t="str">
        <f t="shared" ca="1" si="2147"/>
        <v/>
      </c>
      <c r="P1069" s="89" t="str">
        <f t="shared" ref="P1069:U1069" ca="1" si="2148">IF(ISNA(MATCH(MIN(J1054:J1103)+ROW()-ROW(P1054),J1054:J1103,0)),"",INDEX(D1054:D1103,MATCH(MIN(J1054:J1103)+ROW()-ROW(P1054),J1054:J1103,0)))</f>
        <v/>
      </c>
      <c r="Q1069" s="89" t="str">
        <f t="shared" ca="1" si="2148"/>
        <v/>
      </c>
      <c r="R1069" s="89" t="str">
        <f t="shared" ca="1" si="2148"/>
        <v/>
      </c>
      <c r="S1069" s="89" t="str">
        <f t="shared" ca="1" si="2148"/>
        <v/>
      </c>
      <c r="T1069" s="89" t="str">
        <f t="shared" ca="1" si="2148"/>
        <v/>
      </c>
      <c r="U1069" s="89" t="str">
        <f t="shared" ca="1" si="2148"/>
        <v/>
      </c>
      <c r="V1069" s="98"/>
    </row>
    <row r="1070" spans="2:22" x14ac:dyDescent="0.25">
      <c r="B1070">
        <v>17</v>
      </c>
      <c r="C1070" s="29">
        <f t="shared" si="2068"/>
        <v>43857</v>
      </c>
      <c r="D1070" s="88">
        <f ca="1">OFFSET(dispos!$D$26,,96)</f>
        <v>0</v>
      </c>
      <c r="E1070" s="88">
        <f ca="1">OFFSET(dispos!$E$26,,96)</f>
        <v>0</v>
      </c>
      <c r="F1070" s="88">
        <f ca="1">OFFSET(dispos!$F$26,,96)</f>
        <v>0</v>
      </c>
      <c r="G1070" s="88">
        <f ca="1">OFFSET(dispos!$G$26,,96)</f>
        <v>0</v>
      </c>
      <c r="H1070" s="88">
        <f ca="1">OFFSET(dispos!$H$26,,96)</f>
        <v>0</v>
      </c>
      <c r="I1070" s="88">
        <f ca="1">OFFSET(dispos!$I$26,,96)</f>
        <v>0</v>
      </c>
      <c r="J1070" s="90" t="str">
        <f t="shared" ref="J1070:O1070" ca="1" si="2149">IF(D1070=0,"",SUMPRODUCT((D1054:D1103&lt;=D1070)-(ISBLANK(D1054:D1103))))</f>
        <v/>
      </c>
      <c r="K1070" s="90" t="str">
        <f t="shared" ca="1" si="2149"/>
        <v/>
      </c>
      <c r="L1070" s="90" t="str">
        <f t="shared" ca="1" si="2149"/>
        <v/>
      </c>
      <c r="M1070" s="90" t="str">
        <f t="shared" ca="1" si="2149"/>
        <v/>
      </c>
      <c r="N1070" s="90" t="str">
        <f t="shared" ca="1" si="2149"/>
        <v/>
      </c>
      <c r="O1070" s="90" t="str">
        <f t="shared" ca="1" si="2149"/>
        <v/>
      </c>
      <c r="P1070" s="89" t="str">
        <f t="shared" ref="P1070:U1070" ca="1" si="2150">IF(ISNA(MATCH(MIN(J1054:J1103)+ROW()-ROW(P1054),J1054:J1103,0)),"",INDEX(D1054:D1103,MATCH(MIN(J1054:J1103)+ROW()-ROW(P1054),J1054:J1103,0)))</f>
        <v/>
      </c>
      <c r="Q1070" s="89" t="str">
        <f t="shared" ca="1" si="2150"/>
        <v/>
      </c>
      <c r="R1070" s="89" t="str">
        <f t="shared" ca="1" si="2150"/>
        <v/>
      </c>
      <c r="S1070" s="89" t="str">
        <f t="shared" ca="1" si="2150"/>
        <v/>
      </c>
      <c r="T1070" s="89" t="str">
        <f t="shared" ca="1" si="2150"/>
        <v/>
      </c>
      <c r="U1070" s="89" t="str">
        <f t="shared" ca="1" si="2150"/>
        <v/>
      </c>
      <c r="V1070" s="98"/>
    </row>
    <row r="1071" spans="2:22" x14ac:dyDescent="0.25">
      <c r="B1071">
        <v>18</v>
      </c>
      <c r="C1071" s="29">
        <f t="shared" si="2068"/>
        <v>43857</v>
      </c>
      <c r="D1071" s="88">
        <f ca="1">OFFSET(dispos!$D$26,,102)</f>
        <v>0</v>
      </c>
      <c r="E1071" s="88">
        <f ca="1">OFFSET(dispos!$E$26,,102)</f>
        <v>0</v>
      </c>
      <c r="F1071" s="88">
        <f ca="1">OFFSET(dispos!$F$26,,102)</f>
        <v>0</v>
      </c>
      <c r="G1071" s="88">
        <f ca="1">OFFSET(dispos!$G$26,,102)</f>
        <v>0</v>
      </c>
      <c r="H1071" s="88">
        <f ca="1">OFFSET(dispos!$H$26,,102)</f>
        <v>0</v>
      </c>
      <c r="I1071" s="88">
        <f ca="1">OFFSET(dispos!$I$26,,102)</f>
        <v>0</v>
      </c>
      <c r="J1071" s="90" t="str">
        <f t="shared" ref="J1071:O1071" ca="1" si="2151">IF(D1071=0,"",SUMPRODUCT((D1054:D1103&lt;=D1071)-(ISBLANK(D1054:D1103))))</f>
        <v/>
      </c>
      <c r="K1071" s="90" t="str">
        <f t="shared" ca="1" si="2151"/>
        <v/>
      </c>
      <c r="L1071" s="90" t="str">
        <f t="shared" ca="1" si="2151"/>
        <v/>
      </c>
      <c r="M1071" s="90" t="str">
        <f t="shared" ca="1" si="2151"/>
        <v/>
      </c>
      <c r="N1071" s="90" t="str">
        <f t="shared" ca="1" si="2151"/>
        <v/>
      </c>
      <c r="O1071" s="90" t="str">
        <f t="shared" ca="1" si="2151"/>
        <v/>
      </c>
      <c r="P1071" s="89" t="str">
        <f t="shared" ref="P1071:U1071" ca="1" si="2152">IF(ISNA(MATCH(MIN(J1054:J1103)+ROW()-ROW(P1054),J1054:J1103,0)),"",INDEX(D1054:D1103,MATCH(MIN(J1054:J1103)+ROW()-ROW(P1054),J1054:J1103,0)))</f>
        <v/>
      </c>
      <c r="Q1071" s="89" t="str">
        <f t="shared" ca="1" si="2152"/>
        <v/>
      </c>
      <c r="R1071" s="89" t="str">
        <f t="shared" ca="1" si="2152"/>
        <v/>
      </c>
      <c r="S1071" s="89" t="str">
        <f t="shared" ca="1" si="2152"/>
        <v/>
      </c>
      <c r="T1071" s="89" t="str">
        <f t="shared" ca="1" si="2152"/>
        <v/>
      </c>
      <c r="U1071" s="89" t="str">
        <f t="shared" ca="1" si="2152"/>
        <v/>
      </c>
      <c r="V1071" s="98"/>
    </row>
    <row r="1072" spans="2:22" x14ac:dyDescent="0.25">
      <c r="B1072">
        <v>19</v>
      </c>
      <c r="C1072" s="29">
        <f t="shared" si="2068"/>
        <v>43857</v>
      </c>
      <c r="D1072" s="88">
        <f ca="1">OFFSET(dispos!$D$26,,108)</f>
        <v>0</v>
      </c>
      <c r="E1072" s="88">
        <f ca="1">OFFSET(dispos!$E$26,,108)</f>
        <v>0</v>
      </c>
      <c r="F1072" s="88">
        <f ca="1">OFFSET(dispos!$F$26,,108)</f>
        <v>0</v>
      </c>
      <c r="G1072" s="88">
        <f ca="1">OFFSET(dispos!$G$26,,108)</f>
        <v>0</v>
      </c>
      <c r="H1072" s="88">
        <f ca="1">OFFSET(dispos!$H$26,,108)</f>
        <v>0</v>
      </c>
      <c r="I1072" s="88">
        <f ca="1">OFFSET(dispos!$I$26,,108)</f>
        <v>0</v>
      </c>
      <c r="J1072" s="90" t="str">
        <f t="shared" ref="J1072:O1072" ca="1" si="2153">IF(D1072=0,"",SUMPRODUCT((D1054:D1103&lt;=D1072)-(ISBLANK(D1054:D1103))))</f>
        <v/>
      </c>
      <c r="K1072" s="90" t="str">
        <f t="shared" ca="1" si="2153"/>
        <v/>
      </c>
      <c r="L1072" s="90" t="str">
        <f t="shared" ca="1" si="2153"/>
        <v/>
      </c>
      <c r="M1072" s="90" t="str">
        <f t="shared" ca="1" si="2153"/>
        <v/>
      </c>
      <c r="N1072" s="90" t="str">
        <f t="shared" ca="1" si="2153"/>
        <v/>
      </c>
      <c r="O1072" s="90" t="str">
        <f t="shared" ca="1" si="2153"/>
        <v/>
      </c>
      <c r="P1072" s="89" t="str">
        <f t="shared" ref="P1072:U1072" ca="1" si="2154">IF(ISNA(MATCH(MIN(J1054:J1103)+ROW()-ROW(P1054),J1054:J1103,0)),"",INDEX(D1054:D1103,MATCH(MIN(J1054:J1103)+ROW()-ROW(P1054),J1054:J1103,0)))</f>
        <v/>
      </c>
      <c r="Q1072" s="89" t="str">
        <f t="shared" ca="1" si="2154"/>
        <v/>
      </c>
      <c r="R1072" s="89" t="str">
        <f t="shared" ca="1" si="2154"/>
        <v/>
      </c>
      <c r="S1072" s="89" t="str">
        <f t="shared" ca="1" si="2154"/>
        <v/>
      </c>
      <c r="T1072" s="89" t="str">
        <f t="shared" ca="1" si="2154"/>
        <v/>
      </c>
      <c r="U1072" s="89" t="str">
        <f t="shared" ca="1" si="2154"/>
        <v/>
      </c>
      <c r="V1072" s="98"/>
    </row>
    <row r="1073" spans="2:22" x14ac:dyDescent="0.25">
      <c r="B1073">
        <v>20</v>
      </c>
      <c r="C1073" s="29">
        <f t="shared" si="2068"/>
        <v>43857</v>
      </c>
      <c r="D1073" s="88">
        <f ca="1">OFFSET(dispos!$D$26,,114)</f>
        <v>0</v>
      </c>
      <c r="E1073" s="88">
        <f ca="1">OFFSET(dispos!$E$26,,114)</f>
        <v>0</v>
      </c>
      <c r="F1073" s="88">
        <f ca="1">OFFSET(dispos!$F$26,,114)</f>
        <v>0</v>
      </c>
      <c r="G1073" s="88">
        <f ca="1">OFFSET(dispos!$G$26,,114)</f>
        <v>0</v>
      </c>
      <c r="H1073" s="88">
        <f ca="1">OFFSET(dispos!$H$26,,114)</f>
        <v>0</v>
      </c>
      <c r="I1073" s="88">
        <f ca="1">OFFSET(dispos!$I$26,,114)</f>
        <v>0</v>
      </c>
      <c r="J1073" s="90" t="str">
        <f t="shared" ref="J1073:O1073" ca="1" si="2155">IF(D1073=0,"",SUMPRODUCT((D1054:D1103&lt;=D1073)-(ISBLANK(D1054:D1103))))</f>
        <v/>
      </c>
      <c r="K1073" s="90" t="str">
        <f t="shared" ca="1" si="2155"/>
        <v/>
      </c>
      <c r="L1073" s="90" t="str">
        <f t="shared" ca="1" si="2155"/>
        <v/>
      </c>
      <c r="M1073" s="90" t="str">
        <f t="shared" ca="1" si="2155"/>
        <v/>
      </c>
      <c r="N1073" s="90" t="str">
        <f t="shared" ca="1" si="2155"/>
        <v/>
      </c>
      <c r="O1073" s="90" t="str">
        <f t="shared" ca="1" si="2155"/>
        <v/>
      </c>
      <c r="P1073" s="89" t="str">
        <f t="shared" ref="P1073:U1073" ca="1" si="2156">IF(ISNA(MATCH(MIN(J1054:J1103)+ROW()-ROW(P1054),J1054:J1103,0)),"",INDEX(D1054:D1103,MATCH(MIN(J1054:J1103)+ROW()-ROW(P1054),J1054:J1103,0)))</f>
        <v/>
      </c>
      <c r="Q1073" s="89" t="str">
        <f t="shared" ca="1" si="2156"/>
        <v/>
      </c>
      <c r="R1073" s="89" t="str">
        <f t="shared" ca="1" si="2156"/>
        <v/>
      </c>
      <c r="S1073" s="89" t="str">
        <f t="shared" ca="1" si="2156"/>
        <v/>
      </c>
      <c r="T1073" s="89" t="str">
        <f t="shared" ca="1" si="2156"/>
        <v/>
      </c>
      <c r="U1073" s="89" t="str">
        <f t="shared" ca="1" si="2156"/>
        <v/>
      </c>
      <c r="V1073" s="98"/>
    </row>
    <row r="1074" spans="2:22" x14ac:dyDescent="0.25">
      <c r="B1074">
        <v>21</v>
      </c>
      <c r="C1074" s="29">
        <f t="shared" si="2068"/>
        <v>43857</v>
      </c>
      <c r="D1074" s="88">
        <f ca="1">OFFSET(dispos!$D$26,,120)</f>
        <v>0</v>
      </c>
      <c r="E1074" s="88">
        <f ca="1">OFFSET(dispos!$E$26,,120)</f>
        <v>0</v>
      </c>
      <c r="F1074" s="88">
        <f ca="1">OFFSET(dispos!$F$26,,120)</f>
        <v>0</v>
      </c>
      <c r="G1074" s="88">
        <f ca="1">OFFSET(dispos!$G$26,,120)</f>
        <v>0</v>
      </c>
      <c r="H1074" s="88">
        <f ca="1">OFFSET(dispos!$H$26,,120)</f>
        <v>0</v>
      </c>
      <c r="I1074" s="88">
        <f ca="1">OFFSET(dispos!$I$26,,120)</f>
        <v>0</v>
      </c>
      <c r="J1074" s="90" t="str">
        <f t="shared" ref="J1074:O1074" ca="1" si="2157">IF(D1074=0,"",SUMPRODUCT((D1054:D1103&lt;=D1074)-(ISBLANK(D1054:D1103))))</f>
        <v/>
      </c>
      <c r="K1074" s="90" t="str">
        <f t="shared" ca="1" si="2157"/>
        <v/>
      </c>
      <c r="L1074" s="90" t="str">
        <f t="shared" ca="1" si="2157"/>
        <v/>
      </c>
      <c r="M1074" s="90" t="str">
        <f t="shared" ca="1" si="2157"/>
        <v/>
      </c>
      <c r="N1074" s="90" t="str">
        <f t="shared" ca="1" si="2157"/>
        <v/>
      </c>
      <c r="O1074" s="90" t="str">
        <f t="shared" ca="1" si="2157"/>
        <v/>
      </c>
      <c r="P1074" s="89" t="str">
        <f t="shared" ref="P1074:U1074" ca="1" si="2158">IF(ISNA(MATCH(MIN(J1054:J1103)+ROW()-ROW(P1054),J1054:J1103,0)),"",INDEX(D1054:D1103,MATCH(MIN(J1054:J1103)+ROW()-ROW(P1054),J1054:J1103,0)))</f>
        <v/>
      </c>
      <c r="Q1074" s="89" t="str">
        <f t="shared" ca="1" si="2158"/>
        <v/>
      </c>
      <c r="R1074" s="89" t="str">
        <f t="shared" ca="1" si="2158"/>
        <v/>
      </c>
      <c r="S1074" s="89" t="str">
        <f t="shared" ca="1" si="2158"/>
        <v/>
      </c>
      <c r="T1074" s="89" t="str">
        <f t="shared" ca="1" si="2158"/>
        <v/>
      </c>
      <c r="U1074" s="89" t="str">
        <f t="shared" ca="1" si="2158"/>
        <v/>
      </c>
      <c r="V1074" s="98"/>
    </row>
    <row r="1075" spans="2:22" x14ac:dyDescent="0.25">
      <c r="B1075">
        <v>22</v>
      </c>
      <c r="C1075" s="29">
        <f t="shared" si="2068"/>
        <v>43857</v>
      </c>
      <c r="D1075" s="88">
        <f ca="1">OFFSET(dispos!$D$26,,126)</f>
        <v>0</v>
      </c>
      <c r="E1075" s="88">
        <f ca="1">OFFSET(dispos!$E$26,,126)</f>
        <v>0</v>
      </c>
      <c r="F1075" s="88">
        <f ca="1">OFFSET(dispos!$F$26,,126)</f>
        <v>0</v>
      </c>
      <c r="G1075" s="88">
        <f ca="1">OFFSET(dispos!$G$26,,126)</f>
        <v>0</v>
      </c>
      <c r="H1075" s="88">
        <f ca="1">OFFSET(dispos!$H$26,,126)</f>
        <v>0</v>
      </c>
      <c r="I1075" s="88">
        <f ca="1">OFFSET(dispos!$I$26,,126)</f>
        <v>0</v>
      </c>
      <c r="J1075" s="90" t="str">
        <f t="shared" ref="J1075:O1075" ca="1" si="2159">IF(D1075=0,"",SUMPRODUCT((D1054:D1103&lt;=D1075)-(ISBLANK(D1054:D1103))))</f>
        <v/>
      </c>
      <c r="K1075" s="90" t="str">
        <f t="shared" ca="1" si="2159"/>
        <v/>
      </c>
      <c r="L1075" s="90" t="str">
        <f t="shared" ca="1" si="2159"/>
        <v/>
      </c>
      <c r="M1075" s="90" t="str">
        <f t="shared" ca="1" si="2159"/>
        <v/>
      </c>
      <c r="N1075" s="90" t="str">
        <f t="shared" ca="1" si="2159"/>
        <v/>
      </c>
      <c r="O1075" s="90" t="str">
        <f t="shared" ca="1" si="2159"/>
        <v/>
      </c>
      <c r="P1075" s="89" t="str">
        <f t="shared" ref="P1075:U1075" ca="1" si="2160">IF(ISNA(MATCH(MIN(J1054:J1103)+ROW()-ROW(P1054),J1054:J1103,0)),"",INDEX(D1054:D1103,MATCH(MIN(J1054:J1103)+ROW()-ROW(P1054),J1054:J1103,0)))</f>
        <v/>
      </c>
      <c r="Q1075" s="89" t="str">
        <f t="shared" ca="1" si="2160"/>
        <v/>
      </c>
      <c r="R1075" s="89" t="str">
        <f t="shared" ca="1" si="2160"/>
        <v/>
      </c>
      <c r="S1075" s="89" t="str">
        <f t="shared" ca="1" si="2160"/>
        <v/>
      </c>
      <c r="T1075" s="89" t="str">
        <f t="shared" ca="1" si="2160"/>
        <v/>
      </c>
      <c r="U1075" s="89" t="str">
        <f t="shared" ca="1" si="2160"/>
        <v/>
      </c>
      <c r="V1075" s="98"/>
    </row>
    <row r="1076" spans="2:22" x14ac:dyDescent="0.25">
      <c r="B1076">
        <v>23</v>
      </c>
      <c r="C1076" s="29">
        <f t="shared" si="2068"/>
        <v>43857</v>
      </c>
      <c r="D1076" s="88">
        <f ca="1">OFFSET(dispos!$D$26,,132)</f>
        <v>0</v>
      </c>
      <c r="E1076" s="88">
        <f ca="1">OFFSET(dispos!$E$26,,132)</f>
        <v>0</v>
      </c>
      <c r="F1076" s="88">
        <f ca="1">OFFSET(dispos!$F$26,,132)</f>
        <v>0</v>
      </c>
      <c r="G1076" s="88">
        <f ca="1">OFFSET(dispos!$G$26,,132)</f>
        <v>0</v>
      </c>
      <c r="H1076" s="88">
        <f ca="1">OFFSET(dispos!$H$26,,132)</f>
        <v>0</v>
      </c>
      <c r="I1076" s="88">
        <f ca="1">OFFSET(dispos!$I$26,,132)</f>
        <v>0</v>
      </c>
      <c r="J1076" s="90" t="str">
        <f t="shared" ref="J1076:O1076" ca="1" si="2161">IF(D1076=0,"",SUMPRODUCT((D1054:D1103&lt;=D1076)-(ISBLANK(D1054:D1103))))</f>
        <v/>
      </c>
      <c r="K1076" s="90" t="str">
        <f t="shared" ca="1" si="2161"/>
        <v/>
      </c>
      <c r="L1076" s="90" t="str">
        <f t="shared" ca="1" si="2161"/>
        <v/>
      </c>
      <c r="M1076" s="90" t="str">
        <f t="shared" ca="1" si="2161"/>
        <v/>
      </c>
      <c r="N1076" s="90" t="str">
        <f t="shared" ca="1" si="2161"/>
        <v/>
      </c>
      <c r="O1076" s="90" t="str">
        <f t="shared" ca="1" si="2161"/>
        <v/>
      </c>
      <c r="P1076" s="89" t="str">
        <f t="shared" ref="P1076:U1076" ca="1" si="2162">IF(ISNA(MATCH(MIN(J1054:J1103)+ROW()-ROW(P1054),J1054:J1103,0)),"",INDEX(D1054:D1103,MATCH(MIN(J1054:J1103)+ROW()-ROW(P1054),J1054:J1103,0)))</f>
        <v/>
      </c>
      <c r="Q1076" s="89" t="str">
        <f t="shared" ca="1" si="2162"/>
        <v/>
      </c>
      <c r="R1076" s="89" t="str">
        <f t="shared" ca="1" si="2162"/>
        <v/>
      </c>
      <c r="S1076" s="89" t="str">
        <f t="shared" ca="1" si="2162"/>
        <v/>
      </c>
      <c r="T1076" s="89" t="str">
        <f t="shared" ca="1" si="2162"/>
        <v/>
      </c>
      <c r="U1076" s="89" t="str">
        <f t="shared" ca="1" si="2162"/>
        <v/>
      </c>
      <c r="V1076" s="98"/>
    </row>
    <row r="1077" spans="2:22" x14ac:dyDescent="0.25">
      <c r="B1077">
        <v>24</v>
      </c>
      <c r="C1077" s="29">
        <f t="shared" si="2068"/>
        <v>43857</v>
      </c>
      <c r="D1077" s="88">
        <f ca="1">OFFSET(dispos!$D$26,,138)</f>
        <v>0</v>
      </c>
      <c r="E1077" s="88">
        <f ca="1">OFFSET(dispos!$E$26,,138)</f>
        <v>0</v>
      </c>
      <c r="F1077" s="88">
        <f ca="1">OFFSET(dispos!$F$26,,138)</f>
        <v>0</v>
      </c>
      <c r="G1077" s="88">
        <f ca="1">OFFSET(dispos!$G$26,,138)</f>
        <v>0</v>
      </c>
      <c r="H1077" s="88">
        <f ca="1">OFFSET(dispos!$H$26,,138)</f>
        <v>0</v>
      </c>
      <c r="I1077" s="88">
        <f ca="1">OFFSET(dispos!$I$26,,138)</f>
        <v>0</v>
      </c>
      <c r="J1077" s="90" t="str">
        <f t="shared" ref="J1077:O1077" ca="1" si="2163">IF(D1077=0,"",SUMPRODUCT((D1054:D1103&lt;=D1077)-(ISBLANK(D1054:D1103))))</f>
        <v/>
      </c>
      <c r="K1077" s="90" t="str">
        <f t="shared" ca="1" si="2163"/>
        <v/>
      </c>
      <c r="L1077" s="90" t="str">
        <f t="shared" ca="1" si="2163"/>
        <v/>
      </c>
      <c r="M1077" s="90" t="str">
        <f t="shared" ca="1" si="2163"/>
        <v/>
      </c>
      <c r="N1077" s="90" t="str">
        <f t="shared" ca="1" si="2163"/>
        <v/>
      </c>
      <c r="O1077" s="90" t="str">
        <f t="shared" ca="1" si="2163"/>
        <v/>
      </c>
      <c r="P1077" s="89" t="str">
        <f t="shared" ref="P1077:U1077" ca="1" si="2164">IF(ISNA(MATCH(MIN(J1054:J1103)+ROW()-ROW(P1054),J1054:J1103,0)),"",INDEX(D1054:D1103,MATCH(MIN(J1054:J1103)+ROW()-ROW(P1054),J1054:J1103,0)))</f>
        <v/>
      </c>
      <c r="Q1077" s="89" t="str">
        <f t="shared" ca="1" si="2164"/>
        <v/>
      </c>
      <c r="R1077" s="89" t="str">
        <f t="shared" ca="1" si="2164"/>
        <v/>
      </c>
      <c r="S1077" s="89" t="str">
        <f t="shared" ca="1" si="2164"/>
        <v/>
      </c>
      <c r="T1077" s="89" t="str">
        <f t="shared" ca="1" si="2164"/>
        <v/>
      </c>
      <c r="U1077" s="89" t="str">
        <f t="shared" ca="1" si="2164"/>
        <v/>
      </c>
      <c r="V1077" s="98"/>
    </row>
    <row r="1078" spans="2:22" x14ac:dyDescent="0.25">
      <c r="B1078">
        <v>25</v>
      </c>
      <c r="C1078" s="29">
        <f t="shared" si="2068"/>
        <v>43857</v>
      </c>
      <c r="D1078" s="88">
        <f ca="1">OFFSET(dispos!$D$26,,144)</f>
        <v>0</v>
      </c>
      <c r="E1078" s="88">
        <f ca="1">OFFSET(dispos!$E$26,,144)</f>
        <v>0</v>
      </c>
      <c r="F1078" s="88">
        <f ca="1">OFFSET(dispos!$F$26,,144)</f>
        <v>0</v>
      </c>
      <c r="G1078" s="88">
        <f ca="1">OFFSET(dispos!$G$26,,144)</f>
        <v>0</v>
      </c>
      <c r="H1078" s="88">
        <f ca="1">OFFSET(dispos!$H$26,,144)</f>
        <v>0</v>
      </c>
      <c r="I1078" s="88">
        <f ca="1">OFFSET(dispos!$I$26,,144)</f>
        <v>0</v>
      </c>
      <c r="J1078" s="90" t="str">
        <f t="shared" ref="J1078:O1078" ca="1" si="2165">IF(D1078=0,"",SUMPRODUCT((D1054:D1103&lt;=D1078)-(ISBLANK(D1054:D1103))))</f>
        <v/>
      </c>
      <c r="K1078" s="90" t="str">
        <f t="shared" ca="1" si="2165"/>
        <v/>
      </c>
      <c r="L1078" s="90" t="str">
        <f t="shared" ca="1" si="2165"/>
        <v/>
      </c>
      <c r="M1078" s="90" t="str">
        <f t="shared" ca="1" si="2165"/>
        <v/>
      </c>
      <c r="N1078" s="90" t="str">
        <f t="shared" ca="1" si="2165"/>
        <v/>
      </c>
      <c r="O1078" s="90" t="str">
        <f t="shared" ca="1" si="2165"/>
        <v/>
      </c>
      <c r="P1078" s="89" t="str">
        <f t="shared" ref="P1078:U1078" ca="1" si="2166">IF(ISNA(MATCH(MIN(J1054:J1103)+ROW()-ROW(P1054),J1054:J1103,0)),"",INDEX(D1054:D1103,MATCH(MIN(J1054:J1103)+ROW()-ROW(P1054),J1054:J1103,0)))</f>
        <v/>
      </c>
      <c r="Q1078" s="89" t="str">
        <f t="shared" ca="1" si="2166"/>
        <v/>
      </c>
      <c r="R1078" s="89" t="str">
        <f t="shared" ca="1" si="2166"/>
        <v/>
      </c>
      <c r="S1078" s="89" t="str">
        <f t="shared" ca="1" si="2166"/>
        <v/>
      </c>
      <c r="T1078" s="89" t="str">
        <f t="shared" ca="1" si="2166"/>
        <v/>
      </c>
      <c r="U1078" s="89" t="str">
        <f t="shared" ca="1" si="2166"/>
        <v/>
      </c>
      <c r="V1078" s="98"/>
    </row>
    <row r="1079" spans="2:22" x14ac:dyDescent="0.25">
      <c r="B1079">
        <v>26</v>
      </c>
      <c r="C1079" s="29">
        <f t="shared" si="2068"/>
        <v>43857</v>
      </c>
      <c r="D1079" s="88">
        <f ca="1">OFFSET(dispos!$D$26,,150)</f>
        <v>0</v>
      </c>
      <c r="E1079" s="88">
        <f ca="1">OFFSET(dispos!$E$26,,150)</f>
        <v>0</v>
      </c>
      <c r="F1079" s="88">
        <f ca="1">OFFSET(dispos!$F$26,,150)</f>
        <v>0</v>
      </c>
      <c r="G1079" s="88">
        <f ca="1">OFFSET(dispos!$G$26,,150)</f>
        <v>0</v>
      </c>
      <c r="H1079" s="88">
        <f ca="1">OFFSET(dispos!$H$26,,150)</f>
        <v>0</v>
      </c>
      <c r="I1079" s="88">
        <f ca="1">OFFSET(dispos!$I$26,,150)</f>
        <v>0</v>
      </c>
      <c r="J1079" s="90" t="str">
        <f t="shared" ref="J1079:O1079" ca="1" si="2167">IF(D1079=0,"",SUMPRODUCT((D1054:D1103&lt;=D1079)-(ISBLANK(D1054:D1103))))</f>
        <v/>
      </c>
      <c r="K1079" s="90" t="str">
        <f t="shared" ca="1" si="2167"/>
        <v/>
      </c>
      <c r="L1079" s="90" t="str">
        <f t="shared" ca="1" si="2167"/>
        <v/>
      </c>
      <c r="M1079" s="90" t="str">
        <f t="shared" ca="1" si="2167"/>
        <v/>
      </c>
      <c r="N1079" s="90" t="str">
        <f t="shared" ca="1" si="2167"/>
        <v/>
      </c>
      <c r="O1079" s="90" t="str">
        <f t="shared" ca="1" si="2167"/>
        <v/>
      </c>
      <c r="P1079" s="89" t="str">
        <f t="shared" ref="P1079:U1079" ca="1" si="2168">IF(ISNA(MATCH(MIN(J1054:J1103)+ROW()-ROW(P1054),J1054:J1103,0)),"",INDEX(D1054:D1103,MATCH(MIN(J1054:J1103)+ROW()-ROW(P1054),J1054:J1103,0)))</f>
        <v/>
      </c>
      <c r="Q1079" s="89" t="str">
        <f t="shared" ca="1" si="2168"/>
        <v/>
      </c>
      <c r="R1079" s="89" t="str">
        <f t="shared" ca="1" si="2168"/>
        <v/>
      </c>
      <c r="S1079" s="89" t="str">
        <f t="shared" ca="1" si="2168"/>
        <v/>
      </c>
      <c r="T1079" s="89" t="str">
        <f t="shared" ca="1" si="2168"/>
        <v/>
      </c>
      <c r="U1079" s="89" t="str">
        <f t="shared" ca="1" si="2168"/>
        <v/>
      </c>
      <c r="V1079" s="98"/>
    </row>
    <row r="1080" spans="2:22" x14ac:dyDescent="0.25">
      <c r="B1080">
        <v>27</v>
      </c>
      <c r="C1080" s="29">
        <f t="shared" si="2068"/>
        <v>43857</v>
      </c>
      <c r="D1080" s="88">
        <f ca="1">OFFSET(dispos!$D$26,,156)</f>
        <v>0</v>
      </c>
      <c r="E1080" s="88">
        <f ca="1">OFFSET(dispos!$E$26,,156)</f>
        <v>0</v>
      </c>
      <c r="F1080" s="88">
        <f ca="1">OFFSET(dispos!$F$26,,156)</f>
        <v>0</v>
      </c>
      <c r="G1080" s="88">
        <f ca="1">OFFSET(dispos!$G$26,,156)</f>
        <v>0</v>
      </c>
      <c r="H1080" s="88">
        <f ca="1">OFFSET(dispos!$H$26,,156)</f>
        <v>0</v>
      </c>
      <c r="I1080" s="88">
        <f ca="1">OFFSET(dispos!$I$26,,156)</f>
        <v>0</v>
      </c>
      <c r="J1080" s="90" t="str">
        <f t="shared" ref="J1080:O1080" ca="1" si="2169">IF(D1080=0,"",SUMPRODUCT((D1054:D1103&lt;=D1080)-(ISBLANK(D1054:D1103))))</f>
        <v/>
      </c>
      <c r="K1080" s="90" t="str">
        <f t="shared" ca="1" si="2169"/>
        <v/>
      </c>
      <c r="L1080" s="90" t="str">
        <f t="shared" ca="1" si="2169"/>
        <v/>
      </c>
      <c r="M1080" s="90" t="str">
        <f t="shared" ca="1" si="2169"/>
        <v/>
      </c>
      <c r="N1080" s="90" t="str">
        <f t="shared" ca="1" si="2169"/>
        <v/>
      </c>
      <c r="O1080" s="90" t="str">
        <f t="shared" ca="1" si="2169"/>
        <v/>
      </c>
      <c r="P1080" s="89" t="str">
        <f t="shared" ref="P1080:U1080" ca="1" si="2170">IF(ISNA(MATCH(MIN(J1054:J1103)+ROW()-ROW(P1054),J1054:J1103,0)),"",INDEX(D1054:D1103,MATCH(MIN(J1054:J1103)+ROW()-ROW(P1054),J1054:J1103,0)))</f>
        <v/>
      </c>
      <c r="Q1080" s="89" t="str">
        <f t="shared" ca="1" si="2170"/>
        <v/>
      </c>
      <c r="R1080" s="89" t="str">
        <f t="shared" ca="1" si="2170"/>
        <v/>
      </c>
      <c r="S1080" s="89" t="str">
        <f t="shared" ca="1" si="2170"/>
        <v/>
      </c>
      <c r="T1080" s="89" t="str">
        <f t="shared" ca="1" si="2170"/>
        <v/>
      </c>
      <c r="U1080" s="89" t="str">
        <f t="shared" ca="1" si="2170"/>
        <v/>
      </c>
      <c r="V1080" s="98"/>
    </row>
    <row r="1081" spans="2:22" x14ac:dyDescent="0.25">
      <c r="B1081">
        <v>28</v>
      </c>
      <c r="C1081" s="29">
        <f t="shared" si="2068"/>
        <v>43857</v>
      </c>
      <c r="D1081" s="88">
        <f ca="1">OFFSET(dispos!$D$26,,162)</f>
        <v>0</v>
      </c>
      <c r="E1081" s="88">
        <f ca="1">OFFSET(dispos!$E$26,,162)</f>
        <v>0</v>
      </c>
      <c r="F1081" s="88">
        <f ca="1">OFFSET(dispos!$F$26,,162)</f>
        <v>0</v>
      </c>
      <c r="G1081" s="88">
        <f ca="1">OFFSET(dispos!$G$26,,162)</f>
        <v>0</v>
      </c>
      <c r="H1081" s="88">
        <f ca="1">OFFSET(dispos!$H$26,,162)</f>
        <v>0</v>
      </c>
      <c r="I1081" s="88">
        <f ca="1">OFFSET(dispos!$I$26,,162)</f>
        <v>0</v>
      </c>
      <c r="J1081" s="90" t="str">
        <f t="shared" ref="J1081:O1081" ca="1" si="2171">IF(D1081=0,"",SUMPRODUCT((D1054:D1103&lt;=D1081)-(ISBLANK(D1054:D1103))))</f>
        <v/>
      </c>
      <c r="K1081" s="90" t="str">
        <f t="shared" ca="1" si="2171"/>
        <v/>
      </c>
      <c r="L1081" s="90" t="str">
        <f t="shared" ca="1" si="2171"/>
        <v/>
      </c>
      <c r="M1081" s="90" t="str">
        <f t="shared" ca="1" si="2171"/>
        <v/>
      </c>
      <c r="N1081" s="90" t="str">
        <f t="shared" ca="1" si="2171"/>
        <v/>
      </c>
      <c r="O1081" s="90" t="str">
        <f t="shared" ca="1" si="2171"/>
        <v/>
      </c>
      <c r="P1081" s="89" t="str">
        <f t="shared" ref="P1081:U1081" ca="1" si="2172">IF(ISNA(MATCH(MIN(J1054:J1103)+ROW()-ROW(P1054),J1054:J1103,0)),"",INDEX(D1054:D1103,MATCH(MIN(J1054:J1103)+ROW()-ROW(P1054),J1054:J1103,0)))</f>
        <v/>
      </c>
      <c r="Q1081" s="89" t="str">
        <f t="shared" ca="1" si="2172"/>
        <v/>
      </c>
      <c r="R1081" s="89" t="str">
        <f t="shared" ca="1" si="2172"/>
        <v/>
      </c>
      <c r="S1081" s="89" t="str">
        <f t="shared" ca="1" si="2172"/>
        <v/>
      </c>
      <c r="T1081" s="89" t="str">
        <f t="shared" ca="1" si="2172"/>
        <v/>
      </c>
      <c r="U1081" s="89" t="str">
        <f t="shared" ca="1" si="2172"/>
        <v/>
      </c>
      <c r="V1081" s="98"/>
    </row>
    <row r="1082" spans="2:22" x14ac:dyDescent="0.25">
      <c r="B1082">
        <v>29</v>
      </c>
      <c r="C1082" s="29">
        <f t="shared" si="2068"/>
        <v>43857</v>
      </c>
      <c r="D1082" s="88">
        <f ca="1">OFFSET(dispos!$D$26,,168)</f>
        <v>0</v>
      </c>
      <c r="E1082" s="88">
        <f ca="1">OFFSET(dispos!$E$26,,168)</f>
        <v>0</v>
      </c>
      <c r="F1082" s="88">
        <f ca="1">OFFSET(dispos!$F$26,,168)</f>
        <v>0</v>
      </c>
      <c r="G1082" s="88">
        <f ca="1">OFFSET(dispos!$G$26,,168)</f>
        <v>0</v>
      </c>
      <c r="H1082" s="88">
        <f ca="1">OFFSET(dispos!$H$26,,168)</f>
        <v>0</v>
      </c>
      <c r="I1082" s="88">
        <f ca="1">OFFSET(dispos!$I$26,,168)</f>
        <v>0</v>
      </c>
      <c r="J1082" s="90" t="str">
        <f t="shared" ref="J1082:O1082" ca="1" si="2173">IF(D1082=0,"",SUMPRODUCT((D1054:D1103&lt;=D1082)-(ISBLANK(D1054:D1103))))</f>
        <v/>
      </c>
      <c r="K1082" s="90" t="str">
        <f t="shared" ca="1" si="2173"/>
        <v/>
      </c>
      <c r="L1082" s="90" t="str">
        <f t="shared" ca="1" si="2173"/>
        <v/>
      </c>
      <c r="M1082" s="90" t="str">
        <f t="shared" ca="1" si="2173"/>
        <v/>
      </c>
      <c r="N1082" s="90" t="str">
        <f t="shared" ca="1" si="2173"/>
        <v/>
      </c>
      <c r="O1082" s="90" t="str">
        <f t="shared" ca="1" si="2173"/>
        <v/>
      </c>
      <c r="P1082" s="89" t="str">
        <f t="shared" ref="P1082:U1082" ca="1" si="2174">IF(ISNA(MATCH(MIN(J1054:J1103)+ROW()-ROW(P1054),J1054:J1103,0)),"",INDEX(D1054:D1103,MATCH(MIN(J1054:J1103)+ROW()-ROW(P1054),J1054:J1103,0)))</f>
        <v/>
      </c>
      <c r="Q1082" s="89" t="str">
        <f t="shared" ca="1" si="2174"/>
        <v/>
      </c>
      <c r="R1082" s="89" t="str">
        <f t="shared" ca="1" si="2174"/>
        <v/>
      </c>
      <c r="S1082" s="89" t="str">
        <f t="shared" ca="1" si="2174"/>
        <v/>
      </c>
      <c r="T1082" s="89" t="str">
        <f t="shared" ca="1" si="2174"/>
        <v/>
      </c>
      <c r="U1082" s="89" t="str">
        <f t="shared" ca="1" si="2174"/>
        <v/>
      </c>
      <c r="V1082" s="98"/>
    </row>
    <row r="1083" spans="2:22" x14ac:dyDescent="0.25">
      <c r="B1083">
        <v>30</v>
      </c>
      <c r="C1083" s="29">
        <f t="shared" si="2068"/>
        <v>43857</v>
      </c>
      <c r="D1083" s="88">
        <f ca="1">OFFSET(dispos!$D$26,,174)</f>
        <v>0</v>
      </c>
      <c r="E1083" s="88">
        <f ca="1">OFFSET(dispos!$E$26,,174)</f>
        <v>0</v>
      </c>
      <c r="F1083" s="88">
        <f ca="1">OFFSET(dispos!$F$26,,174)</f>
        <v>0</v>
      </c>
      <c r="G1083" s="88">
        <f ca="1">OFFSET(dispos!$G$26,,174)</f>
        <v>0</v>
      </c>
      <c r="H1083" s="88">
        <f ca="1">OFFSET(dispos!$H$26,,174)</f>
        <v>0</v>
      </c>
      <c r="I1083" s="88">
        <f ca="1">OFFSET(dispos!$I$26,,174)</f>
        <v>0</v>
      </c>
      <c r="J1083" s="90" t="str">
        <f t="shared" ref="J1083:O1083" ca="1" si="2175">IF(D1083=0,"",SUMPRODUCT((D1054:D1103&lt;=D1083)-(ISBLANK(D1054:D1103))))</f>
        <v/>
      </c>
      <c r="K1083" s="90" t="str">
        <f t="shared" ca="1" si="2175"/>
        <v/>
      </c>
      <c r="L1083" s="90" t="str">
        <f t="shared" ca="1" si="2175"/>
        <v/>
      </c>
      <c r="M1083" s="90" t="str">
        <f t="shared" ca="1" si="2175"/>
        <v/>
      </c>
      <c r="N1083" s="90" t="str">
        <f t="shared" ca="1" si="2175"/>
        <v/>
      </c>
      <c r="O1083" s="90" t="str">
        <f t="shared" ca="1" si="2175"/>
        <v/>
      </c>
      <c r="P1083" s="89" t="str">
        <f t="shared" ref="P1083:U1083" ca="1" si="2176">IF(ISNA(MATCH(MIN(J1054:J1103)+ROW()-ROW(P1054),J1054:J1103,0)),"",INDEX(D1054:D1103,MATCH(MIN(J1054:J1103)+ROW()-ROW(P1054),J1054:J1103,0)))</f>
        <v/>
      </c>
      <c r="Q1083" s="89" t="str">
        <f t="shared" ca="1" si="2176"/>
        <v/>
      </c>
      <c r="R1083" s="89" t="str">
        <f t="shared" ca="1" si="2176"/>
        <v/>
      </c>
      <c r="S1083" s="89" t="str">
        <f t="shared" ca="1" si="2176"/>
        <v/>
      </c>
      <c r="T1083" s="89" t="str">
        <f t="shared" ca="1" si="2176"/>
        <v/>
      </c>
      <c r="U1083" s="89" t="str">
        <f t="shared" ca="1" si="2176"/>
        <v/>
      </c>
      <c r="V1083" s="98"/>
    </row>
    <row r="1084" spans="2:22" x14ac:dyDescent="0.25">
      <c r="B1084">
        <v>31</v>
      </c>
      <c r="C1084" s="29">
        <f t="shared" si="2068"/>
        <v>43857</v>
      </c>
      <c r="D1084" s="88">
        <f ca="1">OFFSET(dispos!$D$26,,180)</f>
        <v>0</v>
      </c>
      <c r="E1084" s="88">
        <f ca="1">OFFSET(dispos!$E$26,,180)</f>
        <v>0</v>
      </c>
      <c r="F1084" s="88">
        <f ca="1">OFFSET(dispos!$F$26,,180)</f>
        <v>0</v>
      </c>
      <c r="G1084" s="88">
        <f ca="1">OFFSET(dispos!$G$26,,180)</f>
        <v>0</v>
      </c>
      <c r="H1084" s="88">
        <f ca="1">OFFSET(dispos!$H$26,,180)</f>
        <v>0</v>
      </c>
      <c r="I1084" s="88">
        <f ca="1">OFFSET(dispos!$I$26,,180)</f>
        <v>0</v>
      </c>
      <c r="J1084" s="90" t="str">
        <f t="shared" ref="J1084:O1084" ca="1" si="2177">IF(D1084=0,"",SUMPRODUCT((D1054:D1103&lt;=D1084)-(ISBLANK(D1054:D1103))))</f>
        <v/>
      </c>
      <c r="K1084" s="90" t="str">
        <f t="shared" ca="1" si="2177"/>
        <v/>
      </c>
      <c r="L1084" s="90" t="str">
        <f t="shared" ca="1" si="2177"/>
        <v/>
      </c>
      <c r="M1084" s="90" t="str">
        <f t="shared" ca="1" si="2177"/>
        <v/>
      </c>
      <c r="N1084" s="90" t="str">
        <f t="shared" ca="1" si="2177"/>
        <v/>
      </c>
      <c r="O1084" s="90" t="str">
        <f t="shared" ca="1" si="2177"/>
        <v/>
      </c>
      <c r="P1084" s="89" t="str">
        <f t="shared" ref="P1084:U1084" ca="1" si="2178">IF(ISNA(MATCH(MIN(J1054:J1103)+ROW()-ROW(P1054),J1054:J1103,0)),"",INDEX(D1054:D1103,MATCH(MIN(J1054:J1103)+ROW()-ROW(P1054),J1054:J1103,0)))</f>
        <v/>
      </c>
      <c r="Q1084" s="89" t="str">
        <f t="shared" ca="1" si="2178"/>
        <v/>
      </c>
      <c r="R1084" s="89" t="str">
        <f t="shared" ca="1" si="2178"/>
        <v/>
      </c>
      <c r="S1084" s="89" t="str">
        <f t="shared" ca="1" si="2178"/>
        <v/>
      </c>
      <c r="T1084" s="89" t="str">
        <f t="shared" ca="1" si="2178"/>
        <v/>
      </c>
      <c r="U1084" s="89" t="str">
        <f t="shared" ca="1" si="2178"/>
        <v/>
      </c>
      <c r="V1084" s="98"/>
    </row>
    <row r="1085" spans="2:22" x14ac:dyDescent="0.25">
      <c r="B1085">
        <v>32</v>
      </c>
      <c r="C1085" s="29">
        <f t="shared" si="2068"/>
        <v>43857</v>
      </c>
      <c r="D1085" s="88">
        <f ca="1">OFFSET(dispos!$D$26,,186)</f>
        <v>0</v>
      </c>
      <c r="E1085" s="88">
        <f ca="1">OFFSET(dispos!$E$26,,186)</f>
        <v>0</v>
      </c>
      <c r="F1085" s="88">
        <f ca="1">OFFSET(dispos!$F$26,,186)</f>
        <v>0</v>
      </c>
      <c r="G1085" s="88">
        <f ca="1">OFFSET(dispos!$G$26,,186)</f>
        <v>0</v>
      </c>
      <c r="H1085" s="88">
        <f ca="1">OFFSET(dispos!$H$26,,186)</f>
        <v>0</v>
      </c>
      <c r="I1085" s="88">
        <f ca="1">OFFSET(dispos!$I$26,,186)</f>
        <v>0</v>
      </c>
      <c r="J1085" s="90" t="str">
        <f t="shared" ref="J1085:O1085" ca="1" si="2179">IF(D1085=0,"",SUMPRODUCT((D1054:D1103&lt;=D1085)-(ISBLANK(D1054:D1103))))</f>
        <v/>
      </c>
      <c r="K1085" s="90" t="str">
        <f t="shared" ca="1" si="2179"/>
        <v/>
      </c>
      <c r="L1085" s="90" t="str">
        <f t="shared" ca="1" si="2179"/>
        <v/>
      </c>
      <c r="M1085" s="90" t="str">
        <f t="shared" ca="1" si="2179"/>
        <v/>
      </c>
      <c r="N1085" s="90" t="str">
        <f t="shared" ca="1" si="2179"/>
        <v/>
      </c>
      <c r="O1085" s="90" t="str">
        <f t="shared" ca="1" si="2179"/>
        <v/>
      </c>
      <c r="P1085" s="89" t="str">
        <f t="shared" ref="P1085:U1085" ca="1" si="2180">IF(ISNA(MATCH(MIN(J1054:J1103)+ROW()-ROW(P1054),J1054:J1103,0)),"",INDEX(D1054:D1103,MATCH(MIN(J1054:J1103)+ROW()-ROW(P1054),J1054:J1103,0)))</f>
        <v/>
      </c>
      <c r="Q1085" s="89" t="str">
        <f t="shared" ca="1" si="2180"/>
        <v/>
      </c>
      <c r="R1085" s="89" t="str">
        <f t="shared" ca="1" si="2180"/>
        <v/>
      </c>
      <c r="S1085" s="89" t="str">
        <f t="shared" ca="1" si="2180"/>
        <v/>
      </c>
      <c r="T1085" s="89" t="str">
        <f t="shared" ca="1" si="2180"/>
        <v/>
      </c>
      <c r="U1085" s="89" t="str">
        <f t="shared" ca="1" si="2180"/>
        <v/>
      </c>
      <c r="V1085" s="98"/>
    </row>
    <row r="1086" spans="2:22" x14ac:dyDescent="0.25">
      <c r="B1086">
        <v>33</v>
      </c>
      <c r="C1086" s="29">
        <f t="shared" si="2068"/>
        <v>43857</v>
      </c>
      <c r="D1086" s="88">
        <f ca="1">OFFSET(dispos!$D$26,,192)</f>
        <v>0</v>
      </c>
      <c r="E1086" s="88">
        <f ca="1">OFFSET(dispos!$E$26,,192)</f>
        <v>0</v>
      </c>
      <c r="F1086" s="88">
        <f ca="1">OFFSET(dispos!$F$26,,192)</f>
        <v>0</v>
      </c>
      <c r="G1086" s="88">
        <f ca="1">OFFSET(dispos!$G$26,,192)</f>
        <v>0</v>
      </c>
      <c r="H1086" s="88">
        <f ca="1">OFFSET(dispos!$H$26,,192)</f>
        <v>0</v>
      </c>
      <c r="I1086" s="88">
        <f ca="1">OFFSET(dispos!$I$26,,192)</f>
        <v>0</v>
      </c>
      <c r="J1086" s="90" t="str">
        <f t="shared" ref="J1086:O1086" ca="1" si="2181">IF(D1086=0,"",SUMPRODUCT((D1054:D1103&lt;=D1086)-(ISBLANK(D1054:D1103))))</f>
        <v/>
      </c>
      <c r="K1086" s="90" t="str">
        <f t="shared" ca="1" si="2181"/>
        <v/>
      </c>
      <c r="L1086" s="90" t="str">
        <f t="shared" ca="1" si="2181"/>
        <v/>
      </c>
      <c r="M1086" s="90" t="str">
        <f t="shared" ca="1" si="2181"/>
        <v/>
      </c>
      <c r="N1086" s="90" t="str">
        <f t="shared" ca="1" si="2181"/>
        <v/>
      </c>
      <c r="O1086" s="90" t="str">
        <f t="shared" ca="1" si="2181"/>
        <v/>
      </c>
      <c r="P1086" s="89" t="str">
        <f t="shared" ref="P1086:U1086" ca="1" si="2182">IF(ISNA(MATCH(MIN(J1054:J1103)+ROW()-ROW(P1054),J1054:J1103,0)),"",INDEX(D1054:D1103,MATCH(MIN(J1054:J1103)+ROW()-ROW(P1054),J1054:J1103,0)))</f>
        <v/>
      </c>
      <c r="Q1086" s="89" t="str">
        <f t="shared" ca="1" si="2182"/>
        <v/>
      </c>
      <c r="R1086" s="89" t="str">
        <f t="shared" ca="1" si="2182"/>
        <v/>
      </c>
      <c r="S1086" s="89" t="str">
        <f t="shared" ca="1" si="2182"/>
        <v/>
      </c>
      <c r="T1086" s="89" t="str">
        <f t="shared" ca="1" si="2182"/>
        <v/>
      </c>
      <c r="U1086" s="89" t="str">
        <f t="shared" ca="1" si="2182"/>
        <v/>
      </c>
      <c r="V1086" s="98"/>
    </row>
    <row r="1087" spans="2:22" x14ac:dyDescent="0.25">
      <c r="B1087">
        <v>34</v>
      </c>
      <c r="C1087" s="29">
        <f t="shared" si="2068"/>
        <v>43857</v>
      </c>
      <c r="D1087" s="88">
        <f ca="1">OFFSET(dispos!$D$26,,198)</f>
        <v>0</v>
      </c>
      <c r="E1087" s="88">
        <f ca="1">OFFSET(dispos!$E$26,,198)</f>
        <v>0</v>
      </c>
      <c r="F1087" s="88">
        <f ca="1">OFFSET(dispos!$F$26,,198)</f>
        <v>0</v>
      </c>
      <c r="G1087" s="88">
        <f ca="1">OFFSET(dispos!$G$26,,198)</f>
        <v>0</v>
      </c>
      <c r="H1087" s="88">
        <f ca="1">OFFSET(dispos!$H$26,,198)</f>
        <v>0</v>
      </c>
      <c r="I1087" s="88">
        <f ca="1">OFFSET(dispos!$I$26,,198)</f>
        <v>0</v>
      </c>
      <c r="J1087" s="90" t="str">
        <f t="shared" ref="J1087:O1087" ca="1" si="2183">IF(D1087=0,"",SUMPRODUCT((D1054:D1103&lt;=D1087)-(ISBLANK(D1054:D1103))))</f>
        <v/>
      </c>
      <c r="K1087" s="90" t="str">
        <f t="shared" ca="1" si="2183"/>
        <v/>
      </c>
      <c r="L1087" s="90" t="str">
        <f t="shared" ca="1" si="2183"/>
        <v/>
      </c>
      <c r="M1087" s="90" t="str">
        <f t="shared" ca="1" si="2183"/>
        <v/>
      </c>
      <c r="N1087" s="90" t="str">
        <f t="shared" ca="1" si="2183"/>
        <v/>
      </c>
      <c r="O1087" s="90" t="str">
        <f t="shared" ca="1" si="2183"/>
        <v/>
      </c>
      <c r="P1087" s="89" t="str">
        <f t="shared" ref="P1087:U1087" ca="1" si="2184">IF(ISNA(MATCH(MIN(J1054:J1103)+ROW()-ROW(P1054),J1054:J1103,0)),"",INDEX(D1054:D1103,MATCH(MIN(J1054:J1103)+ROW()-ROW(P1054),J1054:J1103,0)))</f>
        <v/>
      </c>
      <c r="Q1087" s="89" t="str">
        <f t="shared" ca="1" si="2184"/>
        <v/>
      </c>
      <c r="R1087" s="89" t="str">
        <f t="shared" ca="1" si="2184"/>
        <v/>
      </c>
      <c r="S1087" s="89" t="str">
        <f t="shared" ca="1" si="2184"/>
        <v/>
      </c>
      <c r="T1087" s="89" t="str">
        <f t="shared" ca="1" si="2184"/>
        <v/>
      </c>
      <c r="U1087" s="89" t="str">
        <f t="shared" ca="1" si="2184"/>
        <v/>
      </c>
      <c r="V1087" s="98"/>
    </row>
    <row r="1088" spans="2:22" x14ac:dyDescent="0.25">
      <c r="B1088">
        <v>35</v>
      </c>
      <c r="C1088" s="29">
        <f t="shared" si="2068"/>
        <v>43857</v>
      </c>
      <c r="D1088" s="88">
        <f ca="1">OFFSET(dispos!$D$26,,204)</f>
        <v>0</v>
      </c>
      <c r="E1088" s="88">
        <f ca="1">OFFSET(dispos!$E$26,,204)</f>
        <v>0</v>
      </c>
      <c r="F1088" s="88">
        <f ca="1">OFFSET(dispos!$F$26,,204)</f>
        <v>0</v>
      </c>
      <c r="G1088" s="88">
        <f ca="1">OFFSET(dispos!$G$26,,204)</f>
        <v>0</v>
      </c>
      <c r="H1088" s="88">
        <f ca="1">OFFSET(dispos!$H$26,,204)</f>
        <v>0</v>
      </c>
      <c r="I1088" s="88">
        <f ca="1">OFFSET(dispos!$I$26,,204)</f>
        <v>0</v>
      </c>
      <c r="J1088" s="90" t="str">
        <f t="shared" ref="J1088:O1088" ca="1" si="2185">IF(D1088=0,"",SUMPRODUCT((D1054:D1103&lt;=D1088)-(ISBLANK(D1054:D1103))))</f>
        <v/>
      </c>
      <c r="K1088" s="90" t="str">
        <f t="shared" ca="1" si="2185"/>
        <v/>
      </c>
      <c r="L1088" s="90" t="str">
        <f t="shared" ca="1" si="2185"/>
        <v/>
      </c>
      <c r="M1088" s="90" t="str">
        <f t="shared" ca="1" si="2185"/>
        <v/>
      </c>
      <c r="N1088" s="90" t="str">
        <f t="shared" ca="1" si="2185"/>
        <v/>
      </c>
      <c r="O1088" s="90" t="str">
        <f t="shared" ca="1" si="2185"/>
        <v/>
      </c>
      <c r="P1088" s="89" t="str">
        <f t="shared" ref="P1088:U1088" ca="1" si="2186">IF(ISNA(MATCH(MIN(J1054:J1103)+ROW()-ROW(P1054),J1054:J1103,0)),"",INDEX(D1054:D1103,MATCH(MIN(J1054:J1103)+ROW()-ROW(P1054),J1054:J1103,0)))</f>
        <v/>
      </c>
      <c r="Q1088" s="89" t="str">
        <f t="shared" ca="1" si="2186"/>
        <v/>
      </c>
      <c r="R1088" s="89" t="str">
        <f t="shared" ca="1" si="2186"/>
        <v/>
      </c>
      <c r="S1088" s="89" t="str">
        <f t="shared" ca="1" si="2186"/>
        <v/>
      </c>
      <c r="T1088" s="89" t="str">
        <f t="shared" ca="1" si="2186"/>
        <v/>
      </c>
      <c r="U1088" s="89" t="str">
        <f t="shared" ca="1" si="2186"/>
        <v/>
      </c>
      <c r="V1088" s="98"/>
    </row>
    <row r="1089" spans="2:22" x14ac:dyDescent="0.25">
      <c r="B1089">
        <v>36</v>
      </c>
      <c r="C1089" s="29">
        <f t="shared" si="2068"/>
        <v>43857</v>
      </c>
      <c r="D1089" s="88">
        <f ca="1">OFFSET(dispos!$D$26,,210)</f>
        <v>0</v>
      </c>
      <c r="E1089" s="88">
        <f ca="1">OFFSET(dispos!$E$26,,210)</f>
        <v>0</v>
      </c>
      <c r="F1089" s="88">
        <f ca="1">OFFSET(dispos!$F$26,,210)</f>
        <v>0</v>
      </c>
      <c r="G1089" s="88">
        <f ca="1">OFFSET(dispos!$G$26,,210)</f>
        <v>0</v>
      </c>
      <c r="H1089" s="88">
        <f ca="1">OFFSET(dispos!$H$26,,210)</f>
        <v>0</v>
      </c>
      <c r="I1089" s="88">
        <f ca="1">OFFSET(dispos!$I$26,,210)</f>
        <v>0</v>
      </c>
      <c r="J1089" s="90" t="str">
        <f t="shared" ref="J1089:O1089" ca="1" si="2187">IF(D1089=0,"",SUMPRODUCT((D1054:D1103&lt;=D1089)-(ISBLANK(D1054:D1103))))</f>
        <v/>
      </c>
      <c r="K1089" s="90" t="str">
        <f t="shared" ca="1" si="2187"/>
        <v/>
      </c>
      <c r="L1089" s="90" t="str">
        <f t="shared" ca="1" si="2187"/>
        <v/>
      </c>
      <c r="M1089" s="90" t="str">
        <f t="shared" ca="1" si="2187"/>
        <v/>
      </c>
      <c r="N1089" s="90" t="str">
        <f t="shared" ca="1" si="2187"/>
        <v/>
      </c>
      <c r="O1089" s="90" t="str">
        <f t="shared" ca="1" si="2187"/>
        <v/>
      </c>
      <c r="P1089" s="89" t="str">
        <f t="shared" ref="P1089:U1089" ca="1" si="2188">IF(ISNA(MATCH(MIN(J1054:J1103)+ROW()-ROW(P1054),J1054:J1103,0)),"",INDEX(D1054:D1103,MATCH(MIN(J1054:J1103)+ROW()-ROW(P1054),J1054:J1103,0)))</f>
        <v/>
      </c>
      <c r="Q1089" s="89" t="str">
        <f t="shared" ca="1" si="2188"/>
        <v/>
      </c>
      <c r="R1089" s="89" t="str">
        <f t="shared" ca="1" si="2188"/>
        <v/>
      </c>
      <c r="S1089" s="89" t="str">
        <f t="shared" ca="1" si="2188"/>
        <v/>
      </c>
      <c r="T1089" s="89" t="str">
        <f t="shared" ca="1" si="2188"/>
        <v/>
      </c>
      <c r="U1089" s="89" t="str">
        <f t="shared" ca="1" si="2188"/>
        <v/>
      </c>
      <c r="V1089" s="98"/>
    </row>
    <row r="1090" spans="2:22" x14ac:dyDescent="0.25">
      <c r="B1090">
        <v>37</v>
      </c>
      <c r="C1090" s="29">
        <f t="shared" si="2068"/>
        <v>43857</v>
      </c>
      <c r="D1090" s="88">
        <f ca="1">OFFSET(dispos!$D$26,,216)</f>
        <v>0</v>
      </c>
      <c r="E1090" s="88">
        <f ca="1">OFFSET(dispos!$E$26,,216)</f>
        <v>0</v>
      </c>
      <c r="F1090" s="88">
        <f ca="1">OFFSET(dispos!$F$26,,216)</f>
        <v>0</v>
      </c>
      <c r="G1090" s="88">
        <f ca="1">OFFSET(dispos!$G$26,,216)</f>
        <v>0</v>
      </c>
      <c r="H1090" s="88">
        <f ca="1">OFFSET(dispos!$H$26,,216)</f>
        <v>0</v>
      </c>
      <c r="I1090" s="88">
        <f ca="1">OFFSET(dispos!$I$26,,216)</f>
        <v>0</v>
      </c>
      <c r="J1090" s="90" t="str">
        <f t="shared" ref="J1090:O1090" ca="1" si="2189">IF(D1090=0,"",SUMPRODUCT((D1054:D1103&lt;=D1090)-(ISBLANK(D1054:D1103))))</f>
        <v/>
      </c>
      <c r="K1090" s="90" t="str">
        <f t="shared" ca="1" si="2189"/>
        <v/>
      </c>
      <c r="L1090" s="90" t="str">
        <f t="shared" ca="1" si="2189"/>
        <v/>
      </c>
      <c r="M1090" s="90" t="str">
        <f t="shared" ca="1" si="2189"/>
        <v/>
      </c>
      <c r="N1090" s="90" t="str">
        <f t="shared" ca="1" si="2189"/>
        <v/>
      </c>
      <c r="O1090" s="90" t="str">
        <f t="shared" ca="1" si="2189"/>
        <v/>
      </c>
      <c r="P1090" s="89" t="str">
        <f t="shared" ref="P1090:U1090" ca="1" si="2190">IF(ISNA(MATCH(MIN(J1054:J1103)+ROW()-ROW(P1054),J1054:J1103,0)),"",INDEX(D1054:D1103,MATCH(MIN(J1054:J1103)+ROW()-ROW(P1054),J1054:J1103,0)))</f>
        <v/>
      </c>
      <c r="Q1090" s="89" t="str">
        <f t="shared" ca="1" si="2190"/>
        <v/>
      </c>
      <c r="R1090" s="89" t="str">
        <f t="shared" ca="1" si="2190"/>
        <v/>
      </c>
      <c r="S1090" s="89" t="str">
        <f t="shared" ca="1" si="2190"/>
        <v/>
      </c>
      <c r="T1090" s="89" t="str">
        <f t="shared" ca="1" si="2190"/>
        <v/>
      </c>
      <c r="U1090" s="89" t="str">
        <f t="shared" ca="1" si="2190"/>
        <v/>
      </c>
      <c r="V1090" s="98"/>
    </row>
    <row r="1091" spans="2:22" x14ac:dyDescent="0.25">
      <c r="B1091">
        <v>38</v>
      </c>
      <c r="C1091" s="29">
        <f t="shared" si="2068"/>
        <v>43857</v>
      </c>
      <c r="D1091" s="88">
        <f ca="1">OFFSET(dispos!$D$26,,222)</f>
        <v>0</v>
      </c>
      <c r="E1091" s="88">
        <f ca="1">OFFSET(dispos!$E$26,,222)</f>
        <v>0</v>
      </c>
      <c r="F1091" s="88">
        <f ca="1">OFFSET(dispos!$F$26,,222)</f>
        <v>0</v>
      </c>
      <c r="G1091" s="88">
        <f ca="1">OFFSET(dispos!$G$26,,222)</f>
        <v>0</v>
      </c>
      <c r="H1091" s="88">
        <f ca="1">OFFSET(dispos!$H$26,,222)</f>
        <v>0</v>
      </c>
      <c r="I1091" s="88">
        <f ca="1">OFFSET(dispos!$I$26,,222)</f>
        <v>0</v>
      </c>
      <c r="J1091" s="90" t="str">
        <f t="shared" ref="J1091:O1091" ca="1" si="2191">IF(D1091=0,"",SUMPRODUCT((D1054:D1103&lt;=D1091)-(ISBLANK(D1054:D1103))))</f>
        <v/>
      </c>
      <c r="K1091" s="90" t="str">
        <f t="shared" ca="1" si="2191"/>
        <v/>
      </c>
      <c r="L1091" s="90" t="str">
        <f t="shared" ca="1" si="2191"/>
        <v/>
      </c>
      <c r="M1091" s="90" t="str">
        <f t="shared" ca="1" si="2191"/>
        <v/>
      </c>
      <c r="N1091" s="90" t="str">
        <f t="shared" ca="1" si="2191"/>
        <v/>
      </c>
      <c r="O1091" s="90" t="str">
        <f t="shared" ca="1" si="2191"/>
        <v/>
      </c>
      <c r="P1091" s="89" t="str">
        <f t="shared" ref="P1091:U1091" ca="1" si="2192">IF(ISNA(MATCH(MIN(J1054:J1103)+ROW()-ROW(P1054),J1054:J1103,0)),"",INDEX(D1054:D1103,MATCH(MIN(J1054:J1103)+ROW()-ROW(P1054),J1054:J1103,0)))</f>
        <v/>
      </c>
      <c r="Q1091" s="89" t="str">
        <f t="shared" ca="1" si="2192"/>
        <v/>
      </c>
      <c r="R1091" s="89" t="str">
        <f t="shared" ca="1" si="2192"/>
        <v/>
      </c>
      <c r="S1091" s="89" t="str">
        <f t="shared" ca="1" si="2192"/>
        <v/>
      </c>
      <c r="T1091" s="89" t="str">
        <f t="shared" ca="1" si="2192"/>
        <v/>
      </c>
      <c r="U1091" s="89" t="str">
        <f t="shared" ca="1" si="2192"/>
        <v/>
      </c>
      <c r="V1091" s="98"/>
    </row>
    <row r="1092" spans="2:22" x14ac:dyDescent="0.25">
      <c r="B1092">
        <v>39</v>
      </c>
      <c r="C1092" s="29">
        <f t="shared" si="2068"/>
        <v>43857</v>
      </c>
      <c r="D1092" s="88">
        <f ca="1">OFFSET(dispos!$D$26,,228)</f>
        <v>0</v>
      </c>
      <c r="E1092" s="88">
        <f ca="1">OFFSET(dispos!$E$26,,228)</f>
        <v>0</v>
      </c>
      <c r="F1092" s="88">
        <f ca="1">OFFSET(dispos!$F$26,,228)</f>
        <v>0</v>
      </c>
      <c r="G1092" s="88">
        <f ca="1">OFFSET(dispos!$G$26,,228)</f>
        <v>0</v>
      </c>
      <c r="H1092" s="88">
        <f ca="1">OFFSET(dispos!$H$26,,228)</f>
        <v>0</v>
      </c>
      <c r="I1092" s="88">
        <f ca="1">OFFSET(dispos!$I$26,,228)</f>
        <v>0</v>
      </c>
      <c r="J1092" s="90" t="str">
        <f t="shared" ref="J1092:O1092" ca="1" si="2193">IF(D1092=0,"",SUMPRODUCT((D1054:D1103&lt;=D1092)-(ISBLANK(D1054:D1103))))</f>
        <v/>
      </c>
      <c r="K1092" s="90" t="str">
        <f t="shared" ca="1" si="2193"/>
        <v/>
      </c>
      <c r="L1092" s="90" t="str">
        <f t="shared" ca="1" si="2193"/>
        <v/>
      </c>
      <c r="M1092" s="90" t="str">
        <f t="shared" ca="1" si="2193"/>
        <v/>
      </c>
      <c r="N1092" s="90" t="str">
        <f t="shared" ca="1" si="2193"/>
        <v/>
      </c>
      <c r="O1092" s="90" t="str">
        <f t="shared" ca="1" si="2193"/>
        <v/>
      </c>
      <c r="P1092" s="89" t="str">
        <f t="shared" ref="P1092:U1092" ca="1" si="2194">IF(ISNA(MATCH(MIN(J1054:J1103)+ROW()-ROW(P1054),J1054:J1103,0)),"",INDEX(D1054:D1103,MATCH(MIN(J1054:J1103)+ROW()-ROW(P1054),J1054:J1103,0)))</f>
        <v/>
      </c>
      <c r="Q1092" s="89" t="str">
        <f t="shared" ca="1" si="2194"/>
        <v/>
      </c>
      <c r="R1092" s="89" t="str">
        <f t="shared" ca="1" si="2194"/>
        <v/>
      </c>
      <c r="S1092" s="89" t="str">
        <f t="shared" ca="1" si="2194"/>
        <v/>
      </c>
      <c r="T1092" s="89" t="str">
        <f t="shared" ca="1" si="2194"/>
        <v/>
      </c>
      <c r="U1092" s="89" t="str">
        <f t="shared" ca="1" si="2194"/>
        <v/>
      </c>
      <c r="V1092" s="98"/>
    </row>
    <row r="1093" spans="2:22" x14ac:dyDescent="0.25">
      <c r="B1093">
        <v>40</v>
      </c>
      <c r="C1093" s="29">
        <f t="shared" si="2068"/>
        <v>43857</v>
      </c>
      <c r="D1093" s="88">
        <f ca="1">OFFSET(dispos!$D$26,,234)</f>
        <v>0</v>
      </c>
      <c r="E1093" s="88">
        <f ca="1">OFFSET(dispos!$E$26,,234)</f>
        <v>0</v>
      </c>
      <c r="F1093" s="88">
        <f ca="1">OFFSET(dispos!$F$26,,234)</f>
        <v>0</v>
      </c>
      <c r="G1093" s="88">
        <f ca="1">OFFSET(dispos!$G$26,,234)</f>
        <v>0</v>
      </c>
      <c r="H1093" s="88">
        <f ca="1">OFFSET(dispos!$H$26,,234)</f>
        <v>0</v>
      </c>
      <c r="I1093" s="88">
        <f ca="1">OFFSET(dispos!$I$26,,234)</f>
        <v>0</v>
      </c>
      <c r="J1093" s="90" t="str">
        <f t="shared" ref="J1093:O1093" ca="1" si="2195">IF(D1093=0,"",SUMPRODUCT((D1054:D1103&lt;=D1093)-(ISBLANK(D1054:D1103))))</f>
        <v/>
      </c>
      <c r="K1093" s="90" t="str">
        <f t="shared" ca="1" si="2195"/>
        <v/>
      </c>
      <c r="L1093" s="90" t="str">
        <f t="shared" ca="1" si="2195"/>
        <v/>
      </c>
      <c r="M1093" s="90" t="str">
        <f t="shared" ca="1" si="2195"/>
        <v/>
      </c>
      <c r="N1093" s="90" t="str">
        <f t="shared" ca="1" si="2195"/>
        <v/>
      </c>
      <c r="O1093" s="90" t="str">
        <f t="shared" ca="1" si="2195"/>
        <v/>
      </c>
      <c r="P1093" s="89" t="str">
        <f t="shared" ref="P1093:U1093" ca="1" si="2196">IF(ISNA(MATCH(MIN(J1054:J1103)+ROW()-ROW(P1054),J1054:J1103,0)),"",INDEX(D1054:D1103,MATCH(MIN(J1054:J1103)+ROW()-ROW(P1054),J1054:J1103,0)))</f>
        <v/>
      </c>
      <c r="Q1093" s="89" t="str">
        <f t="shared" ca="1" si="2196"/>
        <v/>
      </c>
      <c r="R1093" s="89" t="str">
        <f t="shared" ca="1" si="2196"/>
        <v/>
      </c>
      <c r="S1093" s="89" t="str">
        <f t="shared" ca="1" si="2196"/>
        <v/>
      </c>
      <c r="T1093" s="89" t="str">
        <f t="shared" ca="1" si="2196"/>
        <v/>
      </c>
      <c r="U1093" s="89" t="str">
        <f t="shared" ca="1" si="2196"/>
        <v/>
      </c>
      <c r="V1093" s="98"/>
    </row>
    <row r="1094" spans="2:22" x14ac:dyDescent="0.25">
      <c r="B1094">
        <v>41</v>
      </c>
      <c r="C1094" s="29">
        <f t="shared" ref="C1094:C1157" si="2197">C1093</f>
        <v>43857</v>
      </c>
      <c r="D1094" s="88">
        <f ca="1">OFFSET(dispos!$D$26,,240)</f>
        <v>0</v>
      </c>
      <c r="E1094" s="88">
        <f ca="1">OFFSET(dispos!$E$26,,240)</f>
        <v>0</v>
      </c>
      <c r="F1094" s="88">
        <f ca="1">OFFSET(dispos!$F$26,,240)</f>
        <v>0</v>
      </c>
      <c r="G1094" s="88">
        <f ca="1">OFFSET(dispos!$G$26,,240)</f>
        <v>0</v>
      </c>
      <c r="H1094" s="88">
        <f ca="1">OFFSET(dispos!$H$26,,240)</f>
        <v>0</v>
      </c>
      <c r="I1094" s="88">
        <f ca="1">OFFSET(dispos!$I$26,,240)</f>
        <v>0</v>
      </c>
      <c r="J1094" s="90" t="str">
        <f t="shared" ref="J1094:O1094" ca="1" si="2198">IF(D1094=0,"",SUMPRODUCT((D1054:D1103&lt;=D1094)-(ISBLANK(D1054:D1103))))</f>
        <v/>
      </c>
      <c r="K1094" s="90" t="str">
        <f t="shared" ca="1" si="2198"/>
        <v/>
      </c>
      <c r="L1094" s="90" t="str">
        <f t="shared" ca="1" si="2198"/>
        <v/>
      </c>
      <c r="M1094" s="90" t="str">
        <f t="shared" ca="1" si="2198"/>
        <v/>
      </c>
      <c r="N1094" s="90" t="str">
        <f t="shared" ca="1" si="2198"/>
        <v/>
      </c>
      <c r="O1094" s="90" t="str">
        <f t="shared" ca="1" si="2198"/>
        <v/>
      </c>
      <c r="P1094" s="89" t="str">
        <f t="shared" ref="P1094:U1094" ca="1" si="2199">IF(ISNA(MATCH(MIN(J1054:J1103)+ROW()-ROW(P1054),J1054:J1103,0)),"",INDEX(D1054:D1103,MATCH(MIN(J1054:J1103)+ROW()-ROW(P1054),J1054:J1103,0)))</f>
        <v/>
      </c>
      <c r="Q1094" s="89" t="str">
        <f t="shared" ca="1" si="2199"/>
        <v/>
      </c>
      <c r="R1094" s="89" t="str">
        <f t="shared" ca="1" si="2199"/>
        <v/>
      </c>
      <c r="S1094" s="89" t="str">
        <f t="shared" ca="1" si="2199"/>
        <v/>
      </c>
      <c r="T1094" s="89" t="str">
        <f t="shared" ca="1" si="2199"/>
        <v/>
      </c>
      <c r="U1094" s="89" t="str">
        <f t="shared" ca="1" si="2199"/>
        <v/>
      </c>
      <c r="V1094" s="98"/>
    </row>
    <row r="1095" spans="2:22" x14ac:dyDescent="0.25">
      <c r="B1095">
        <v>42</v>
      </c>
      <c r="C1095" s="29">
        <f t="shared" si="2197"/>
        <v>43857</v>
      </c>
      <c r="D1095" s="88">
        <f ca="1">OFFSET(dispos!$D$26,,246)</f>
        <v>0</v>
      </c>
      <c r="E1095" s="88">
        <f ca="1">OFFSET(dispos!$E$26,,246)</f>
        <v>0</v>
      </c>
      <c r="F1095" s="88">
        <f ca="1">OFFSET(dispos!$F$26,,246)</f>
        <v>0</v>
      </c>
      <c r="G1095" s="88">
        <f ca="1">OFFSET(dispos!$G$26,,246)</f>
        <v>0</v>
      </c>
      <c r="H1095" s="88">
        <f ca="1">OFFSET(dispos!$H$26,,246)</f>
        <v>0</v>
      </c>
      <c r="I1095" s="88">
        <f ca="1">OFFSET(dispos!$I$26,,246)</f>
        <v>0</v>
      </c>
      <c r="J1095" s="90" t="str">
        <f t="shared" ref="J1095:O1095" ca="1" si="2200">IF(D1095=0,"",SUMPRODUCT((D1054:D1103&lt;=D1095)-(ISBLANK(D1054:D1103))))</f>
        <v/>
      </c>
      <c r="K1095" s="90" t="str">
        <f t="shared" ca="1" si="2200"/>
        <v/>
      </c>
      <c r="L1095" s="90" t="str">
        <f t="shared" ca="1" si="2200"/>
        <v/>
      </c>
      <c r="M1095" s="90" t="str">
        <f t="shared" ca="1" si="2200"/>
        <v/>
      </c>
      <c r="N1095" s="90" t="str">
        <f t="shared" ca="1" si="2200"/>
        <v/>
      </c>
      <c r="O1095" s="90" t="str">
        <f t="shared" ca="1" si="2200"/>
        <v/>
      </c>
      <c r="P1095" s="89" t="str">
        <f t="shared" ref="P1095:U1095" ca="1" si="2201">IF(ISNA(MATCH(MIN(J1054:J1103)+ROW()-ROW(P1054),J1054:J1103,0)),"",INDEX(D1054:D1103,MATCH(MIN(J1054:J1103)+ROW()-ROW(P1054),J1054:J1103,0)))</f>
        <v/>
      </c>
      <c r="Q1095" s="89" t="str">
        <f t="shared" ca="1" si="2201"/>
        <v/>
      </c>
      <c r="R1095" s="89" t="str">
        <f t="shared" ca="1" si="2201"/>
        <v/>
      </c>
      <c r="S1095" s="89" t="str">
        <f t="shared" ca="1" si="2201"/>
        <v/>
      </c>
      <c r="T1095" s="89" t="str">
        <f t="shared" ca="1" si="2201"/>
        <v/>
      </c>
      <c r="U1095" s="89" t="str">
        <f t="shared" ca="1" si="2201"/>
        <v/>
      </c>
      <c r="V1095" s="98"/>
    </row>
    <row r="1096" spans="2:22" x14ac:dyDescent="0.25">
      <c r="B1096">
        <v>43</v>
      </c>
      <c r="C1096" s="29">
        <f t="shared" si="2197"/>
        <v>43857</v>
      </c>
      <c r="D1096" s="88">
        <f ca="1">OFFSET(dispos!$D$26,,252)</f>
        <v>0</v>
      </c>
      <c r="E1096" s="88">
        <f ca="1">OFFSET(dispos!$E$26,,252)</f>
        <v>0</v>
      </c>
      <c r="F1096" s="88">
        <f ca="1">OFFSET(dispos!$F$26,,252)</f>
        <v>0</v>
      </c>
      <c r="G1096" s="88">
        <f ca="1">OFFSET(dispos!$G$26,,252)</f>
        <v>0</v>
      </c>
      <c r="H1096" s="88">
        <f ca="1">OFFSET(dispos!$H$26,,252)</f>
        <v>0</v>
      </c>
      <c r="I1096" s="88">
        <f ca="1">OFFSET(dispos!$I$26,,252)</f>
        <v>0</v>
      </c>
      <c r="J1096" s="90" t="str">
        <f t="shared" ref="J1096:O1096" ca="1" si="2202">IF(D1096=0,"",SUMPRODUCT((D1054:D1103&lt;=D1096)-(ISBLANK(D1054:D1103))))</f>
        <v/>
      </c>
      <c r="K1096" s="90" t="str">
        <f t="shared" ca="1" si="2202"/>
        <v/>
      </c>
      <c r="L1096" s="90" t="str">
        <f t="shared" ca="1" si="2202"/>
        <v/>
      </c>
      <c r="M1096" s="90" t="str">
        <f t="shared" ca="1" si="2202"/>
        <v/>
      </c>
      <c r="N1096" s="90" t="str">
        <f t="shared" ca="1" si="2202"/>
        <v/>
      </c>
      <c r="O1096" s="90" t="str">
        <f t="shared" ca="1" si="2202"/>
        <v/>
      </c>
      <c r="P1096" s="89" t="str">
        <f t="shared" ref="P1096:U1096" ca="1" si="2203">IF(ISNA(MATCH(MIN(J1054:J1103)+ROW()-ROW(P1054),J1054:J1103,0)),"",INDEX(D1054:D1103,MATCH(MIN(J1054:J1103)+ROW()-ROW(P1054),J1054:J1103,0)))</f>
        <v/>
      </c>
      <c r="Q1096" s="89" t="str">
        <f t="shared" ca="1" si="2203"/>
        <v/>
      </c>
      <c r="R1096" s="89" t="str">
        <f t="shared" ca="1" si="2203"/>
        <v/>
      </c>
      <c r="S1096" s="89" t="str">
        <f t="shared" ca="1" si="2203"/>
        <v/>
      </c>
      <c r="T1096" s="89" t="str">
        <f t="shared" ca="1" si="2203"/>
        <v/>
      </c>
      <c r="U1096" s="89" t="str">
        <f t="shared" ca="1" si="2203"/>
        <v/>
      </c>
      <c r="V1096" s="98"/>
    </row>
    <row r="1097" spans="2:22" x14ac:dyDescent="0.25">
      <c r="B1097">
        <v>44</v>
      </c>
      <c r="C1097" s="29">
        <f t="shared" si="2197"/>
        <v>43857</v>
      </c>
      <c r="D1097" s="88">
        <f ca="1">OFFSET(dispos!$D$26,,258)</f>
        <v>0</v>
      </c>
      <c r="E1097" s="88">
        <f ca="1">OFFSET(dispos!$E$26,,258)</f>
        <v>0</v>
      </c>
      <c r="F1097" s="88">
        <f ca="1">OFFSET(dispos!$F$26,,258)</f>
        <v>0</v>
      </c>
      <c r="G1097" s="88">
        <f ca="1">OFFSET(dispos!$G$26,,258)</f>
        <v>0</v>
      </c>
      <c r="H1097" s="88">
        <f ca="1">OFFSET(dispos!$H$26,,258)</f>
        <v>0</v>
      </c>
      <c r="I1097" s="88">
        <f ca="1">OFFSET(dispos!$I$26,,258)</f>
        <v>0</v>
      </c>
      <c r="J1097" s="90" t="str">
        <f t="shared" ref="J1097:O1097" ca="1" si="2204">IF(D1097=0,"",SUMPRODUCT((D1054:D1103&lt;=D1097)-(ISBLANK(D1054:D1103))))</f>
        <v/>
      </c>
      <c r="K1097" s="90" t="str">
        <f t="shared" ca="1" si="2204"/>
        <v/>
      </c>
      <c r="L1097" s="90" t="str">
        <f t="shared" ca="1" si="2204"/>
        <v/>
      </c>
      <c r="M1097" s="90" t="str">
        <f t="shared" ca="1" si="2204"/>
        <v/>
      </c>
      <c r="N1097" s="90" t="str">
        <f t="shared" ca="1" si="2204"/>
        <v/>
      </c>
      <c r="O1097" s="90" t="str">
        <f t="shared" ca="1" si="2204"/>
        <v/>
      </c>
      <c r="P1097" s="89" t="str">
        <f t="shared" ref="P1097:U1097" ca="1" si="2205">IF(ISNA(MATCH(MIN(J1054:J1103)+ROW()-ROW(P1054),J1054:J1103,0)),"",INDEX(D1054:D1103,MATCH(MIN(J1054:J1103)+ROW()-ROW(P1054),J1054:J1103,0)))</f>
        <v/>
      </c>
      <c r="Q1097" s="89" t="str">
        <f t="shared" ca="1" si="2205"/>
        <v/>
      </c>
      <c r="R1097" s="89" t="str">
        <f t="shared" ca="1" si="2205"/>
        <v/>
      </c>
      <c r="S1097" s="89" t="str">
        <f t="shared" ca="1" si="2205"/>
        <v/>
      </c>
      <c r="T1097" s="89" t="str">
        <f t="shared" ca="1" si="2205"/>
        <v/>
      </c>
      <c r="U1097" s="89" t="str">
        <f t="shared" ca="1" si="2205"/>
        <v/>
      </c>
      <c r="V1097" s="98"/>
    </row>
    <row r="1098" spans="2:22" x14ac:dyDescent="0.25">
      <c r="B1098">
        <v>45</v>
      </c>
      <c r="C1098" s="29">
        <f t="shared" si="2197"/>
        <v>43857</v>
      </c>
      <c r="D1098" s="88">
        <f ca="1">OFFSET(dispos!$D$26,,264)</f>
        <v>0</v>
      </c>
      <c r="E1098" s="88">
        <f ca="1">OFFSET(dispos!$E$26,,264)</f>
        <v>0</v>
      </c>
      <c r="F1098" s="88">
        <f ca="1">OFFSET(dispos!$F$26,,264)</f>
        <v>0</v>
      </c>
      <c r="G1098" s="88">
        <f ca="1">OFFSET(dispos!$G$26,,264)</f>
        <v>0</v>
      </c>
      <c r="H1098" s="88">
        <f ca="1">OFFSET(dispos!$H$26,,264)</f>
        <v>0</v>
      </c>
      <c r="I1098" s="88">
        <f ca="1">OFFSET(dispos!$I$26,,264)</f>
        <v>0</v>
      </c>
      <c r="J1098" s="90" t="str">
        <f t="shared" ref="J1098:O1098" ca="1" si="2206">IF(D1098=0,"",SUMPRODUCT((D1054:D1103&lt;=D1098)-(ISBLANK(D1054:D1103))))</f>
        <v/>
      </c>
      <c r="K1098" s="90" t="str">
        <f t="shared" ca="1" si="2206"/>
        <v/>
      </c>
      <c r="L1098" s="90" t="str">
        <f t="shared" ca="1" si="2206"/>
        <v/>
      </c>
      <c r="M1098" s="90" t="str">
        <f t="shared" ca="1" si="2206"/>
        <v/>
      </c>
      <c r="N1098" s="90" t="str">
        <f t="shared" ca="1" si="2206"/>
        <v/>
      </c>
      <c r="O1098" s="90" t="str">
        <f t="shared" ca="1" si="2206"/>
        <v/>
      </c>
      <c r="P1098" s="89" t="str">
        <f t="shared" ref="P1098:U1098" ca="1" si="2207">IF(ISNA(MATCH(MIN(J1054:J1103)+ROW()-ROW(P1054),J1054:J1103,0)),"",INDEX(D1054:D1103,MATCH(MIN(J1054:J1103)+ROW()-ROW(P1054),J1054:J1103,0)))</f>
        <v/>
      </c>
      <c r="Q1098" s="89" t="str">
        <f t="shared" ca="1" si="2207"/>
        <v/>
      </c>
      <c r="R1098" s="89" t="str">
        <f t="shared" ca="1" si="2207"/>
        <v/>
      </c>
      <c r="S1098" s="89" t="str">
        <f t="shared" ca="1" si="2207"/>
        <v/>
      </c>
      <c r="T1098" s="89" t="str">
        <f t="shared" ca="1" si="2207"/>
        <v/>
      </c>
      <c r="U1098" s="89" t="str">
        <f t="shared" ca="1" si="2207"/>
        <v/>
      </c>
      <c r="V1098" s="98"/>
    </row>
    <row r="1099" spans="2:22" x14ac:dyDescent="0.25">
      <c r="B1099">
        <v>46</v>
      </c>
      <c r="C1099" s="29">
        <f t="shared" si="2197"/>
        <v>43857</v>
      </c>
      <c r="D1099" s="88">
        <f ca="1">OFFSET(dispos!$D$26,,270)</f>
        <v>0</v>
      </c>
      <c r="E1099" s="88">
        <f ca="1">OFFSET(dispos!$E$26,,270)</f>
        <v>0</v>
      </c>
      <c r="F1099" s="88">
        <f ca="1">OFFSET(dispos!$F$26,,270)</f>
        <v>0</v>
      </c>
      <c r="G1099" s="88">
        <f ca="1">OFFSET(dispos!$G$26,,270)</f>
        <v>0</v>
      </c>
      <c r="H1099" s="88">
        <f ca="1">OFFSET(dispos!$H$26,,270)</f>
        <v>0</v>
      </c>
      <c r="I1099" s="88">
        <f ca="1">OFFSET(dispos!$I$26,,270)</f>
        <v>0</v>
      </c>
      <c r="J1099" s="90" t="str">
        <f t="shared" ref="J1099:O1099" ca="1" si="2208">IF(D1099=0,"",SUMPRODUCT((D1054:D1103&lt;=D1099)-(ISBLANK(D1054:D1103))))</f>
        <v/>
      </c>
      <c r="K1099" s="90" t="str">
        <f t="shared" ca="1" si="2208"/>
        <v/>
      </c>
      <c r="L1099" s="90" t="str">
        <f t="shared" ca="1" si="2208"/>
        <v/>
      </c>
      <c r="M1099" s="90" t="str">
        <f t="shared" ca="1" si="2208"/>
        <v/>
      </c>
      <c r="N1099" s="90" t="str">
        <f t="shared" ca="1" si="2208"/>
        <v/>
      </c>
      <c r="O1099" s="90" t="str">
        <f t="shared" ca="1" si="2208"/>
        <v/>
      </c>
      <c r="P1099" s="89" t="str">
        <f t="shared" ref="P1099:U1099" ca="1" si="2209">IF(ISNA(MATCH(MIN(J1054:J1103)+ROW()-ROW(P1054),J1054:J1103,0)),"",INDEX(D1054:D1103,MATCH(MIN(J1054:J1103)+ROW()-ROW(P1054),J1054:J1103,0)))</f>
        <v/>
      </c>
      <c r="Q1099" s="89" t="str">
        <f t="shared" ca="1" si="2209"/>
        <v/>
      </c>
      <c r="R1099" s="89" t="str">
        <f t="shared" ca="1" si="2209"/>
        <v/>
      </c>
      <c r="S1099" s="89" t="str">
        <f t="shared" ca="1" si="2209"/>
        <v/>
      </c>
      <c r="T1099" s="89" t="str">
        <f t="shared" ca="1" si="2209"/>
        <v/>
      </c>
      <c r="U1099" s="89" t="str">
        <f t="shared" ca="1" si="2209"/>
        <v/>
      </c>
      <c r="V1099" s="98"/>
    </row>
    <row r="1100" spans="2:22" x14ac:dyDescent="0.25">
      <c r="B1100">
        <v>47</v>
      </c>
      <c r="C1100" s="29">
        <f t="shared" si="2197"/>
        <v>43857</v>
      </c>
      <c r="D1100" s="88">
        <f ca="1">OFFSET(dispos!$D$26,,276)</f>
        <v>0</v>
      </c>
      <c r="E1100" s="88">
        <f ca="1">OFFSET(dispos!$E$26,,276)</f>
        <v>0</v>
      </c>
      <c r="F1100" s="88">
        <f ca="1">OFFSET(dispos!$F$26,,276)</f>
        <v>0</v>
      </c>
      <c r="G1100" s="88">
        <f ca="1">OFFSET(dispos!$G$26,,276)</f>
        <v>0</v>
      </c>
      <c r="H1100" s="88">
        <f ca="1">OFFSET(dispos!$H$26,,276)</f>
        <v>0</v>
      </c>
      <c r="I1100" s="88">
        <f ca="1">OFFSET(dispos!$I$26,,276)</f>
        <v>0</v>
      </c>
      <c r="J1100" s="90" t="str">
        <f t="shared" ref="J1100:O1100" ca="1" si="2210">IF(D1100=0,"",SUMPRODUCT((D1054:D1103&lt;=D1100)-(ISBLANK(D1054:D1103))))</f>
        <v/>
      </c>
      <c r="K1100" s="90" t="str">
        <f t="shared" ca="1" si="2210"/>
        <v/>
      </c>
      <c r="L1100" s="90" t="str">
        <f t="shared" ca="1" si="2210"/>
        <v/>
      </c>
      <c r="M1100" s="90" t="str">
        <f t="shared" ca="1" si="2210"/>
        <v/>
      </c>
      <c r="N1100" s="90" t="str">
        <f t="shared" ca="1" si="2210"/>
        <v/>
      </c>
      <c r="O1100" s="90" t="str">
        <f t="shared" ca="1" si="2210"/>
        <v/>
      </c>
      <c r="P1100" s="89" t="str">
        <f t="shared" ref="P1100:U1100" ca="1" si="2211">IF(ISNA(MATCH(MIN(J1054:J1103)+ROW()-ROW(P1054),J1054:J1103,0)),"",INDEX(D1054:D1103,MATCH(MIN(J1054:J1103)+ROW()-ROW(P1054),J1054:J1103,0)))</f>
        <v/>
      </c>
      <c r="Q1100" s="89" t="str">
        <f t="shared" ca="1" si="2211"/>
        <v/>
      </c>
      <c r="R1100" s="89" t="str">
        <f t="shared" ca="1" si="2211"/>
        <v/>
      </c>
      <c r="S1100" s="89" t="str">
        <f t="shared" ca="1" si="2211"/>
        <v/>
      </c>
      <c r="T1100" s="89" t="str">
        <f t="shared" ca="1" si="2211"/>
        <v/>
      </c>
      <c r="U1100" s="89" t="str">
        <f t="shared" ca="1" si="2211"/>
        <v/>
      </c>
      <c r="V1100" s="98"/>
    </row>
    <row r="1101" spans="2:22" x14ac:dyDescent="0.25">
      <c r="B1101">
        <v>48</v>
      </c>
      <c r="C1101" s="29">
        <f t="shared" si="2197"/>
        <v>43857</v>
      </c>
      <c r="D1101" s="88">
        <f ca="1">OFFSET(dispos!$D$26,,282)</f>
        <v>0</v>
      </c>
      <c r="E1101" s="88">
        <f ca="1">OFFSET(dispos!$E$26,,282)</f>
        <v>0</v>
      </c>
      <c r="F1101" s="88">
        <f ca="1">OFFSET(dispos!$F$26,,282)</f>
        <v>0</v>
      </c>
      <c r="G1101" s="88">
        <f ca="1">OFFSET(dispos!$G$26,,282)</f>
        <v>0</v>
      </c>
      <c r="H1101" s="88">
        <f ca="1">OFFSET(dispos!$H$26,,282)</f>
        <v>0</v>
      </c>
      <c r="I1101" s="88">
        <f ca="1">OFFSET(dispos!$I$26,,282)</f>
        <v>0</v>
      </c>
      <c r="J1101" s="90" t="str">
        <f t="shared" ref="J1101:O1101" ca="1" si="2212">IF(D1101=0,"",SUMPRODUCT((D1054:D1103&lt;=D1101)-(ISBLANK(D1054:D1103))))</f>
        <v/>
      </c>
      <c r="K1101" s="90" t="str">
        <f t="shared" ca="1" si="2212"/>
        <v/>
      </c>
      <c r="L1101" s="90" t="str">
        <f t="shared" ca="1" si="2212"/>
        <v/>
      </c>
      <c r="M1101" s="90" t="str">
        <f t="shared" ca="1" si="2212"/>
        <v/>
      </c>
      <c r="N1101" s="90" t="str">
        <f t="shared" ca="1" si="2212"/>
        <v/>
      </c>
      <c r="O1101" s="90" t="str">
        <f t="shared" ca="1" si="2212"/>
        <v/>
      </c>
      <c r="P1101" s="89" t="str">
        <f t="shared" ref="P1101:U1101" ca="1" si="2213">IF(ISNA(MATCH(MIN(J1054:J1103)+ROW()-ROW(P1054),J1054:J1103,0)),"",INDEX(D1054:D1103,MATCH(MIN(J1054:J1103)+ROW()-ROW(P1054),J1054:J1103,0)))</f>
        <v/>
      </c>
      <c r="Q1101" s="89" t="str">
        <f t="shared" ca="1" si="2213"/>
        <v/>
      </c>
      <c r="R1101" s="89" t="str">
        <f t="shared" ca="1" si="2213"/>
        <v/>
      </c>
      <c r="S1101" s="89" t="str">
        <f t="shared" ca="1" si="2213"/>
        <v/>
      </c>
      <c r="T1101" s="89" t="str">
        <f t="shared" ca="1" si="2213"/>
        <v/>
      </c>
      <c r="U1101" s="89" t="str">
        <f t="shared" ca="1" si="2213"/>
        <v/>
      </c>
      <c r="V1101" s="98"/>
    </row>
    <row r="1102" spans="2:22" x14ac:dyDescent="0.25">
      <c r="B1102">
        <v>49</v>
      </c>
      <c r="C1102" s="29">
        <f t="shared" si="2197"/>
        <v>43857</v>
      </c>
      <c r="D1102" s="88">
        <f ca="1">OFFSET(dispos!$D$26,,288)</f>
        <v>0</v>
      </c>
      <c r="E1102" s="88">
        <f ca="1">OFFSET(dispos!$E$26,,288)</f>
        <v>0</v>
      </c>
      <c r="F1102" s="88">
        <f ca="1">OFFSET(dispos!$F$26,,288)</f>
        <v>0</v>
      </c>
      <c r="G1102" s="88">
        <f ca="1">OFFSET(dispos!$G$26,,288)</f>
        <v>0</v>
      </c>
      <c r="H1102" s="88">
        <f ca="1">OFFSET(dispos!$H$26,,288)</f>
        <v>0</v>
      </c>
      <c r="I1102" s="88">
        <f ca="1">OFFSET(dispos!$I$26,,288)</f>
        <v>0</v>
      </c>
      <c r="J1102" s="90" t="str">
        <f t="shared" ref="J1102:O1102" ca="1" si="2214">IF(D1102=0,"",SUMPRODUCT((D1054:D1103&lt;=D1102)-(ISBLANK(D1054:D1103))))</f>
        <v/>
      </c>
      <c r="K1102" s="90" t="str">
        <f t="shared" ca="1" si="2214"/>
        <v/>
      </c>
      <c r="L1102" s="90" t="str">
        <f t="shared" ca="1" si="2214"/>
        <v/>
      </c>
      <c r="M1102" s="90" t="str">
        <f t="shared" ca="1" si="2214"/>
        <v/>
      </c>
      <c r="N1102" s="90" t="str">
        <f t="shared" ca="1" si="2214"/>
        <v/>
      </c>
      <c r="O1102" s="90" t="str">
        <f t="shared" ca="1" si="2214"/>
        <v/>
      </c>
      <c r="P1102" s="89" t="str">
        <f t="shared" ref="P1102:U1102" ca="1" si="2215">IF(ISNA(MATCH(MIN(J1054:J1103)+ROW()-ROW(P1054),J1054:J1103,0)),"",INDEX(D1054:D1103,MATCH(MIN(J1054:J1103)+ROW()-ROW(P1054),J1054:J1103,0)))</f>
        <v/>
      </c>
      <c r="Q1102" s="89" t="str">
        <f t="shared" ca="1" si="2215"/>
        <v/>
      </c>
      <c r="R1102" s="89" t="str">
        <f t="shared" ca="1" si="2215"/>
        <v/>
      </c>
      <c r="S1102" s="89" t="str">
        <f t="shared" ca="1" si="2215"/>
        <v/>
      </c>
      <c r="T1102" s="89" t="str">
        <f t="shared" ca="1" si="2215"/>
        <v/>
      </c>
      <c r="U1102" s="89" t="str">
        <f t="shared" ca="1" si="2215"/>
        <v/>
      </c>
      <c r="V1102" s="98"/>
    </row>
    <row r="1103" spans="2:22" x14ac:dyDescent="0.25">
      <c r="B1103">
        <v>50</v>
      </c>
      <c r="C1103" s="29">
        <f t="shared" si="2197"/>
        <v>43857</v>
      </c>
      <c r="D1103" s="88">
        <f ca="1">OFFSET(dispos!$D$26,,294)</f>
        <v>0</v>
      </c>
      <c r="E1103" s="88">
        <f ca="1">OFFSET(dispos!$E$26,,294)</f>
        <v>0</v>
      </c>
      <c r="F1103" s="88">
        <f ca="1">OFFSET(dispos!$F$26,,294)</f>
        <v>0</v>
      </c>
      <c r="G1103" s="88">
        <f ca="1">OFFSET(dispos!$G$26,,294)</f>
        <v>0</v>
      </c>
      <c r="H1103" s="88">
        <f ca="1">OFFSET(dispos!$H$26,,294)</f>
        <v>0</v>
      </c>
      <c r="I1103" s="88">
        <f ca="1">OFFSET(dispos!$I$26,,294)</f>
        <v>0</v>
      </c>
      <c r="J1103" s="90" t="str">
        <f t="shared" ref="J1103:O1103" ca="1" si="2216">IF(D1103=0,"",SUMPRODUCT((D1054:D1103&lt;=D1103)-(ISBLANK(D1054:D1103))))</f>
        <v/>
      </c>
      <c r="K1103" s="90" t="str">
        <f t="shared" ca="1" si="2216"/>
        <v/>
      </c>
      <c r="L1103" s="90" t="str">
        <f t="shared" ca="1" si="2216"/>
        <v/>
      </c>
      <c r="M1103" s="90" t="str">
        <f t="shared" ca="1" si="2216"/>
        <v/>
      </c>
      <c r="N1103" s="90" t="str">
        <f t="shared" ca="1" si="2216"/>
        <v/>
      </c>
      <c r="O1103" s="90" t="str">
        <f t="shared" ca="1" si="2216"/>
        <v/>
      </c>
      <c r="P1103" s="89" t="str">
        <f t="shared" ref="P1103:U1103" ca="1" si="2217">IF(ISNA(MATCH(MIN(J1054:J1103)+ROW()-ROW(P1054),J1054:J1103,0)),"",INDEX(D1054:D1103,MATCH(MIN(J1054:J1103)+ROW()-ROW(P1054),J1054:J1103,0)))</f>
        <v/>
      </c>
      <c r="Q1103" s="89" t="str">
        <f t="shared" ca="1" si="2217"/>
        <v/>
      </c>
      <c r="R1103" s="89" t="str">
        <f t="shared" ca="1" si="2217"/>
        <v/>
      </c>
      <c r="S1103" s="89" t="str">
        <f t="shared" ca="1" si="2217"/>
        <v/>
      </c>
      <c r="T1103" s="89" t="str">
        <f t="shared" ca="1" si="2217"/>
        <v/>
      </c>
      <c r="U1103" s="89" t="str">
        <f t="shared" ca="1" si="2217"/>
        <v/>
      </c>
      <c r="V1103" s="98"/>
    </row>
    <row r="1104" spans="2:22" x14ac:dyDescent="0.25">
      <c r="B1104" s="91">
        <v>1</v>
      </c>
      <c r="C1104" s="92">
        <f>dispos!$C$27</f>
        <v>43858</v>
      </c>
      <c r="D1104" s="93">
        <f ca="1">OFFSET(dispos!$D$27,,)</f>
        <v>0</v>
      </c>
      <c r="E1104" s="93">
        <f ca="1">OFFSET(dispos!$E$27,,)</f>
        <v>0</v>
      </c>
      <c r="F1104" s="93">
        <f ca="1">OFFSET(dispos!$F$27,,)</f>
        <v>0</v>
      </c>
      <c r="G1104" s="93">
        <f ca="1">OFFSET(dispos!$G$27,,)</f>
        <v>0</v>
      </c>
      <c r="H1104" s="93">
        <f ca="1">OFFSET(dispos!$H$27,,)</f>
        <v>0</v>
      </c>
      <c r="I1104" s="93">
        <f ca="1">OFFSET(dispos!$I$27,,)</f>
        <v>0</v>
      </c>
      <c r="J1104" s="94" t="str">
        <f t="shared" ref="J1104:O1104" ca="1" si="2218">IF(D1104=0,"",SUMPRODUCT((D1104:D1153&lt;=D1104)-(ISBLANK(D1104:D1153))))</f>
        <v/>
      </c>
      <c r="K1104" s="95" t="str">
        <f t="shared" ca="1" si="2218"/>
        <v/>
      </c>
      <c r="L1104" s="95" t="str">
        <f t="shared" ca="1" si="2218"/>
        <v/>
      </c>
      <c r="M1104" s="95" t="str">
        <f t="shared" ca="1" si="2218"/>
        <v/>
      </c>
      <c r="N1104" s="95" t="str">
        <f t="shared" ca="1" si="2218"/>
        <v/>
      </c>
      <c r="O1104" s="95" t="str">
        <f t="shared" ca="1" si="2218"/>
        <v/>
      </c>
      <c r="P1104" s="96" t="str">
        <f t="shared" ref="P1104:U1104" ca="1" si="2219">IF(ISNA(MATCH(MIN(J1104:J1153)+ROW()-ROW(P1104),J1104:J1153,0)),"",INDEX(D1104:D1153,MATCH(MIN(J1104:J1153)+ROW()-ROW(P1104),J1104:J1153,0)))</f>
        <v/>
      </c>
      <c r="Q1104" s="96" t="str">
        <f t="shared" ca="1" si="2219"/>
        <v/>
      </c>
      <c r="R1104" s="96" t="str">
        <f t="shared" ca="1" si="2219"/>
        <v/>
      </c>
      <c r="S1104" s="96" t="str">
        <f t="shared" ca="1" si="2219"/>
        <v/>
      </c>
      <c r="T1104" s="96" t="str">
        <f t="shared" ca="1" si="2219"/>
        <v/>
      </c>
      <c r="U1104" s="96" t="str">
        <f t="shared" ca="1" si="2219"/>
        <v/>
      </c>
      <c r="V1104" s="98">
        <v>23</v>
      </c>
    </row>
    <row r="1105" spans="2:22" x14ac:dyDescent="0.25">
      <c r="B1105" s="91">
        <v>2</v>
      </c>
      <c r="C1105" s="92">
        <f t="shared" si="2197"/>
        <v>43858</v>
      </c>
      <c r="D1105" s="93">
        <f ca="1">OFFSET(dispos!$D$27,,6)</f>
        <v>0</v>
      </c>
      <c r="E1105" s="93">
        <f ca="1">OFFSET(dispos!$E$27,,6)</f>
        <v>0</v>
      </c>
      <c r="F1105" s="93">
        <f ca="1">OFFSET(dispos!$F$27,,6)</f>
        <v>0</v>
      </c>
      <c r="G1105" s="93">
        <f ca="1">OFFSET(dispos!$G$27,,6)</f>
        <v>0</v>
      </c>
      <c r="H1105" s="93">
        <f ca="1">OFFSET(dispos!$H$27,,6)</f>
        <v>0</v>
      </c>
      <c r="I1105" s="93">
        <f ca="1">OFFSET(dispos!$I$27,,6)</f>
        <v>0</v>
      </c>
      <c r="J1105" s="90" t="str">
        <f t="shared" ref="J1105:O1105" ca="1" si="2220">IF(D1105=0,"",SUMPRODUCT((D1104:D1153&lt;=D1105)-(ISBLANK(D1104:D1153))))</f>
        <v/>
      </c>
      <c r="K1105" s="90" t="str">
        <f t="shared" ca="1" si="2220"/>
        <v/>
      </c>
      <c r="L1105" s="90" t="str">
        <f t="shared" ca="1" si="2220"/>
        <v/>
      </c>
      <c r="M1105" s="90" t="str">
        <f t="shared" ca="1" si="2220"/>
        <v/>
      </c>
      <c r="N1105" s="90" t="str">
        <f t="shared" ca="1" si="2220"/>
        <v/>
      </c>
      <c r="O1105" s="90" t="str">
        <f t="shared" ca="1" si="2220"/>
        <v/>
      </c>
      <c r="P1105" s="89" t="str">
        <f t="shared" ref="P1105:U1105" ca="1" si="2221">IF(ISNA(MATCH(MIN(J1104:J1153)+ROW()-ROW(P1104),J1104:J1153,0)),"",INDEX(D1104:D1153,MATCH(MIN(J1104:J1153)+ROW()-ROW(P1104),J1104:J1153,0)))</f>
        <v/>
      </c>
      <c r="Q1105" s="89" t="str">
        <f t="shared" ca="1" si="2221"/>
        <v/>
      </c>
      <c r="R1105" s="89" t="str">
        <f t="shared" ca="1" si="2221"/>
        <v/>
      </c>
      <c r="S1105" s="89" t="str">
        <f t="shared" ca="1" si="2221"/>
        <v/>
      </c>
      <c r="T1105" s="89" t="str">
        <f t="shared" ca="1" si="2221"/>
        <v/>
      </c>
      <c r="U1105" s="89" t="str">
        <f t="shared" ca="1" si="2221"/>
        <v/>
      </c>
      <c r="V1105" s="98"/>
    </row>
    <row r="1106" spans="2:22" x14ac:dyDescent="0.25">
      <c r="B1106" s="91">
        <v>3</v>
      </c>
      <c r="C1106" s="92">
        <f t="shared" si="2197"/>
        <v>43858</v>
      </c>
      <c r="D1106" s="93">
        <f ca="1">OFFSET(dispos!$D$27,,12)</f>
        <v>0</v>
      </c>
      <c r="E1106" s="93">
        <f ca="1">OFFSET(dispos!$E$27,,12)</f>
        <v>0</v>
      </c>
      <c r="F1106" s="93">
        <f ca="1">OFFSET(dispos!$F$27,,12)</f>
        <v>0</v>
      </c>
      <c r="G1106" s="93">
        <f ca="1">OFFSET(dispos!$G$27,,12)</f>
        <v>0</v>
      </c>
      <c r="H1106" s="93">
        <f ca="1">OFFSET(dispos!$H$27,,12)</f>
        <v>0</v>
      </c>
      <c r="I1106" s="93">
        <f ca="1">OFFSET(dispos!$I$27,,12)</f>
        <v>0</v>
      </c>
      <c r="J1106" s="90" t="str">
        <f t="shared" ref="J1106:O1106" ca="1" si="2222">IF(D1106=0,"",SUMPRODUCT((D1104:D1153&lt;=D1106)-(ISBLANK(D1104:D1153))))</f>
        <v/>
      </c>
      <c r="K1106" s="90" t="str">
        <f t="shared" ca="1" si="2222"/>
        <v/>
      </c>
      <c r="L1106" s="90" t="str">
        <f t="shared" ca="1" si="2222"/>
        <v/>
      </c>
      <c r="M1106" s="90" t="str">
        <f t="shared" ca="1" si="2222"/>
        <v/>
      </c>
      <c r="N1106" s="90" t="str">
        <f t="shared" ca="1" si="2222"/>
        <v/>
      </c>
      <c r="O1106" s="90" t="str">
        <f t="shared" ca="1" si="2222"/>
        <v/>
      </c>
      <c r="P1106" s="89" t="str">
        <f t="shared" ref="P1106:U1106" ca="1" si="2223">IF(ISNA(MATCH(MIN(J1104:J1153)+ROW()-ROW(P1104),J1104:J1153,0)),"",INDEX(D1104:D1153,MATCH(MIN(J1104:J1153)+ROW()-ROW(P1104),J1104:J1153,0)))</f>
        <v/>
      </c>
      <c r="Q1106" s="89" t="str">
        <f t="shared" ca="1" si="2223"/>
        <v/>
      </c>
      <c r="R1106" s="89" t="str">
        <f t="shared" ca="1" si="2223"/>
        <v/>
      </c>
      <c r="S1106" s="89" t="str">
        <f t="shared" ca="1" si="2223"/>
        <v/>
      </c>
      <c r="T1106" s="89" t="str">
        <f t="shared" ca="1" si="2223"/>
        <v/>
      </c>
      <c r="U1106" s="89" t="str">
        <f t="shared" ca="1" si="2223"/>
        <v/>
      </c>
      <c r="V1106" s="98"/>
    </row>
    <row r="1107" spans="2:22" x14ac:dyDescent="0.25">
      <c r="B1107" s="91">
        <v>4</v>
      </c>
      <c r="C1107" s="92">
        <f t="shared" si="2197"/>
        <v>43858</v>
      </c>
      <c r="D1107" s="93">
        <f ca="1">OFFSET(dispos!$D$27,,18)</f>
        <v>0</v>
      </c>
      <c r="E1107" s="93">
        <f ca="1">OFFSET(dispos!$E$27,,18)</f>
        <v>0</v>
      </c>
      <c r="F1107" s="93">
        <f ca="1">OFFSET(dispos!$F$27,,18)</f>
        <v>0</v>
      </c>
      <c r="G1107" s="93">
        <f ca="1">OFFSET(dispos!$G$27,,18)</f>
        <v>0</v>
      </c>
      <c r="H1107" s="93">
        <f ca="1">OFFSET(dispos!$H$27,,18)</f>
        <v>0</v>
      </c>
      <c r="I1107" s="93">
        <f ca="1">OFFSET(dispos!$I$27,,18)</f>
        <v>0</v>
      </c>
      <c r="J1107" s="90" t="str">
        <f t="shared" ref="J1107:O1107" ca="1" si="2224">IF(D1107=0,"",SUMPRODUCT((D1104:D1153&lt;=D1107)-(ISBLANK(D1104:D1153))))</f>
        <v/>
      </c>
      <c r="K1107" s="90" t="str">
        <f t="shared" ca="1" si="2224"/>
        <v/>
      </c>
      <c r="L1107" s="90" t="str">
        <f t="shared" ca="1" si="2224"/>
        <v/>
      </c>
      <c r="M1107" s="90" t="str">
        <f t="shared" ca="1" si="2224"/>
        <v/>
      </c>
      <c r="N1107" s="90" t="str">
        <f t="shared" ca="1" si="2224"/>
        <v/>
      </c>
      <c r="O1107" s="90" t="str">
        <f t="shared" ca="1" si="2224"/>
        <v/>
      </c>
      <c r="P1107" s="89" t="str">
        <f t="shared" ref="P1107:U1107" ca="1" si="2225">IF(ISNA(MATCH(MIN(J1104:J1153)+ROW()-ROW(P1104),J1104:J1153,0)),"",INDEX(D1104:D1153,MATCH(MIN(J1104:J1153)+ROW()-ROW(P1104),J1104:J1153,0)))</f>
        <v/>
      </c>
      <c r="Q1107" s="89" t="str">
        <f t="shared" ca="1" si="2225"/>
        <v/>
      </c>
      <c r="R1107" s="89" t="str">
        <f t="shared" ca="1" si="2225"/>
        <v/>
      </c>
      <c r="S1107" s="89" t="str">
        <f t="shared" ca="1" si="2225"/>
        <v/>
      </c>
      <c r="T1107" s="89" t="str">
        <f t="shared" ca="1" si="2225"/>
        <v/>
      </c>
      <c r="U1107" s="89" t="str">
        <f t="shared" ca="1" si="2225"/>
        <v/>
      </c>
      <c r="V1107" s="98"/>
    </row>
    <row r="1108" spans="2:22" x14ac:dyDescent="0.25">
      <c r="B1108" s="91">
        <v>5</v>
      </c>
      <c r="C1108" s="92">
        <f t="shared" si="2197"/>
        <v>43858</v>
      </c>
      <c r="D1108" s="93">
        <f ca="1">OFFSET(dispos!$D$27,,24)</f>
        <v>0</v>
      </c>
      <c r="E1108" s="93">
        <f ca="1">OFFSET(dispos!$E$27,,24)</f>
        <v>0</v>
      </c>
      <c r="F1108" s="93">
        <f ca="1">OFFSET(dispos!$F$27,,24)</f>
        <v>0</v>
      </c>
      <c r="G1108" s="93">
        <f ca="1">OFFSET(dispos!$G$27,,24)</f>
        <v>0</v>
      </c>
      <c r="H1108" s="93">
        <f ca="1">OFFSET(dispos!$H$27,,24)</f>
        <v>0</v>
      </c>
      <c r="I1108" s="93">
        <f ca="1">OFFSET(dispos!$I$27,,24)</f>
        <v>0</v>
      </c>
      <c r="J1108" s="90" t="str">
        <f t="shared" ref="J1108:O1108" ca="1" si="2226">IF(D1108=0,"",SUMPRODUCT((D1104:D1153&lt;=D1108)-(ISBLANK(D1104:D1153))))</f>
        <v/>
      </c>
      <c r="K1108" s="90" t="str">
        <f t="shared" ca="1" si="2226"/>
        <v/>
      </c>
      <c r="L1108" s="90" t="str">
        <f t="shared" ca="1" si="2226"/>
        <v/>
      </c>
      <c r="M1108" s="90" t="str">
        <f t="shared" ca="1" si="2226"/>
        <v/>
      </c>
      <c r="N1108" s="90" t="str">
        <f t="shared" ca="1" si="2226"/>
        <v/>
      </c>
      <c r="O1108" s="90" t="str">
        <f t="shared" ca="1" si="2226"/>
        <v/>
      </c>
      <c r="P1108" s="89" t="str">
        <f t="shared" ref="P1108:U1108" ca="1" si="2227">IF(ISNA(MATCH(MIN(J1104:J1153)+ROW()-ROW(P1104),J1104:J1153,0)),"",INDEX(D1104:D1153,MATCH(MIN(J1104:J1153)+ROW()-ROW(P1104),J1104:J1153,0)))</f>
        <v/>
      </c>
      <c r="Q1108" s="89" t="str">
        <f t="shared" ca="1" si="2227"/>
        <v/>
      </c>
      <c r="R1108" s="89" t="str">
        <f t="shared" ca="1" si="2227"/>
        <v/>
      </c>
      <c r="S1108" s="89" t="str">
        <f t="shared" ca="1" si="2227"/>
        <v/>
      </c>
      <c r="T1108" s="89" t="str">
        <f t="shared" ca="1" si="2227"/>
        <v/>
      </c>
      <c r="U1108" s="89" t="str">
        <f t="shared" ca="1" si="2227"/>
        <v/>
      </c>
      <c r="V1108" s="98"/>
    </row>
    <row r="1109" spans="2:22" x14ac:dyDescent="0.25">
      <c r="B1109" s="91">
        <v>6</v>
      </c>
      <c r="C1109" s="92">
        <f t="shared" si="2197"/>
        <v>43858</v>
      </c>
      <c r="D1109" s="93">
        <f ca="1">OFFSET(dispos!$D$27,,30)</f>
        <v>0</v>
      </c>
      <c r="E1109" s="93">
        <f ca="1">OFFSET(dispos!$E$27,,30)</f>
        <v>0</v>
      </c>
      <c r="F1109" s="93">
        <f ca="1">OFFSET(dispos!$F$27,,30)</f>
        <v>0</v>
      </c>
      <c r="G1109" s="93">
        <f ca="1">OFFSET(dispos!$G$27,,30)</f>
        <v>0</v>
      </c>
      <c r="H1109" s="93">
        <f ca="1">OFFSET(dispos!$H$27,,30)</f>
        <v>0</v>
      </c>
      <c r="I1109" s="93">
        <f ca="1">OFFSET(dispos!$I$27,,30)</f>
        <v>0</v>
      </c>
      <c r="J1109" s="90" t="str">
        <f t="shared" ref="J1109:O1109" ca="1" si="2228">IF(D1109=0,"",SUMPRODUCT((D1104:D1153&lt;=D1109)-(ISBLANK(D1104:D1153))))</f>
        <v/>
      </c>
      <c r="K1109" s="90" t="str">
        <f t="shared" ca="1" si="2228"/>
        <v/>
      </c>
      <c r="L1109" s="90" t="str">
        <f t="shared" ca="1" si="2228"/>
        <v/>
      </c>
      <c r="M1109" s="90" t="str">
        <f t="shared" ca="1" si="2228"/>
        <v/>
      </c>
      <c r="N1109" s="90" t="str">
        <f t="shared" ca="1" si="2228"/>
        <v/>
      </c>
      <c r="O1109" s="90" t="str">
        <f t="shared" ca="1" si="2228"/>
        <v/>
      </c>
      <c r="P1109" s="89" t="str">
        <f t="shared" ref="P1109:U1109" ca="1" si="2229">IF(ISNA(MATCH(MIN(J1104:J1153)+ROW()-ROW(P1104),J1104:J1153,0)),"",INDEX(D1104:D1153,MATCH(MIN(J1104:J1153)+ROW()-ROW(P1104),J1104:J1153,0)))</f>
        <v/>
      </c>
      <c r="Q1109" s="89" t="str">
        <f t="shared" ca="1" si="2229"/>
        <v/>
      </c>
      <c r="R1109" s="89" t="str">
        <f t="shared" ca="1" si="2229"/>
        <v/>
      </c>
      <c r="S1109" s="89" t="str">
        <f t="shared" ca="1" si="2229"/>
        <v/>
      </c>
      <c r="T1109" s="89" t="str">
        <f t="shared" ca="1" si="2229"/>
        <v/>
      </c>
      <c r="U1109" s="89" t="str">
        <f t="shared" ca="1" si="2229"/>
        <v/>
      </c>
      <c r="V1109" s="98"/>
    </row>
    <row r="1110" spans="2:22" x14ac:dyDescent="0.25">
      <c r="B1110" s="91">
        <v>7</v>
      </c>
      <c r="C1110" s="92">
        <f t="shared" si="2197"/>
        <v>43858</v>
      </c>
      <c r="D1110" s="93">
        <f ca="1">OFFSET(dispos!$D$27,,36)</f>
        <v>0</v>
      </c>
      <c r="E1110" s="93">
        <f ca="1">OFFSET(dispos!$E$27,,36)</f>
        <v>0</v>
      </c>
      <c r="F1110" s="93">
        <f ca="1">OFFSET(dispos!$F$27,,36)</f>
        <v>0</v>
      </c>
      <c r="G1110" s="93">
        <f ca="1">OFFSET(dispos!$G$27,,36)</f>
        <v>0</v>
      </c>
      <c r="H1110" s="93">
        <f ca="1">OFFSET(dispos!$H$27,,36)</f>
        <v>0</v>
      </c>
      <c r="I1110" s="93">
        <f ca="1">OFFSET(dispos!$I$27,,36)</f>
        <v>0</v>
      </c>
      <c r="J1110" s="90" t="str">
        <f t="shared" ref="J1110:O1110" ca="1" si="2230">IF(D1110=0,"",SUMPRODUCT((D1104:D1153&lt;=D1110)-(ISBLANK(D1104:D1153))))</f>
        <v/>
      </c>
      <c r="K1110" s="90" t="str">
        <f t="shared" ca="1" si="2230"/>
        <v/>
      </c>
      <c r="L1110" s="90" t="str">
        <f t="shared" ca="1" si="2230"/>
        <v/>
      </c>
      <c r="M1110" s="90" t="str">
        <f t="shared" ca="1" si="2230"/>
        <v/>
      </c>
      <c r="N1110" s="90" t="str">
        <f t="shared" ca="1" si="2230"/>
        <v/>
      </c>
      <c r="O1110" s="90" t="str">
        <f t="shared" ca="1" si="2230"/>
        <v/>
      </c>
      <c r="P1110" s="89" t="str">
        <f t="shared" ref="P1110:U1110" ca="1" si="2231">IF(ISNA(MATCH(MIN(J1104:J1153)+ROW()-ROW(P1104),J1104:J1153,0)),"",INDEX(D1104:D1153,MATCH(MIN(J1104:J1153)+ROW()-ROW(P1104),J1104:J1153,0)))</f>
        <v/>
      </c>
      <c r="Q1110" s="89" t="str">
        <f t="shared" ca="1" si="2231"/>
        <v/>
      </c>
      <c r="R1110" s="89" t="str">
        <f t="shared" ca="1" si="2231"/>
        <v/>
      </c>
      <c r="S1110" s="89" t="str">
        <f t="shared" ca="1" si="2231"/>
        <v/>
      </c>
      <c r="T1110" s="89" t="str">
        <f t="shared" ca="1" si="2231"/>
        <v/>
      </c>
      <c r="U1110" s="89" t="str">
        <f t="shared" ca="1" si="2231"/>
        <v/>
      </c>
      <c r="V1110" s="98"/>
    </row>
    <row r="1111" spans="2:22" x14ac:dyDescent="0.25">
      <c r="B1111" s="91">
        <v>8</v>
      </c>
      <c r="C1111" s="92">
        <f t="shared" si="2197"/>
        <v>43858</v>
      </c>
      <c r="D1111" s="93">
        <f ca="1">OFFSET(dispos!$D$27,,42)</f>
        <v>0</v>
      </c>
      <c r="E1111" s="93">
        <f ca="1">OFFSET(dispos!$E$27,,42)</f>
        <v>0</v>
      </c>
      <c r="F1111" s="93">
        <f ca="1">OFFSET(dispos!$F$27,,42)</f>
        <v>0</v>
      </c>
      <c r="G1111" s="93">
        <f ca="1">OFFSET(dispos!$G$27,,42)</f>
        <v>0</v>
      </c>
      <c r="H1111" s="93">
        <f ca="1">OFFSET(dispos!$H$27,,42)</f>
        <v>0</v>
      </c>
      <c r="I1111" s="93">
        <f ca="1">OFFSET(dispos!$I$27,,42)</f>
        <v>0</v>
      </c>
      <c r="J1111" s="90" t="str">
        <f t="shared" ref="J1111:O1111" ca="1" si="2232">IF(D1111=0,"",SUMPRODUCT((D1104:D1153&lt;=D1111)-(ISBLANK(D1104:D1153))))</f>
        <v/>
      </c>
      <c r="K1111" s="90" t="str">
        <f t="shared" ca="1" si="2232"/>
        <v/>
      </c>
      <c r="L1111" s="90" t="str">
        <f t="shared" ca="1" si="2232"/>
        <v/>
      </c>
      <c r="M1111" s="90" t="str">
        <f t="shared" ca="1" si="2232"/>
        <v/>
      </c>
      <c r="N1111" s="90" t="str">
        <f t="shared" ca="1" si="2232"/>
        <v/>
      </c>
      <c r="O1111" s="90" t="str">
        <f t="shared" ca="1" si="2232"/>
        <v/>
      </c>
      <c r="P1111" s="89" t="str">
        <f t="shared" ref="P1111:U1111" ca="1" si="2233">IF(ISNA(MATCH(MIN(J1104:J1153)+ROW()-ROW(P1104),J1104:J1153,0)),"",INDEX(D1104:D1153,MATCH(MIN(J1104:J1153)+ROW()-ROW(P1104),J1104:J1153,0)))</f>
        <v/>
      </c>
      <c r="Q1111" s="89" t="str">
        <f t="shared" ca="1" si="2233"/>
        <v/>
      </c>
      <c r="R1111" s="89" t="str">
        <f t="shared" ca="1" si="2233"/>
        <v/>
      </c>
      <c r="S1111" s="89" t="str">
        <f t="shared" ca="1" si="2233"/>
        <v/>
      </c>
      <c r="T1111" s="89" t="str">
        <f t="shared" ca="1" si="2233"/>
        <v/>
      </c>
      <c r="U1111" s="89" t="str">
        <f t="shared" ca="1" si="2233"/>
        <v/>
      </c>
      <c r="V1111" s="98"/>
    </row>
    <row r="1112" spans="2:22" x14ac:dyDescent="0.25">
      <c r="B1112" s="91">
        <v>9</v>
      </c>
      <c r="C1112" s="92">
        <f t="shared" si="2197"/>
        <v>43858</v>
      </c>
      <c r="D1112" s="93">
        <f ca="1">OFFSET(dispos!$D$27,,48)</f>
        <v>0</v>
      </c>
      <c r="E1112" s="93">
        <f ca="1">OFFSET(dispos!$E$27,,48)</f>
        <v>0</v>
      </c>
      <c r="F1112" s="93">
        <f ca="1">OFFSET(dispos!$F$27,,48)</f>
        <v>0</v>
      </c>
      <c r="G1112" s="93">
        <f ca="1">OFFSET(dispos!$G$27,,48)</f>
        <v>0</v>
      </c>
      <c r="H1112" s="93">
        <f ca="1">OFFSET(dispos!$H$27,,48)</f>
        <v>0</v>
      </c>
      <c r="I1112" s="93">
        <f ca="1">OFFSET(dispos!$I$27,,48)</f>
        <v>0</v>
      </c>
      <c r="J1112" s="90" t="str">
        <f t="shared" ref="J1112:O1112" ca="1" si="2234">IF(D1112=0,"",SUMPRODUCT((D1104:D1153&lt;=D1112)-(ISBLANK(D1104:D1153))))</f>
        <v/>
      </c>
      <c r="K1112" s="90" t="str">
        <f t="shared" ca="1" si="2234"/>
        <v/>
      </c>
      <c r="L1112" s="90" t="str">
        <f t="shared" ca="1" si="2234"/>
        <v/>
      </c>
      <c r="M1112" s="90" t="str">
        <f t="shared" ca="1" si="2234"/>
        <v/>
      </c>
      <c r="N1112" s="90" t="str">
        <f t="shared" ca="1" si="2234"/>
        <v/>
      </c>
      <c r="O1112" s="90" t="str">
        <f t="shared" ca="1" si="2234"/>
        <v/>
      </c>
      <c r="P1112" s="89" t="str">
        <f t="shared" ref="P1112:U1112" ca="1" si="2235">IF(ISNA(MATCH(MIN(J1104:J1153)+ROW()-ROW(P1104),J1104:J1153,0)),"",INDEX(D1104:D1153,MATCH(MIN(J1104:J1153)+ROW()-ROW(P1104),J1104:J1153,0)))</f>
        <v/>
      </c>
      <c r="Q1112" s="89" t="str">
        <f t="shared" ca="1" si="2235"/>
        <v/>
      </c>
      <c r="R1112" s="89" t="str">
        <f t="shared" ca="1" si="2235"/>
        <v/>
      </c>
      <c r="S1112" s="89" t="str">
        <f t="shared" ca="1" si="2235"/>
        <v/>
      </c>
      <c r="T1112" s="89" t="str">
        <f t="shared" ca="1" si="2235"/>
        <v/>
      </c>
      <c r="U1112" s="89" t="str">
        <f t="shared" ca="1" si="2235"/>
        <v/>
      </c>
      <c r="V1112" s="98"/>
    </row>
    <row r="1113" spans="2:22" x14ac:dyDescent="0.25">
      <c r="B1113" s="91">
        <v>10</v>
      </c>
      <c r="C1113" s="92">
        <f t="shared" si="2197"/>
        <v>43858</v>
      </c>
      <c r="D1113" s="93">
        <f ca="1">OFFSET(dispos!$D$27,,54)</f>
        <v>0</v>
      </c>
      <c r="E1113" s="93">
        <f ca="1">OFFSET(dispos!$E$27,,54)</f>
        <v>0</v>
      </c>
      <c r="F1113" s="93">
        <f ca="1">OFFSET(dispos!$F$27,,54)</f>
        <v>0</v>
      </c>
      <c r="G1113" s="93">
        <f ca="1">OFFSET(dispos!$G$27,,54)</f>
        <v>0</v>
      </c>
      <c r="H1113" s="93">
        <f ca="1">OFFSET(dispos!$H$27,,54)</f>
        <v>0</v>
      </c>
      <c r="I1113" s="93">
        <f ca="1">OFFSET(dispos!$I$27,,54)</f>
        <v>0</v>
      </c>
      <c r="J1113" s="90" t="str">
        <f t="shared" ref="J1113:O1113" ca="1" si="2236">IF(D1113=0,"",SUMPRODUCT((D1104:D1153&lt;=D1113)-(ISBLANK(D1104:D1153))))</f>
        <v/>
      </c>
      <c r="K1113" s="90" t="str">
        <f t="shared" ca="1" si="2236"/>
        <v/>
      </c>
      <c r="L1113" s="90" t="str">
        <f t="shared" ca="1" si="2236"/>
        <v/>
      </c>
      <c r="M1113" s="90" t="str">
        <f t="shared" ca="1" si="2236"/>
        <v/>
      </c>
      <c r="N1113" s="90" t="str">
        <f t="shared" ca="1" si="2236"/>
        <v/>
      </c>
      <c r="O1113" s="90" t="str">
        <f t="shared" ca="1" si="2236"/>
        <v/>
      </c>
      <c r="P1113" s="89" t="str">
        <f t="shared" ref="P1113:U1113" ca="1" si="2237">IF(ISNA(MATCH(MIN(J1104:J1153)+ROW()-ROW(P1104),J1104:J1153,0)),"",INDEX(D1104:D1153,MATCH(MIN(J1104:J1153)+ROW()-ROW(P1104),J1104:J1153,0)))</f>
        <v/>
      </c>
      <c r="Q1113" s="89" t="str">
        <f t="shared" ca="1" si="2237"/>
        <v/>
      </c>
      <c r="R1113" s="89" t="str">
        <f t="shared" ca="1" si="2237"/>
        <v/>
      </c>
      <c r="S1113" s="89" t="str">
        <f t="shared" ca="1" si="2237"/>
        <v/>
      </c>
      <c r="T1113" s="89" t="str">
        <f t="shared" ca="1" si="2237"/>
        <v/>
      </c>
      <c r="U1113" s="89" t="str">
        <f t="shared" ca="1" si="2237"/>
        <v/>
      </c>
      <c r="V1113" s="98"/>
    </row>
    <row r="1114" spans="2:22" x14ac:dyDescent="0.25">
      <c r="B1114" s="91">
        <v>11</v>
      </c>
      <c r="C1114" s="92">
        <f t="shared" si="2197"/>
        <v>43858</v>
      </c>
      <c r="D1114" s="93">
        <f ca="1">OFFSET(dispos!$D$27,,60)</f>
        <v>0</v>
      </c>
      <c r="E1114" s="93">
        <f ca="1">OFFSET(dispos!$E$27,,60)</f>
        <v>0</v>
      </c>
      <c r="F1114" s="93">
        <f ca="1">OFFSET(dispos!$F$27,,60)</f>
        <v>0</v>
      </c>
      <c r="G1114" s="93">
        <f ca="1">OFFSET(dispos!$G$27,,60)</f>
        <v>0</v>
      </c>
      <c r="H1114" s="93">
        <f ca="1">OFFSET(dispos!$H$27,,60)</f>
        <v>0</v>
      </c>
      <c r="I1114" s="93">
        <f ca="1">OFFSET(dispos!$I$27,,60)</f>
        <v>0</v>
      </c>
      <c r="J1114" s="90" t="str">
        <f t="shared" ref="J1114:O1114" ca="1" si="2238">IF(D1114=0,"",SUMPRODUCT((D1104:D1153&lt;=D1114)-(ISBLANK(D1104:D1153))))</f>
        <v/>
      </c>
      <c r="K1114" s="90" t="str">
        <f t="shared" ca="1" si="2238"/>
        <v/>
      </c>
      <c r="L1114" s="90" t="str">
        <f t="shared" ca="1" si="2238"/>
        <v/>
      </c>
      <c r="M1114" s="90" t="str">
        <f t="shared" ca="1" si="2238"/>
        <v/>
      </c>
      <c r="N1114" s="90" t="str">
        <f t="shared" ca="1" si="2238"/>
        <v/>
      </c>
      <c r="O1114" s="90" t="str">
        <f t="shared" ca="1" si="2238"/>
        <v/>
      </c>
      <c r="P1114" s="89" t="str">
        <f t="shared" ref="P1114:U1114" ca="1" si="2239">IF(ISNA(MATCH(MIN(J1104:J1153)+ROW()-ROW(P1104),J1104:J1153,0)),"",INDEX(D1104:D1153,MATCH(MIN(J1104:J1153)+ROW()-ROW(P1104),J1104:J1153,0)))</f>
        <v/>
      </c>
      <c r="Q1114" s="89" t="str">
        <f t="shared" ca="1" si="2239"/>
        <v/>
      </c>
      <c r="R1114" s="89" t="str">
        <f t="shared" ca="1" si="2239"/>
        <v/>
      </c>
      <c r="S1114" s="89" t="str">
        <f t="shared" ca="1" si="2239"/>
        <v/>
      </c>
      <c r="T1114" s="89" t="str">
        <f t="shared" ca="1" si="2239"/>
        <v/>
      </c>
      <c r="U1114" s="89" t="str">
        <f t="shared" ca="1" si="2239"/>
        <v/>
      </c>
      <c r="V1114" s="98"/>
    </row>
    <row r="1115" spans="2:22" x14ac:dyDescent="0.25">
      <c r="B1115" s="91">
        <v>12</v>
      </c>
      <c r="C1115" s="92">
        <f t="shared" si="2197"/>
        <v>43858</v>
      </c>
      <c r="D1115" s="93">
        <f ca="1">OFFSET(dispos!$D$27,,66)</f>
        <v>0</v>
      </c>
      <c r="E1115" s="93">
        <f ca="1">OFFSET(dispos!$E$27,,66)</f>
        <v>0</v>
      </c>
      <c r="F1115" s="93">
        <f ca="1">OFFSET(dispos!$F$27,,66)</f>
        <v>0</v>
      </c>
      <c r="G1115" s="93">
        <f ca="1">OFFSET(dispos!$G$27,,66)</f>
        <v>0</v>
      </c>
      <c r="H1115" s="93">
        <f ca="1">OFFSET(dispos!$H$27,,66)</f>
        <v>0</v>
      </c>
      <c r="I1115" s="93">
        <f ca="1">OFFSET(dispos!$I$27,,66)</f>
        <v>0</v>
      </c>
      <c r="J1115" s="90" t="str">
        <f t="shared" ref="J1115:O1115" ca="1" si="2240">IF(D1115=0,"",SUMPRODUCT((D1104:D1153&lt;=D1115)-(ISBLANK(D1104:D1153))))</f>
        <v/>
      </c>
      <c r="K1115" s="90" t="str">
        <f t="shared" ca="1" si="2240"/>
        <v/>
      </c>
      <c r="L1115" s="90" t="str">
        <f t="shared" ca="1" si="2240"/>
        <v/>
      </c>
      <c r="M1115" s="90" t="str">
        <f t="shared" ca="1" si="2240"/>
        <v/>
      </c>
      <c r="N1115" s="90" t="str">
        <f t="shared" ca="1" si="2240"/>
        <v/>
      </c>
      <c r="O1115" s="90" t="str">
        <f t="shared" ca="1" si="2240"/>
        <v/>
      </c>
      <c r="P1115" s="89" t="str">
        <f t="shared" ref="P1115:U1115" ca="1" si="2241">IF(ISNA(MATCH(MIN(J1104:J1153)+ROW()-ROW(P1104),J1104:J1153,0)),"",INDEX(D1104:D1153,MATCH(MIN(J1104:J1153)+ROW()-ROW(P1104),J1104:J1153,0)))</f>
        <v/>
      </c>
      <c r="Q1115" s="89" t="str">
        <f t="shared" ca="1" si="2241"/>
        <v/>
      </c>
      <c r="R1115" s="89" t="str">
        <f t="shared" ca="1" si="2241"/>
        <v/>
      </c>
      <c r="S1115" s="89" t="str">
        <f t="shared" ca="1" si="2241"/>
        <v/>
      </c>
      <c r="T1115" s="89" t="str">
        <f t="shared" ca="1" si="2241"/>
        <v/>
      </c>
      <c r="U1115" s="89" t="str">
        <f t="shared" ca="1" si="2241"/>
        <v/>
      </c>
      <c r="V1115" s="98"/>
    </row>
    <row r="1116" spans="2:22" x14ac:dyDescent="0.25">
      <c r="B1116" s="91">
        <v>13</v>
      </c>
      <c r="C1116" s="92">
        <f t="shared" si="2197"/>
        <v>43858</v>
      </c>
      <c r="D1116" s="93">
        <f ca="1">OFFSET(dispos!$D$27,,72)</f>
        <v>0</v>
      </c>
      <c r="E1116" s="93">
        <f ca="1">OFFSET(dispos!$E$27,,72)</f>
        <v>0</v>
      </c>
      <c r="F1116" s="93">
        <f ca="1">OFFSET(dispos!$F$27,,72)</f>
        <v>0</v>
      </c>
      <c r="G1116" s="93">
        <f ca="1">OFFSET(dispos!$G$27,,72)</f>
        <v>0</v>
      </c>
      <c r="H1116" s="93">
        <f ca="1">OFFSET(dispos!$H$27,,72)</f>
        <v>0</v>
      </c>
      <c r="I1116" s="93">
        <f ca="1">OFFSET(dispos!$I$27,,72)</f>
        <v>0</v>
      </c>
      <c r="J1116" s="90" t="str">
        <f t="shared" ref="J1116:O1116" ca="1" si="2242">IF(D1116=0,"",SUMPRODUCT((D1104:D1153&lt;=D1116)-(ISBLANK(D1104:D1153))))</f>
        <v/>
      </c>
      <c r="K1116" s="90" t="str">
        <f t="shared" ca="1" si="2242"/>
        <v/>
      </c>
      <c r="L1116" s="90" t="str">
        <f t="shared" ca="1" si="2242"/>
        <v/>
      </c>
      <c r="M1116" s="90" t="str">
        <f t="shared" ca="1" si="2242"/>
        <v/>
      </c>
      <c r="N1116" s="90" t="str">
        <f t="shared" ca="1" si="2242"/>
        <v/>
      </c>
      <c r="O1116" s="90" t="str">
        <f t="shared" ca="1" si="2242"/>
        <v/>
      </c>
      <c r="P1116" s="89" t="str">
        <f t="shared" ref="P1116:U1116" ca="1" si="2243">IF(ISNA(MATCH(MIN(J1104:J1153)+ROW()-ROW(P1104),J1104:J1153,0)),"",INDEX(D1104:D1153,MATCH(MIN(J1104:J1153)+ROW()-ROW(P1104),J1104:J1153,0)))</f>
        <v/>
      </c>
      <c r="Q1116" s="89" t="str">
        <f t="shared" ca="1" si="2243"/>
        <v/>
      </c>
      <c r="R1116" s="89" t="str">
        <f t="shared" ca="1" si="2243"/>
        <v/>
      </c>
      <c r="S1116" s="89" t="str">
        <f t="shared" ca="1" si="2243"/>
        <v/>
      </c>
      <c r="T1116" s="89" t="str">
        <f t="shared" ca="1" si="2243"/>
        <v/>
      </c>
      <c r="U1116" s="89" t="str">
        <f t="shared" ca="1" si="2243"/>
        <v/>
      </c>
      <c r="V1116" s="98"/>
    </row>
    <row r="1117" spans="2:22" x14ac:dyDescent="0.25">
      <c r="B1117" s="91">
        <v>14</v>
      </c>
      <c r="C1117" s="92">
        <f t="shared" si="2197"/>
        <v>43858</v>
      </c>
      <c r="D1117" s="93">
        <f ca="1">OFFSET(dispos!$D$27,,78)</f>
        <v>0</v>
      </c>
      <c r="E1117" s="93">
        <f ca="1">OFFSET(dispos!$E$27,,78)</f>
        <v>0</v>
      </c>
      <c r="F1117" s="93">
        <f ca="1">OFFSET(dispos!$F$27,,78)</f>
        <v>0</v>
      </c>
      <c r="G1117" s="93">
        <f ca="1">OFFSET(dispos!$G$27,,78)</f>
        <v>0</v>
      </c>
      <c r="H1117" s="93">
        <f ca="1">OFFSET(dispos!$H$27,,78)</f>
        <v>0</v>
      </c>
      <c r="I1117" s="93">
        <f ca="1">OFFSET(dispos!$I$27,,78)</f>
        <v>0</v>
      </c>
      <c r="J1117" s="90" t="str">
        <f t="shared" ref="J1117:O1117" ca="1" si="2244">IF(D1117=0,"",SUMPRODUCT((D1104:D1153&lt;=D1117)-(ISBLANK(D1104:D1153))))</f>
        <v/>
      </c>
      <c r="K1117" s="90" t="str">
        <f t="shared" ca="1" si="2244"/>
        <v/>
      </c>
      <c r="L1117" s="90" t="str">
        <f t="shared" ca="1" si="2244"/>
        <v/>
      </c>
      <c r="M1117" s="90" t="str">
        <f t="shared" ca="1" si="2244"/>
        <v/>
      </c>
      <c r="N1117" s="90" t="str">
        <f t="shared" ca="1" si="2244"/>
        <v/>
      </c>
      <c r="O1117" s="90" t="str">
        <f t="shared" ca="1" si="2244"/>
        <v/>
      </c>
      <c r="P1117" s="89" t="str">
        <f t="shared" ref="P1117:U1117" ca="1" si="2245">IF(ISNA(MATCH(MIN(J1104:J1153)+ROW()-ROW(P1104),J1104:J1153,0)),"",INDEX(D1104:D1153,MATCH(MIN(J1104:J1153)+ROW()-ROW(P1104),J1104:J1153,0)))</f>
        <v/>
      </c>
      <c r="Q1117" s="89" t="str">
        <f t="shared" ca="1" si="2245"/>
        <v/>
      </c>
      <c r="R1117" s="89" t="str">
        <f t="shared" ca="1" si="2245"/>
        <v/>
      </c>
      <c r="S1117" s="89" t="str">
        <f t="shared" ca="1" si="2245"/>
        <v/>
      </c>
      <c r="T1117" s="89" t="str">
        <f t="shared" ca="1" si="2245"/>
        <v/>
      </c>
      <c r="U1117" s="89" t="str">
        <f t="shared" ca="1" si="2245"/>
        <v/>
      </c>
      <c r="V1117" s="98"/>
    </row>
    <row r="1118" spans="2:22" x14ac:dyDescent="0.25">
      <c r="B1118" s="91">
        <v>15</v>
      </c>
      <c r="C1118" s="92">
        <f t="shared" si="2197"/>
        <v>43858</v>
      </c>
      <c r="D1118" s="93">
        <f ca="1">OFFSET(dispos!$D$27,,84)</f>
        <v>0</v>
      </c>
      <c r="E1118" s="93">
        <f ca="1">OFFSET(dispos!$E$27,,84)</f>
        <v>0</v>
      </c>
      <c r="F1118" s="93">
        <f ca="1">OFFSET(dispos!$F$27,,84)</f>
        <v>0</v>
      </c>
      <c r="G1118" s="93">
        <f ca="1">OFFSET(dispos!$G$27,,84)</f>
        <v>0</v>
      </c>
      <c r="H1118" s="93">
        <f ca="1">OFFSET(dispos!$H$27,,84)</f>
        <v>0</v>
      </c>
      <c r="I1118" s="93">
        <f ca="1">OFFSET(dispos!$I$27,,84)</f>
        <v>0</v>
      </c>
      <c r="J1118" s="90" t="str">
        <f t="shared" ref="J1118:O1118" ca="1" si="2246">IF(D1118=0,"",SUMPRODUCT((D1104:D1153&lt;=D1118)-(ISBLANK(D1104:D1153))))</f>
        <v/>
      </c>
      <c r="K1118" s="90" t="str">
        <f t="shared" ca="1" si="2246"/>
        <v/>
      </c>
      <c r="L1118" s="90" t="str">
        <f t="shared" ca="1" si="2246"/>
        <v/>
      </c>
      <c r="M1118" s="90" t="str">
        <f t="shared" ca="1" si="2246"/>
        <v/>
      </c>
      <c r="N1118" s="90" t="str">
        <f t="shared" ca="1" si="2246"/>
        <v/>
      </c>
      <c r="O1118" s="90" t="str">
        <f t="shared" ca="1" si="2246"/>
        <v/>
      </c>
      <c r="P1118" s="89" t="str">
        <f t="shared" ref="P1118:U1118" ca="1" si="2247">IF(ISNA(MATCH(MIN(J1104:J1153)+ROW()-ROW(P1104),J1104:J1153,0)),"",INDEX(D1104:D1153,MATCH(MIN(J1104:J1153)+ROW()-ROW(P1104),J1104:J1153,0)))</f>
        <v/>
      </c>
      <c r="Q1118" s="89" t="str">
        <f t="shared" ca="1" si="2247"/>
        <v/>
      </c>
      <c r="R1118" s="89" t="str">
        <f t="shared" ca="1" si="2247"/>
        <v/>
      </c>
      <c r="S1118" s="89" t="str">
        <f t="shared" ca="1" si="2247"/>
        <v/>
      </c>
      <c r="T1118" s="89" t="str">
        <f t="shared" ca="1" si="2247"/>
        <v/>
      </c>
      <c r="U1118" s="89" t="str">
        <f t="shared" ca="1" si="2247"/>
        <v/>
      </c>
      <c r="V1118" s="98"/>
    </row>
    <row r="1119" spans="2:22" x14ac:dyDescent="0.25">
      <c r="B1119" s="91">
        <v>16</v>
      </c>
      <c r="C1119" s="92">
        <f t="shared" si="2197"/>
        <v>43858</v>
      </c>
      <c r="D1119" s="93">
        <f ca="1">OFFSET(dispos!$D$27,,90)</f>
        <v>0</v>
      </c>
      <c r="E1119" s="93">
        <f ca="1">OFFSET(dispos!$E$27,,90)</f>
        <v>0</v>
      </c>
      <c r="F1119" s="93">
        <f ca="1">OFFSET(dispos!$F$27,,90)</f>
        <v>0</v>
      </c>
      <c r="G1119" s="93">
        <f ca="1">OFFSET(dispos!$G$27,,90)</f>
        <v>0</v>
      </c>
      <c r="H1119" s="93">
        <f ca="1">OFFSET(dispos!$H$27,,90)</f>
        <v>0</v>
      </c>
      <c r="I1119" s="93">
        <f ca="1">OFFSET(dispos!$I$27,,90)</f>
        <v>0</v>
      </c>
      <c r="J1119" s="90" t="str">
        <f t="shared" ref="J1119:O1119" ca="1" si="2248">IF(D1119=0,"",SUMPRODUCT((D1104:D1153&lt;=D1119)-(ISBLANK(D1104:D1153))))</f>
        <v/>
      </c>
      <c r="K1119" s="90" t="str">
        <f t="shared" ca="1" si="2248"/>
        <v/>
      </c>
      <c r="L1119" s="90" t="str">
        <f t="shared" ca="1" si="2248"/>
        <v/>
      </c>
      <c r="M1119" s="90" t="str">
        <f t="shared" ca="1" si="2248"/>
        <v/>
      </c>
      <c r="N1119" s="90" t="str">
        <f t="shared" ca="1" si="2248"/>
        <v/>
      </c>
      <c r="O1119" s="90" t="str">
        <f t="shared" ca="1" si="2248"/>
        <v/>
      </c>
      <c r="P1119" s="89" t="str">
        <f t="shared" ref="P1119:U1119" ca="1" si="2249">IF(ISNA(MATCH(MIN(J1104:J1153)+ROW()-ROW(P1104),J1104:J1153,0)),"",INDEX(D1104:D1153,MATCH(MIN(J1104:J1153)+ROW()-ROW(P1104),J1104:J1153,0)))</f>
        <v/>
      </c>
      <c r="Q1119" s="89" t="str">
        <f t="shared" ca="1" si="2249"/>
        <v/>
      </c>
      <c r="R1119" s="89" t="str">
        <f t="shared" ca="1" si="2249"/>
        <v/>
      </c>
      <c r="S1119" s="89" t="str">
        <f t="shared" ca="1" si="2249"/>
        <v/>
      </c>
      <c r="T1119" s="89" t="str">
        <f t="shared" ca="1" si="2249"/>
        <v/>
      </c>
      <c r="U1119" s="89" t="str">
        <f t="shared" ca="1" si="2249"/>
        <v/>
      </c>
      <c r="V1119" s="98"/>
    </row>
    <row r="1120" spans="2:22" x14ac:dyDescent="0.25">
      <c r="B1120" s="91">
        <v>17</v>
      </c>
      <c r="C1120" s="92">
        <f t="shared" si="2197"/>
        <v>43858</v>
      </c>
      <c r="D1120" s="93">
        <f ca="1">OFFSET(dispos!$D$27,,96)</f>
        <v>0</v>
      </c>
      <c r="E1120" s="93">
        <f ca="1">OFFSET(dispos!$E$27,,96)</f>
        <v>0</v>
      </c>
      <c r="F1120" s="93">
        <f ca="1">OFFSET(dispos!$F$27,,96)</f>
        <v>0</v>
      </c>
      <c r="G1120" s="93">
        <f ca="1">OFFSET(dispos!$G$27,,96)</f>
        <v>0</v>
      </c>
      <c r="H1120" s="93">
        <f ca="1">OFFSET(dispos!$H$27,,96)</f>
        <v>0</v>
      </c>
      <c r="I1120" s="93">
        <f ca="1">OFFSET(dispos!$I$27,,96)</f>
        <v>0</v>
      </c>
      <c r="J1120" s="90" t="str">
        <f t="shared" ref="J1120:O1120" ca="1" si="2250">IF(D1120=0,"",SUMPRODUCT((D1104:D1153&lt;=D1120)-(ISBLANK(D1104:D1153))))</f>
        <v/>
      </c>
      <c r="K1120" s="90" t="str">
        <f t="shared" ca="1" si="2250"/>
        <v/>
      </c>
      <c r="L1120" s="90" t="str">
        <f t="shared" ca="1" si="2250"/>
        <v/>
      </c>
      <c r="M1120" s="90" t="str">
        <f t="shared" ca="1" si="2250"/>
        <v/>
      </c>
      <c r="N1120" s="90" t="str">
        <f t="shared" ca="1" si="2250"/>
        <v/>
      </c>
      <c r="O1120" s="90" t="str">
        <f t="shared" ca="1" si="2250"/>
        <v/>
      </c>
      <c r="P1120" s="89" t="str">
        <f t="shared" ref="P1120:U1120" ca="1" si="2251">IF(ISNA(MATCH(MIN(J1104:J1153)+ROW()-ROW(P1104),J1104:J1153,0)),"",INDEX(D1104:D1153,MATCH(MIN(J1104:J1153)+ROW()-ROW(P1104),J1104:J1153,0)))</f>
        <v/>
      </c>
      <c r="Q1120" s="89" t="str">
        <f t="shared" ca="1" si="2251"/>
        <v/>
      </c>
      <c r="R1120" s="89" t="str">
        <f t="shared" ca="1" si="2251"/>
        <v/>
      </c>
      <c r="S1120" s="89" t="str">
        <f t="shared" ca="1" si="2251"/>
        <v/>
      </c>
      <c r="T1120" s="89" t="str">
        <f t="shared" ca="1" si="2251"/>
        <v/>
      </c>
      <c r="U1120" s="89" t="str">
        <f t="shared" ca="1" si="2251"/>
        <v/>
      </c>
      <c r="V1120" s="98"/>
    </row>
    <row r="1121" spans="2:22" x14ac:dyDescent="0.25">
      <c r="B1121" s="91">
        <v>18</v>
      </c>
      <c r="C1121" s="92">
        <f t="shared" si="2197"/>
        <v>43858</v>
      </c>
      <c r="D1121" s="93">
        <f ca="1">OFFSET(dispos!$D$27,,102)</f>
        <v>0</v>
      </c>
      <c r="E1121" s="93">
        <f ca="1">OFFSET(dispos!$E$27,,102)</f>
        <v>0</v>
      </c>
      <c r="F1121" s="93">
        <f ca="1">OFFSET(dispos!$F$27,,102)</f>
        <v>0</v>
      </c>
      <c r="G1121" s="93">
        <f ca="1">OFFSET(dispos!$G$27,,102)</f>
        <v>0</v>
      </c>
      <c r="H1121" s="93">
        <f ca="1">OFFSET(dispos!$H$27,,102)</f>
        <v>0</v>
      </c>
      <c r="I1121" s="93">
        <f ca="1">OFFSET(dispos!$I$27,,102)</f>
        <v>0</v>
      </c>
      <c r="J1121" s="90" t="str">
        <f t="shared" ref="J1121:O1121" ca="1" si="2252">IF(D1121=0,"",SUMPRODUCT((D1104:D1153&lt;=D1121)-(ISBLANK(D1104:D1153))))</f>
        <v/>
      </c>
      <c r="K1121" s="90" t="str">
        <f t="shared" ca="1" si="2252"/>
        <v/>
      </c>
      <c r="L1121" s="90" t="str">
        <f t="shared" ca="1" si="2252"/>
        <v/>
      </c>
      <c r="M1121" s="90" t="str">
        <f t="shared" ca="1" si="2252"/>
        <v/>
      </c>
      <c r="N1121" s="90" t="str">
        <f t="shared" ca="1" si="2252"/>
        <v/>
      </c>
      <c r="O1121" s="90" t="str">
        <f t="shared" ca="1" si="2252"/>
        <v/>
      </c>
      <c r="P1121" s="89" t="str">
        <f t="shared" ref="P1121:U1121" ca="1" si="2253">IF(ISNA(MATCH(MIN(J1104:J1153)+ROW()-ROW(P1104),J1104:J1153,0)),"",INDEX(D1104:D1153,MATCH(MIN(J1104:J1153)+ROW()-ROW(P1104),J1104:J1153,0)))</f>
        <v/>
      </c>
      <c r="Q1121" s="89" t="str">
        <f t="shared" ca="1" si="2253"/>
        <v/>
      </c>
      <c r="R1121" s="89" t="str">
        <f t="shared" ca="1" si="2253"/>
        <v/>
      </c>
      <c r="S1121" s="89" t="str">
        <f t="shared" ca="1" si="2253"/>
        <v/>
      </c>
      <c r="T1121" s="89" t="str">
        <f t="shared" ca="1" si="2253"/>
        <v/>
      </c>
      <c r="U1121" s="89" t="str">
        <f t="shared" ca="1" si="2253"/>
        <v/>
      </c>
      <c r="V1121" s="98"/>
    </row>
    <row r="1122" spans="2:22" x14ac:dyDescent="0.25">
      <c r="B1122" s="91">
        <v>19</v>
      </c>
      <c r="C1122" s="92">
        <f t="shared" si="2197"/>
        <v>43858</v>
      </c>
      <c r="D1122" s="93">
        <f ca="1">OFFSET(dispos!$D$27,,108)</f>
        <v>0</v>
      </c>
      <c r="E1122" s="93">
        <f ca="1">OFFSET(dispos!$E$27,,108)</f>
        <v>0</v>
      </c>
      <c r="F1122" s="93">
        <f ca="1">OFFSET(dispos!$F$27,,108)</f>
        <v>0</v>
      </c>
      <c r="G1122" s="93">
        <f ca="1">OFFSET(dispos!$G$27,,108)</f>
        <v>0</v>
      </c>
      <c r="H1122" s="93">
        <f ca="1">OFFSET(dispos!$H$27,,108)</f>
        <v>0</v>
      </c>
      <c r="I1122" s="93">
        <f ca="1">OFFSET(dispos!$I$27,,108)</f>
        <v>0</v>
      </c>
      <c r="J1122" s="90" t="str">
        <f t="shared" ref="J1122:O1122" ca="1" si="2254">IF(D1122=0,"",SUMPRODUCT((D1104:D1153&lt;=D1122)-(ISBLANK(D1104:D1153))))</f>
        <v/>
      </c>
      <c r="K1122" s="90" t="str">
        <f t="shared" ca="1" si="2254"/>
        <v/>
      </c>
      <c r="L1122" s="90" t="str">
        <f t="shared" ca="1" si="2254"/>
        <v/>
      </c>
      <c r="M1122" s="90" t="str">
        <f t="shared" ca="1" si="2254"/>
        <v/>
      </c>
      <c r="N1122" s="90" t="str">
        <f t="shared" ca="1" si="2254"/>
        <v/>
      </c>
      <c r="O1122" s="90" t="str">
        <f t="shared" ca="1" si="2254"/>
        <v/>
      </c>
      <c r="P1122" s="89" t="str">
        <f t="shared" ref="P1122:U1122" ca="1" si="2255">IF(ISNA(MATCH(MIN(J1104:J1153)+ROW()-ROW(P1104),J1104:J1153,0)),"",INDEX(D1104:D1153,MATCH(MIN(J1104:J1153)+ROW()-ROW(P1104),J1104:J1153,0)))</f>
        <v/>
      </c>
      <c r="Q1122" s="89" t="str">
        <f t="shared" ca="1" si="2255"/>
        <v/>
      </c>
      <c r="R1122" s="89" t="str">
        <f t="shared" ca="1" si="2255"/>
        <v/>
      </c>
      <c r="S1122" s="89" t="str">
        <f t="shared" ca="1" si="2255"/>
        <v/>
      </c>
      <c r="T1122" s="89" t="str">
        <f t="shared" ca="1" si="2255"/>
        <v/>
      </c>
      <c r="U1122" s="89" t="str">
        <f t="shared" ca="1" si="2255"/>
        <v/>
      </c>
      <c r="V1122" s="98"/>
    </row>
    <row r="1123" spans="2:22" x14ac:dyDescent="0.25">
      <c r="B1123" s="91">
        <v>20</v>
      </c>
      <c r="C1123" s="92">
        <f t="shared" si="2197"/>
        <v>43858</v>
      </c>
      <c r="D1123" s="93">
        <f ca="1">OFFSET(dispos!$D$27,,114)</f>
        <v>0</v>
      </c>
      <c r="E1123" s="93">
        <f ca="1">OFFSET(dispos!$E$27,,114)</f>
        <v>0</v>
      </c>
      <c r="F1123" s="93">
        <f ca="1">OFFSET(dispos!$F$27,,114)</f>
        <v>0</v>
      </c>
      <c r="G1123" s="93">
        <f ca="1">OFFSET(dispos!$G$27,,114)</f>
        <v>0</v>
      </c>
      <c r="H1123" s="93">
        <f ca="1">OFFSET(dispos!$H$27,,114)</f>
        <v>0</v>
      </c>
      <c r="I1123" s="93">
        <f ca="1">OFFSET(dispos!$I$27,,114)</f>
        <v>0</v>
      </c>
      <c r="J1123" s="90" t="str">
        <f t="shared" ref="J1123:O1123" ca="1" si="2256">IF(D1123=0,"",SUMPRODUCT((D1104:D1153&lt;=D1123)-(ISBLANK(D1104:D1153))))</f>
        <v/>
      </c>
      <c r="K1123" s="90" t="str">
        <f t="shared" ca="1" si="2256"/>
        <v/>
      </c>
      <c r="L1123" s="90" t="str">
        <f t="shared" ca="1" si="2256"/>
        <v/>
      </c>
      <c r="M1123" s="90" t="str">
        <f t="shared" ca="1" si="2256"/>
        <v/>
      </c>
      <c r="N1123" s="90" t="str">
        <f t="shared" ca="1" si="2256"/>
        <v/>
      </c>
      <c r="O1123" s="90" t="str">
        <f t="shared" ca="1" si="2256"/>
        <v/>
      </c>
      <c r="P1123" s="89" t="str">
        <f t="shared" ref="P1123:U1123" ca="1" si="2257">IF(ISNA(MATCH(MIN(J1104:J1153)+ROW()-ROW(P1104),J1104:J1153,0)),"",INDEX(D1104:D1153,MATCH(MIN(J1104:J1153)+ROW()-ROW(P1104),J1104:J1153,0)))</f>
        <v/>
      </c>
      <c r="Q1123" s="89" t="str">
        <f t="shared" ca="1" si="2257"/>
        <v/>
      </c>
      <c r="R1123" s="89" t="str">
        <f t="shared" ca="1" si="2257"/>
        <v/>
      </c>
      <c r="S1123" s="89" t="str">
        <f t="shared" ca="1" si="2257"/>
        <v/>
      </c>
      <c r="T1123" s="89" t="str">
        <f t="shared" ca="1" si="2257"/>
        <v/>
      </c>
      <c r="U1123" s="89" t="str">
        <f t="shared" ca="1" si="2257"/>
        <v/>
      </c>
      <c r="V1123" s="98"/>
    </row>
    <row r="1124" spans="2:22" x14ac:dyDescent="0.25">
      <c r="B1124" s="91">
        <v>21</v>
      </c>
      <c r="C1124" s="92">
        <f t="shared" si="2197"/>
        <v>43858</v>
      </c>
      <c r="D1124" s="93">
        <f ca="1">OFFSET(dispos!$D$27,,120)</f>
        <v>0</v>
      </c>
      <c r="E1124" s="93">
        <f ca="1">OFFSET(dispos!$E$27,,120)</f>
        <v>0</v>
      </c>
      <c r="F1124" s="93">
        <f ca="1">OFFSET(dispos!$F$27,,120)</f>
        <v>0</v>
      </c>
      <c r="G1124" s="93">
        <f ca="1">OFFSET(dispos!$G$27,,120)</f>
        <v>0</v>
      </c>
      <c r="H1124" s="93">
        <f ca="1">OFFSET(dispos!$H$27,,120)</f>
        <v>0</v>
      </c>
      <c r="I1124" s="93">
        <f ca="1">OFFSET(dispos!$I$27,,120)</f>
        <v>0</v>
      </c>
      <c r="J1124" s="90" t="str">
        <f t="shared" ref="J1124:O1124" ca="1" si="2258">IF(D1124=0,"",SUMPRODUCT((D1104:D1153&lt;=D1124)-(ISBLANK(D1104:D1153))))</f>
        <v/>
      </c>
      <c r="K1124" s="90" t="str">
        <f t="shared" ca="1" si="2258"/>
        <v/>
      </c>
      <c r="L1124" s="90" t="str">
        <f t="shared" ca="1" si="2258"/>
        <v/>
      </c>
      <c r="M1124" s="90" t="str">
        <f t="shared" ca="1" si="2258"/>
        <v/>
      </c>
      <c r="N1124" s="90" t="str">
        <f t="shared" ca="1" si="2258"/>
        <v/>
      </c>
      <c r="O1124" s="90" t="str">
        <f t="shared" ca="1" si="2258"/>
        <v/>
      </c>
      <c r="P1124" s="89" t="str">
        <f t="shared" ref="P1124:U1124" ca="1" si="2259">IF(ISNA(MATCH(MIN(J1104:J1153)+ROW()-ROW(P1104),J1104:J1153,0)),"",INDEX(D1104:D1153,MATCH(MIN(J1104:J1153)+ROW()-ROW(P1104),J1104:J1153,0)))</f>
        <v/>
      </c>
      <c r="Q1124" s="89" t="str">
        <f t="shared" ca="1" si="2259"/>
        <v/>
      </c>
      <c r="R1124" s="89" t="str">
        <f t="shared" ca="1" si="2259"/>
        <v/>
      </c>
      <c r="S1124" s="89" t="str">
        <f t="shared" ca="1" si="2259"/>
        <v/>
      </c>
      <c r="T1124" s="89" t="str">
        <f t="shared" ca="1" si="2259"/>
        <v/>
      </c>
      <c r="U1124" s="89" t="str">
        <f t="shared" ca="1" si="2259"/>
        <v/>
      </c>
      <c r="V1124" s="98"/>
    </row>
    <row r="1125" spans="2:22" x14ac:dyDescent="0.25">
      <c r="B1125" s="91">
        <v>22</v>
      </c>
      <c r="C1125" s="92">
        <f t="shared" si="2197"/>
        <v>43858</v>
      </c>
      <c r="D1125" s="93">
        <f ca="1">OFFSET(dispos!$D$27,,126)</f>
        <v>0</v>
      </c>
      <c r="E1125" s="93">
        <f ca="1">OFFSET(dispos!$E$27,,126)</f>
        <v>0</v>
      </c>
      <c r="F1125" s="93">
        <f ca="1">OFFSET(dispos!$F$27,,126)</f>
        <v>0</v>
      </c>
      <c r="G1125" s="93">
        <f ca="1">OFFSET(dispos!$G$27,,126)</f>
        <v>0</v>
      </c>
      <c r="H1125" s="93">
        <f ca="1">OFFSET(dispos!$H$27,,126)</f>
        <v>0</v>
      </c>
      <c r="I1125" s="93">
        <f ca="1">OFFSET(dispos!$I$27,,126)</f>
        <v>0</v>
      </c>
      <c r="J1125" s="90" t="str">
        <f t="shared" ref="J1125:O1125" ca="1" si="2260">IF(D1125=0,"",SUMPRODUCT((D1104:D1153&lt;=D1125)-(ISBLANK(D1104:D1153))))</f>
        <v/>
      </c>
      <c r="K1125" s="90" t="str">
        <f t="shared" ca="1" si="2260"/>
        <v/>
      </c>
      <c r="L1125" s="90" t="str">
        <f t="shared" ca="1" si="2260"/>
        <v/>
      </c>
      <c r="M1125" s="90" t="str">
        <f t="shared" ca="1" si="2260"/>
        <v/>
      </c>
      <c r="N1125" s="90" t="str">
        <f t="shared" ca="1" si="2260"/>
        <v/>
      </c>
      <c r="O1125" s="90" t="str">
        <f t="shared" ca="1" si="2260"/>
        <v/>
      </c>
      <c r="P1125" s="89" t="str">
        <f t="shared" ref="P1125:U1125" ca="1" si="2261">IF(ISNA(MATCH(MIN(J1104:J1153)+ROW()-ROW(P1104),J1104:J1153,0)),"",INDEX(D1104:D1153,MATCH(MIN(J1104:J1153)+ROW()-ROW(P1104),J1104:J1153,0)))</f>
        <v/>
      </c>
      <c r="Q1125" s="89" t="str">
        <f t="shared" ca="1" si="2261"/>
        <v/>
      </c>
      <c r="R1125" s="89" t="str">
        <f t="shared" ca="1" si="2261"/>
        <v/>
      </c>
      <c r="S1125" s="89" t="str">
        <f t="shared" ca="1" si="2261"/>
        <v/>
      </c>
      <c r="T1125" s="89" t="str">
        <f t="shared" ca="1" si="2261"/>
        <v/>
      </c>
      <c r="U1125" s="89" t="str">
        <f t="shared" ca="1" si="2261"/>
        <v/>
      </c>
      <c r="V1125" s="98"/>
    </row>
    <row r="1126" spans="2:22" x14ac:dyDescent="0.25">
      <c r="B1126" s="91">
        <v>23</v>
      </c>
      <c r="C1126" s="92">
        <f t="shared" si="2197"/>
        <v>43858</v>
      </c>
      <c r="D1126" s="93">
        <f ca="1">OFFSET(dispos!$D$27,,132)</f>
        <v>0</v>
      </c>
      <c r="E1126" s="93">
        <f ca="1">OFFSET(dispos!$E$27,,132)</f>
        <v>0</v>
      </c>
      <c r="F1126" s="93">
        <f ca="1">OFFSET(dispos!$F$27,,132)</f>
        <v>0</v>
      </c>
      <c r="G1126" s="93">
        <f ca="1">OFFSET(dispos!$G$27,,132)</f>
        <v>0</v>
      </c>
      <c r="H1126" s="93">
        <f ca="1">OFFSET(dispos!$H$27,,132)</f>
        <v>0</v>
      </c>
      <c r="I1126" s="93">
        <f ca="1">OFFSET(dispos!$I$27,,132)</f>
        <v>0</v>
      </c>
      <c r="J1126" s="90" t="str">
        <f t="shared" ref="J1126:O1126" ca="1" si="2262">IF(D1126=0,"",SUMPRODUCT((D1104:D1153&lt;=D1126)-(ISBLANK(D1104:D1153))))</f>
        <v/>
      </c>
      <c r="K1126" s="90" t="str">
        <f t="shared" ca="1" si="2262"/>
        <v/>
      </c>
      <c r="L1126" s="90" t="str">
        <f t="shared" ca="1" si="2262"/>
        <v/>
      </c>
      <c r="M1126" s="90" t="str">
        <f t="shared" ca="1" si="2262"/>
        <v/>
      </c>
      <c r="N1126" s="90" t="str">
        <f t="shared" ca="1" si="2262"/>
        <v/>
      </c>
      <c r="O1126" s="90" t="str">
        <f t="shared" ca="1" si="2262"/>
        <v/>
      </c>
      <c r="P1126" s="89" t="str">
        <f t="shared" ref="P1126:U1126" ca="1" si="2263">IF(ISNA(MATCH(MIN(J1104:J1153)+ROW()-ROW(P1104),J1104:J1153,0)),"",INDEX(D1104:D1153,MATCH(MIN(J1104:J1153)+ROW()-ROW(P1104),J1104:J1153,0)))</f>
        <v/>
      </c>
      <c r="Q1126" s="89" t="str">
        <f t="shared" ca="1" si="2263"/>
        <v/>
      </c>
      <c r="R1126" s="89" t="str">
        <f t="shared" ca="1" si="2263"/>
        <v/>
      </c>
      <c r="S1126" s="89" t="str">
        <f t="shared" ca="1" si="2263"/>
        <v/>
      </c>
      <c r="T1126" s="89" t="str">
        <f t="shared" ca="1" si="2263"/>
        <v/>
      </c>
      <c r="U1126" s="89" t="str">
        <f t="shared" ca="1" si="2263"/>
        <v/>
      </c>
      <c r="V1126" s="98"/>
    </row>
    <row r="1127" spans="2:22" x14ac:dyDescent="0.25">
      <c r="B1127" s="91">
        <v>24</v>
      </c>
      <c r="C1127" s="92">
        <f t="shared" si="2197"/>
        <v>43858</v>
      </c>
      <c r="D1127" s="93">
        <f ca="1">OFFSET(dispos!$D$27,,138)</f>
        <v>0</v>
      </c>
      <c r="E1127" s="93">
        <f ca="1">OFFSET(dispos!$E$27,,138)</f>
        <v>0</v>
      </c>
      <c r="F1127" s="93">
        <f ca="1">OFFSET(dispos!$F$27,,138)</f>
        <v>0</v>
      </c>
      <c r="G1127" s="93">
        <f ca="1">OFFSET(dispos!$G$27,,138)</f>
        <v>0</v>
      </c>
      <c r="H1127" s="93">
        <f ca="1">OFFSET(dispos!$H$27,,138)</f>
        <v>0</v>
      </c>
      <c r="I1127" s="93">
        <f ca="1">OFFSET(dispos!$I$27,,138)</f>
        <v>0</v>
      </c>
      <c r="J1127" s="90" t="str">
        <f t="shared" ref="J1127:O1127" ca="1" si="2264">IF(D1127=0,"",SUMPRODUCT((D1104:D1153&lt;=D1127)-(ISBLANK(D1104:D1153))))</f>
        <v/>
      </c>
      <c r="K1127" s="90" t="str">
        <f t="shared" ca="1" si="2264"/>
        <v/>
      </c>
      <c r="L1127" s="90" t="str">
        <f t="shared" ca="1" si="2264"/>
        <v/>
      </c>
      <c r="M1127" s="90" t="str">
        <f t="shared" ca="1" si="2264"/>
        <v/>
      </c>
      <c r="N1127" s="90" t="str">
        <f t="shared" ca="1" si="2264"/>
        <v/>
      </c>
      <c r="O1127" s="90" t="str">
        <f t="shared" ca="1" si="2264"/>
        <v/>
      </c>
      <c r="P1127" s="89" t="str">
        <f t="shared" ref="P1127:U1127" ca="1" si="2265">IF(ISNA(MATCH(MIN(J1104:J1153)+ROW()-ROW(P1104),J1104:J1153,0)),"",INDEX(D1104:D1153,MATCH(MIN(J1104:J1153)+ROW()-ROW(P1104),J1104:J1153,0)))</f>
        <v/>
      </c>
      <c r="Q1127" s="89" t="str">
        <f t="shared" ca="1" si="2265"/>
        <v/>
      </c>
      <c r="R1127" s="89" t="str">
        <f t="shared" ca="1" si="2265"/>
        <v/>
      </c>
      <c r="S1127" s="89" t="str">
        <f t="shared" ca="1" si="2265"/>
        <v/>
      </c>
      <c r="T1127" s="89" t="str">
        <f t="shared" ca="1" si="2265"/>
        <v/>
      </c>
      <c r="U1127" s="89" t="str">
        <f t="shared" ca="1" si="2265"/>
        <v/>
      </c>
      <c r="V1127" s="98"/>
    </row>
    <row r="1128" spans="2:22" x14ac:dyDescent="0.25">
      <c r="B1128" s="91">
        <v>25</v>
      </c>
      <c r="C1128" s="92">
        <f t="shared" si="2197"/>
        <v>43858</v>
      </c>
      <c r="D1128" s="93">
        <f ca="1">OFFSET(dispos!$D$27,,144)</f>
        <v>0</v>
      </c>
      <c r="E1128" s="93">
        <f ca="1">OFFSET(dispos!$E$27,,144)</f>
        <v>0</v>
      </c>
      <c r="F1128" s="93">
        <f ca="1">OFFSET(dispos!$F$27,,144)</f>
        <v>0</v>
      </c>
      <c r="G1128" s="93">
        <f ca="1">OFFSET(dispos!$G$27,,144)</f>
        <v>0</v>
      </c>
      <c r="H1128" s="93">
        <f ca="1">OFFSET(dispos!$H$27,,144)</f>
        <v>0</v>
      </c>
      <c r="I1128" s="93">
        <f ca="1">OFFSET(dispos!$I$27,,144)</f>
        <v>0</v>
      </c>
      <c r="J1128" s="90" t="str">
        <f t="shared" ref="J1128:O1128" ca="1" si="2266">IF(D1128=0,"",SUMPRODUCT((D1104:D1153&lt;=D1128)-(ISBLANK(D1104:D1153))))</f>
        <v/>
      </c>
      <c r="K1128" s="90" t="str">
        <f t="shared" ca="1" si="2266"/>
        <v/>
      </c>
      <c r="L1128" s="90" t="str">
        <f t="shared" ca="1" si="2266"/>
        <v/>
      </c>
      <c r="M1128" s="90" t="str">
        <f t="shared" ca="1" si="2266"/>
        <v/>
      </c>
      <c r="N1128" s="90" t="str">
        <f t="shared" ca="1" si="2266"/>
        <v/>
      </c>
      <c r="O1128" s="90" t="str">
        <f t="shared" ca="1" si="2266"/>
        <v/>
      </c>
      <c r="P1128" s="89" t="str">
        <f t="shared" ref="P1128:U1128" ca="1" si="2267">IF(ISNA(MATCH(MIN(J1104:J1153)+ROW()-ROW(P1104),J1104:J1153,0)),"",INDEX(D1104:D1153,MATCH(MIN(J1104:J1153)+ROW()-ROW(P1104),J1104:J1153,0)))</f>
        <v/>
      </c>
      <c r="Q1128" s="89" t="str">
        <f t="shared" ca="1" si="2267"/>
        <v/>
      </c>
      <c r="R1128" s="89" t="str">
        <f t="shared" ca="1" si="2267"/>
        <v/>
      </c>
      <c r="S1128" s="89" t="str">
        <f t="shared" ca="1" si="2267"/>
        <v/>
      </c>
      <c r="T1128" s="89" t="str">
        <f t="shared" ca="1" si="2267"/>
        <v/>
      </c>
      <c r="U1128" s="89" t="str">
        <f t="shared" ca="1" si="2267"/>
        <v/>
      </c>
      <c r="V1128" s="98"/>
    </row>
    <row r="1129" spans="2:22" x14ac:dyDescent="0.25">
      <c r="B1129" s="91">
        <v>26</v>
      </c>
      <c r="C1129" s="92">
        <f t="shared" si="2197"/>
        <v>43858</v>
      </c>
      <c r="D1129" s="93">
        <f ca="1">OFFSET(dispos!$D$27,,150)</f>
        <v>0</v>
      </c>
      <c r="E1129" s="93">
        <f ca="1">OFFSET(dispos!$E$27,,150)</f>
        <v>0</v>
      </c>
      <c r="F1129" s="93">
        <f ca="1">OFFSET(dispos!$F$27,,150)</f>
        <v>0</v>
      </c>
      <c r="G1129" s="93">
        <f ca="1">OFFSET(dispos!$G$27,,150)</f>
        <v>0</v>
      </c>
      <c r="H1129" s="93">
        <f ca="1">OFFSET(dispos!$H$27,,150)</f>
        <v>0</v>
      </c>
      <c r="I1129" s="93">
        <f ca="1">OFFSET(dispos!$I$27,,150)</f>
        <v>0</v>
      </c>
      <c r="J1129" s="90" t="str">
        <f t="shared" ref="J1129:O1129" ca="1" si="2268">IF(D1129=0,"",SUMPRODUCT((D1104:D1153&lt;=D1129)-(ISBLANK(D1104:D1153))))</f>
        <v/>
      </c>
      <c r="K1129" s="90" t="str">
        <f t="shared" ca="1" si="2268"/>
        <v/>
      </c>
      <c r="L1129" s="90" t="str">
        <f t="shared" ca="1" si="2268"/>
        <v/>
      </c>
      <c r="M1129" s="90" t="str">
        <f t="shared" ca="1" si="2268"/>
        <v/>
      </c>
      <c r="N1129" s="90" t="str">
        <f t="shared" ca="1" si="2268"/>
        <v/>
      </c>
      <c r="O1129" s="90" t="str">
        <f t="shared" ca="1" si="2268"/>
        <v/>
      </c>
      <c r="P1129" s="89" t="str">
        <f t="shared" ref="P1129:U1129" ca="1" si="2269">IF(ISNA(MATCH(MIN(J1104:J1153)+ROW()-ROW(P1104),J1104:J1153,0)),"",INDEX(D1104:D1153,MATCH(MIN(J1104:J1153)+ROW()-ROW(P1104),J1104:J1153,0)))</f>
        <v/>
      </c>
      <c r="Q1129" s="89" t="str">
        <f t="shared" ca="1" si="2269"/>
        <v/>
      </c>
      <c r="R1129" s="89" t="str">
        <f t="shared" ca="1" si="2269"/>
        <v/>
      </c>
      <c r="S1129" s="89" t="str">
        <f t="shared" ca="1" si="2269"/>
        <v/>
      </c>
      <c r="T1129" s="89" t="str">
        <f t="shared" ca="1" si="2269"/>
        <v/>
      </c>
      <c r="U1129" s="89" t="str">
        <f t="shared" ca="1" si="2269"/>
        <v/>
      </c>
      <c r="V1129" s="98"/>
    </row>
    <row r="1130" spans="2:22" x14ac:dyDescent="0.25">
      <c r="B1130" s="91">
        <v>27</v>
      </c>
      <c r="C1130" s="92">
        <f t="shared" si="2197"/>
        <v>43858</v>
      </c>
      <c r="D1130" s="93">
        <f ca="1">OFFSET(dispos!$D$27,,156)</f>
        <v>0</v>
      </c>
      <c r="E1130" s="93">
        <f ca="1">OFFSET(dispos!$E$27,,156)</f>
        <v>0</v>
      </c>
      <c r="F1130" s="93">
        <f ca="1">OFFSET(dispos!$F$27,,156)</f>
        <v>0</v>
      </c>
      <c r="G1130" s="93">
        <f ca="1">OFFSET(dispos!$G$27,,156)</f>
        <v>0</v>
      </c>
      <c r="H1130" s="93">
        <f ca="1">OFFSET(dispos!$H$27,,156)</f>
        <v>0</v>
      </c>
      <c r="I1130" s="93">
        <f ca="1">OFFSET(dispos!$I$27,,156)</f>
        <v>0</v>
      </c>
      <c r="J1130" s="90" t="str">
        <f t="shared" ref="J1130:O1130" ca="1" si="2270">IF(D1130=0,"",SUMPRODUCT((D1104:D1153&lt;=D1130)-(ISBLANK(D1104:D1153))))</f>
        <v/>
      </c>
      <c r="K1130" s="90" t="str">
        <f t="shared" ca="1" si="2270"/>
        <v/>
      </c>
      <c r="L1130" s="90" t="str">
        <f t="shared" ca="1" si="2270"/>
        <v/>
      </c>
      <c r="M1130" s="90" t="str">
        <f t="shared" ca="1" si="2270"/>
        <v/>
      </c>
      <c r="N1130" s="90" t="str">
        <f t="shared" ca="1" si="2270"/>
        <v/>
      </c>
      <c r="O1130" s="90" t="str">
        <f t="shared" ca="1" si="2270"/>
        <v/>
      </c>
      <c r="P1130" s="89" t="str">
        <f t="shared" ref="P1130:U1130" ca="1" si="2271">IF(ISNA(MATCH(MIN(J1104:J1153)+ROW()-ROW(P1104),J1104:J1153,0)),"",INDEX(D1104:D1153,MATCH(MIN(J1104:J1153)+ROW()-ROW(P1104),J1104:J1153,0)))</f>
        <v/>
      </c>
      <c r="Q1130" s="89" t="str">
        <f t="shared" ca="1" si="2271"/>
        <v/>
      </c>
      <c r="R1130" s="89" t="str">
        <f t="shared" ca="1" si="2271"/>
        <v/>
      </c>
      <c r="S1130" s="89" t="str">
        <f t="shared" ca="1" si="2271"/>
        <v/>
      </c>
      <c r="T1130" s="89" t="str">
        <f t="shared" ca="1" si="2271"/>
        <v/>
      </c>
      <c r="U1130" s="89" t="str">
        <f t="shared" ca="1" si="2271"/>
        <v/>
      </c>
      <c r="V1130" s="98"/>
    </row>
    <row r="1131" spans="2:22" x14ac:dyDescent="0.25">
      <c r="B1131" s="91">
        <v>28</v>
      </c>
      <c r="C1131" s="92">
        <f t="shared" si="2197"/>
        <v>43858</v>
      </c>
      <c r="D1131" s="93">
        <f ca="1">OFFSET(dispos!$D$27,,162)</f>
        <v>0</v>
      </c>
      <c r="E1131" s="93">
        <f ca="1">OFFSET(dispos!$E$27,,162)</f>
        <v>0</v>
      </c>
      <c r="F1131" s="93">
        <f ca="1">OFFSET(dispos!$F$27,,162)</f>
        <v>0</v>
      </c>
      <c r="G1131" s="93">
        <f ca="1">OFFSET(dispos!$G$27,,162)</f>
        <v>0</v>
      </c>
      <c r="H1131" s="93">
        <f ca="1">OFFSET(dispos!$H$27,,162)</f>
        <v>0</v>
      </c>
      <c r="I1131" s="93">
        <f ca="1">OFFSET(dispos!$I$27,,162)</f>
        <v>0</v>
      </c>
      <c r="J1131" s="90" t="str">
        <f t="shared" ref="J1131:O1131" ca="1" si="2272">IF(D1131=0,"",SUMPRODUCT((D1104:D1153&lt;=D1131)-(ISBLANK(D1104:D1153))))</f>
        <v/>
      </c>
      <c r="K1131" s="90" t="str">
        <f t="shared" ca="1" si="2272"/>
        <v/>
      </c>
      <c r="L1131" s="90" t="str">
        <f t="shared" ca="1" si="2272"/>
        <v/>
      </c>
      <c r="M1131" s="90" t="str">
        <f t="shared" ca="1" si="2272"/>
        <v/>
      </c>
      <c r="N1131" s="90" t="str">
        <f t="shared" ca="1" si="2272"/>
        <v/>
      </c>
      <c r="O1131" s="90" t="str">
        <f t="shared" ca="1" si="2272"/>
        <v/>
      </c>
      <c r="P1131" s="89" t="str">
        <f t="shared" ref="P1131:U1131" ca="1" si="2273">IF(ISNA(MATCH(MIN(J1104:J1153)+ROW()-ROW(P1104),J1104:J1153,0)),"",INDEX(D1104:D1153,MATCH(MIN(J1104:J1153)+ROW()-ROW(P1104),J1104:J1153,0)))</f>
        <v/>
      </c>
      <c r="Q1131" s="89" t="str">
        <f t="shared" ca="1" si="2273"/>
        <v/>
      </c>
      <c r="R1131" s="89" t="str">
        <f t="shared" ca="1" si="2273"/>
        <v/>
      </c>
      <c r="S1131" s="89" t="str">
        <f t="shared" ca="1" si="2273"/>
        <v/>
      </c>
      <c r="T1131" s="89" t="str">
        <f t="shared" ca="1" si="2273"/>
        <v/>
      </c>
      <c r="U1131" s="89" t="str">
        <f t="shared" ca="1" si="2273"/>
        <v/>
      </c>
      <c r="V1131" s="98"/>
    </row>
    <row r="1132" spans="2:22" x14ac:dyDescent="0.25">
      <c r="B1132" s="91">
        <v>29</v>
      </c>
      <c r="C1132" s="92">
        <f t="shared" si="2197"/>
        <v>43858</v>
      </c>
      <c r="D1132" s="93">
        <f ca="1">OFFSET(dispos!$D$27,,168)</f>
        <v>0</v>
      </c>
      <c r="E1132" s="93">
        <f ca="1">OFFSET(dispos!$E$27,,168)</f>
        <v>0</v>
      </c>
      <c r="F1132" s="93">
        <f ca="1">OFFSET(dispos!$F$27,,168)</f>
        <v>0</v>
      </c>
      <c r="G1132" s="93">
        <f ca="1">OFFSET(dispos!$G$27,,168)</f>
        <v>0</v>
      </c>
      <c r="H1132" s="93">
        <f ca="1">OFFSET(dispos!$H$27,,168)</f>
        <v>0</v>
      </c>
      <c r="I1132" s="93">
        <f ca="1">OFFSET(dispos!$I$27,,168)</f>
        <v>0</v>
      </c>
      <c r="J1132" s="90" t="str">
        <f t="shared" ref="J1132:O1132" ca="1" si="2274">IF(D1132=0,"",SUMPRODUCT((D1104:D1153&lt;=D1132)-(ISBLANK(D1104:D1153))))</f>
        <v/>
      </c>
      <c r="K1132" s="90" t="str">
        <f t="shared" ca="1" si="2274"/>
        <v/>
      </c>
      <c r="L1132" s="90" t="str">
        <f t="shared" ca="1" si="2274"/>
        <v/>
      </c>
      <c r="M1132" s="90" t="str">
        <f t="shared" ca="1" si="2274"/>
        <v/>
      </c>
      <c r="N1132" s="90" t="str">
        <f t="shared" ca="1" si="2274"/>
        <v/>
      </c>
      <c r="O1132" s="90" t="str">
        <f t="shared" ca="1" si="2274"/>
        <v/>
      </c>
      <c r="P1132" s="89" t="str">
        <f t="shared" ref="P1132:U1132" ca="1" si="2275">IF(ISNA(MATCH(MIN(J1104:J1153)+ROW()-ROW(P1104),J1104:J1153,0)),"",INDEX(D1104:D1153,MATCH(MIN(J1104:J1153)+ROW()-ROW(P1104),J1104:J1153,0)))</f>
        <v/>
      </c>
      <c r="Q1132" s="89" t="str">
        <f t="shared" ca="1" si="2275"/>
        <v/>
      </c>
      <c r="R1132" s="89" t="str">
        <f t="shared" ca="1" si="2275"/>
        <v/>
      </c>
      <c r="S1132" s="89" t="str">
        <f t="shared" ca="1" si="2275"/>
        <v/>
      </c>
      <c r="T1132" s="89" t="str">
        <f t="shared" ca="1" si="2275"/>
        <v/>
      </c>
      <c r="U1132" s="89" t="str">
        <f t="shared" ca="1" si="2275"/>
        <v/>
      </c>
      <c r="V1132" s="98"/>
    </row>
    <row r="1133" spans="2:22" x14ac:dyDescent="0.25">
      <c r="B1133" s="91">
        <v>30</v>
      </c>
      <c r="C1133" s="92">
        <f t="shared" si="2197"/>
        <v>43858</v>
      </c>
      <c r="D1133" s="93">
        <f ca="1">OFFSET(dispos!$D$27,,174)</f>
        <v>0</v>
      </c>
      <c r="E1133" s="93">
        <f ca="1">OFFSET(dispos!$E$27,,174)</f>
        <v>0</v>
      </c>
      <c r="F1133" s="93">
        <f ca="1">OFFSET(dispos!$F$27,,174)</f>
        <v>0</v>
      </c>
      <c r="G1133" s="93">
        <f ca="1">OFFSET(dispos!$G$27,,174)</f>
        <v>0</v>
      </c>
      <c r="H1133" s="93">
        <f ca="1">OFFSET(dispos!$H$27,,174)</f>
        <v>0</v>
      </c>
      <c r="I1133" s="93">
        <f ca="1">OFFSET(dispos!$I$27,,174)</f>
        <v>0</v>
      </c>
      <c r="J1133" s="90" t="str">
        <f t="shared" ref="J1133:O1133" ca="1" si="2276">IF(D1133=0,"",SUMPRODUCT((D1104:D1153&lt;=D1133)-(ISBLANK(D1104:D1153))))</f>
        <v/>
      </c>
      <c r="K1133" s="90" t="str">
        <f t="shared" ca="1" si="2276"/>
        <v/>
      </c>
      <c r="L1133" s="90" t="str">
        <f t="shared" ca="1" si="2276"/>
        <v/>
      </c>
      <c r="M1133" s="90" t="str">
        <f t="shared" ca="1" si="2276"/>
        <v/>
      </c>
      <c r="N1133" s="90" t="str">
        <f t="shared" ca="1" si="2276"/>
        <v/>
      </c>
      <c r="O1133" s="90" t="str">
        <f t="shared" ca="1" si="2276"/>
        <v/>
      </c>
      <c r="P1133" s="89" t="str">
        <f t="shared" ref="P1133:U1133" ca="1" si="2277">IF(ISNA(MATCH(MIN(J1104:J1153)+ROW()-ROW(P1104),J1104:J1153,0)),"",INDEX(D1104:D1153,MATCH(MIN(J1104:J1153)+ROW()-ROW(P1104),J1104:J1153,0)))</f>
        <v/>
      </c>
      <c r="Q1133" s="89" t="str">
        <f t="shared" ca="1" si="2277"/>
        <v/>
      </c>
      <c r="R1133" s="89" t="str">
        <f t="shared" ca="1" si="2277"/>
        <v/>
      </c>
      <c r="S1133" s="89" t="str">
        <f t="shared" ca="1" si="2277"/>
        <v/>
      </c>
      <c r="T1133" s="89" t="str">
        <f t="shared" ca="1" si="2277"/>
        <v/>
      </c>
      <c r="U1133" s="89" t="str">
        <f t="shared" ca="1" si="2277"/>
        <v/>
      </c>
      <c r="V1133" s="98"/>
    </row>
    <row r="1134" spans="2:22" x14ac:dyDescent="0.25">
      <c r="B1134" s="91">
        <v>31</v>
      </c>
      <c r="C1134" s="92">
        <f t="shared" si="2197"/>
        <v>43858</v>
      </c>
      <c r="D1134" s="93">
        <f ca="1">OFFSET(dispos!$D$27,,180)</f>
        <v>0</v>
      </c>
      <c r="E1134" s="93">
        <f ca="1">OFFSET(dispos!$E$27,,180)</f>
        <v>0</v>
      </c>
      <c r="F1134" s="93">
        <f ca="1">OFFSET(dispos!$F$27,,180)</f>
        <v>0</v>
      </c>
      <c r="G1134" s="93">
        <f ca="1">OFFSET(dispos!$G$27,,180)</f>
        <v>0</v>
      </c>
      <c r="H1134" s="93">
        <f ca="1">OFFSET(dispos!$H$27,,180)</f>
        <v>0</v>
      </c>
      <c r="I1134" s="93">
        <f ca="1">OFFSET(dispos!$I$27,,180)</f>
        <v>0</v>
      </c>
      <c r="J1134" s="90" t="str">
        <f t="shared" ref="J1134:O1134" ca="1" si="2278">IF(D1134=0,"",SUMPRODUCT((D1104:D1153&lt;=D1134)-(ISBLANK(D1104:D1153))))</f>
        <v/>
      </c>
      <c r="K1134" s="90" t="str">
        <f t="shared" ca="1" si="2278"/>
        <v/>
      </c>
      <c r="L1134" s="90" t="str">
        <f t="shared" ca="1" si="2278"/>
        <v/>
      </c>
      <c r="M1134" s="90" t="str">
        <f t="shared" ca="1" si="2278"/>
        <v/>
      </c>
      <c r="N1134" s="90" t="str">
        <f t="shared" ca="1" si="2278"/>
        <v/>
      </c>
      <c r="O1134" s="90" t="str">
        <f t="shared" ca="1" si="2278"/>
        <v/>
      </c>
      <c r="P1134" s="89" t="str">
        <f t="shared" ref="P1134:U1134" ca="1" si="2279">IF(ISNA(MATCH(MIN(J1104:J1153)+ROW()-ROW(P1104),J1104:J1153,0)),"",INDEX(D1104:D1153,MATCH(MIN(J1104:J1153)+ROW()-ROW(P1104),J1104:J1153,0)))</f>
        <v/>
      </c>
      <c r="Q1134" s="89" t="str">
        <f t="shared" ca="1" si="2279"/>
        <v/>
      </c>
      <c r="R1134" s="89" t="str">
        <f t="shared" ca="1" si="2279"/>
        <v/>
      </c>
      <c r="S1134" s="89" t="str">
        <f t="shared" ca="1" si="2279"/>
        <v/>
      </c>
      <c r="T1134" s="89" t="str">
        <f t="shared" ca="1" si="2279"/>
        <v/>
      </c>
      <c r="U1134" s="89" t="str">
        <f t="shared" ca="1" si="2279"/>
        <v/>
      </c>
      <c r="V1134" s="98"/>
    </row>
    <row r="1135" spans="2:22" x14ac:dyDescent="0.25">
      <c r="B1135" s="91">
        <v>32</v>
      </c>
      <c r="C1135" s="92">
        <f t="shared" si="2197"/>
        <v>43858</v>
      </c>
      <c r="D1135" s="93">
        <f ca="1">OFFSET(dispos!$D$27,,186)</f>
        <v>0</v>
      </c>
      <c r="E1135" s="93">
        <f ca="1">OFFSET(dispos!$E$27,,186)</f>
        <v>0</v>
      </c>
      <c r="F1135" s="93">
        <f ca="1">OFFSET(dispos!$F$27,,186)</f>
        <v>0</v>
      </c>
      <c r="G1135" s="93">
        <f ca="1">OFFSET(dispos!$G$27,,186)</f>
        <v>0</v>
      </c>
      <c r="H1135" s="93">
        <f ca="1">OFFSET(dispos!$H$27,,186)</f>
        <v>0</v>
      </c>
      <c r="I1135" s="93">
        <f ca="1">OFFSET(dispos!$I$27,,186)</f>
        <v>0</v>
      </c>
      <c r="J1135" s="90" t="str">
        <f t="shared" ref="J1135:O1135" ca="1" si="2280">IF(D1135=0,"",SUMPRODUCT((D1104:D1153&lt;=D1135)-(ISBLANK(D1104:D1153))))</f>
        <v/>
      </c>
      <c r="K1135" s="90" t="str">
        <f t="shared" ca="1" si="2280"/>
        <v/>
      </c>
      <c r="L1135" s="90" t="str">
        <f t="shared" ca="1" si="2280"/>
        <v/>
      </c>
      <c r="M1135" s="90" t="str">
        <f t="shared" ca="1" si="2280"/>
        <v/>
      </c>
      <c r="N1135" s="90" t="str">
        <f t="shared" ca="1" si="2280"/>
        <v/>
      </c>
      <c r="O1135" s="90" t="str">
        <f t="shared" ca="1" si="2280"/>
        <v/>
      </c>
      <c r="P1135" s="89" t="str">
        <f t="shared" ref="P1135:U1135" ca="1" si="2281">IF(ISNA(MATCH(MIN(J1104:J1153)+ROW()-ROW(P1104),J1104:J1153,0)),"",INDEX(D1104:D1153,MATCH(MIN(J1104:J1153)+ROW()-ROW(P1104),J1104:J1153,0)))</f>
        <v/>
      </c>
      <c r="Q1135" s="89" t="str">
        <f t="shared" ca="1" si="2281"/>
        <v/>
      </c>
      <c r="R1135" s="89" t="str">
        <f t="shared" ca="1" si="2281"/>
        <v/>
      </c>
      <c r="S1135" s="89" t="str">
        <f t="shared" ca="1" si="2281"/>
        <v/>
      </c>
      <c r="T1135" s="89" t="str">
        <f t="shared" ca="1" si="2281"/>
        <v/>
      </c>
      <c r="U1135" s="89" t="str">
        <f t="shared" ca="1" si="2281"/>
        <v/>
      </c>
      <c r="V1135" s="98"/>
    </row>
    <row r="1136" spans="2:22" x14ac:dyDescent="0.25">
      <c r="B1136" s="91">
        <v>33</v>
      </c>
      <c r="C1136" s="92">
        <f t="shared" si="2197"/>
        <v>43858</v>
      </c>
      <c r="D1136" s="93">
        <f ca="1">OFFSET(dispos!$D$27,,192)</f>
        <v>0</v>
      </c>
      <c r="E1136" s="93">
        <f ca="1">OFFSET(dispos!$E$27,,192)</f>
        <v>0</v>
      </c>
      <c r="F1136" s="93">
        <f ca="1">OFFSET(dispos!$F$27,,192)</f>
        <v>0</v>
      </c>
      <c r="G1136" s="93">
        <f ca="1">OFFSET(dispos!$G$27,,192)</f>
        <v>0</v>
      </c>
      <c r="H1136" s="93">
        <f ca="1">OFFSET(dispos!$H$27,,192)</f>
        <v>0</v>
      </c>
      <c r="I1136" s="93">
        <f ca="1">OFFSET(dispos!$I$27,,192)</f>
        <v>0</v>
      </c>
      <c r="J1136" s="90" t="str">
        <f t="shared" ref="J1136:O1136" ca="1" si="2282">IF(D1136=0,"",SUMPRODUCT((D1104:D1153&lt;=D1136)-(ISBLANK(D1104:D1153))))</f>
        <v/>
      </c>
      <c r="K1136" s="90" t="str">
        <f t="shared" ca="1" si="2282"/>
        <v/>
      </c>
      <c r="L1136" s="90" t="str">
        <f t="shared" ca="1" si="2282"/>
        <v/>
      </c>
      <c r="M1136" s="90" t="str">
        <f t="shared" ca="1" si="2282"/>
        <v/>
      </c>
      <c r="N1136" s="90" t="str">
        <f t="shared" ca="1" si="2282"/>
        <v/>
      </c>
      <c r="O1136" s="90" t="str">
        <f t="shared" ca="1" si="2282"/>
        <v/>
      </c>
      <c r="P1136" s="89" t="str">
        <f t="shared" ref="P1136:U1136" ca="1" si="2283">IF(ISNA(MATCH(MIN(J1104:J1153)+ROW()-ROW(P1104),J1104:J1153,0)),"",INDEX(D1104:D1153,MATCH(MIN(J1104:J1153)+ROW()-ROW(P1104),J1104:J1153,0)))</f>
        <v/>
      </c>
      <c r="Q1136" s="89" t="str">
        <f t="shared" ca="1" si="2283"/>
        <v/>
      </c>
      <c r="R1136" s="89" t="str">
        <f t="shared" ca="1" si="2283"/>
        <v/>
      </c>
      <c r="S1136" s="89" t="str">
        <f t="shared" ca="1" si="2283"/>
        <v/>
      </c>
      <c r="T1136" s="89" t="str">
        <f t="shared" ca="1" si="2283"/>
        <v/>
      </c>
      <c r="U1136" s="89" t="str">
        <f t="shared" ca="1" si="2283"/>
        <v/>
      </c>
      <c r="V1136" s="98"/>
    </row>
    <row r="1137" spans="2:22" x14ac:dyDescent="0.25">
      <c r="B1137" s="91">
        <v>34</v>
      </c>
      <c r="C1137" s="92">
        <f t="shared" si="2197"/>
        <v>43858</v>
      </c>
      <c r="D1137" s="93">
        <f ca="1">OFFSET(dispos!$D$27,,198)</f>
        <v>0</v>
      </c>
      <c r="E1137" s="93">
        <f ca="1">OFFSET(dispos!$E$27,,198)</f>
        <v>0</v>
      </c>
      <c r="F1137" s="93">
        <f ca="1">OFFSET(dispos!$F$27,,198)</f>
        <v>0</v>
      </c>
      <c r="G1137" s="93">
        <f ca="1">OFFSET(dispos!$G$27,,198)</f>
        <v>0</v>
      </c>
      <c r="H1137" s="93">
        <f ca="1">OFFSET(dispos!$H$27,,198)</f>
        <v>0</v>
      </c>
      <c r="I1137" s="93">
        <f ca="1">OFFSET(dispos!$I$27,,198)</f>
        <v>0</v>
      </c>
      <c r="J1137" s="90" t="str">
        <f t="shared" ref="J1137:O1137" ca="1" si="2284">IF(D1137=0,"",SUMPRODUCT((D1104:D1153&lt;=D1137)-(ISBLANK(D1104:D1153))))</f>
        <v/>
      </c>
      <c r="K1137" s="90" t="str">
        <f t="shared" ca="1" si="2284"/>
        <v/>
      </c>
      <c r="L1137" s="90" t="str">
        <f t="shared" ca="1" si="2284"/>
        <v/>
      </c>
      <c r="M1137" s="90" t="str">
        <f t="shared" ca="1" si="2284"/>
        <v/>
      </c>
      <c r="N1137" s="90" t="str">
        <f t="shared" ca="1" si="2284"/>
        <v/>
      </c>
      <c r="O1137" s="90" t="str">
        <f t="shared" ca="1" si="2284"/>
        <v/>
      </c>
      <c r="P1137" s="89" t="str">
        <f t="shared" ref="P1137:U1137" ca="1" si="2285">IF(ISNA(MATCH(MIN(J1104:J1153)+ROW()-ROW(P1104),J1104:J1153,0)),"",INDEX(D1104:D1153,MATCH(MIN(J1104:J1153)+ROW()-ROW(P1104),J1104:J1153,0)))</f>
        <v/>
      </c>
      <c r="Q1137" s="89" t="str">
        <f t="shared" ca="1" si="2285"/>
        <v/>
      </c>
      <c r="R1137" s="89" t="str">
        <f t="shared" ca="1" si="2285"/>
        <v/>
      </c>
      <c r="S1137" s="89" t="str">
        <f t="shared" ca="1" si="2285"/>
        <v/>
      </c>
      <c r="T1137" s="89" t="str">
        <f t="shared" ca="1" si="2285"/>
        <v/>
      </c>
      <c r="U1137" s="89" t="str">
        <f t="shared" ca="1" si="2285"/>
        <v/>
      </c>
      <c r="V1137" s="98"/>
    </row>
    <row r="1138" spans="2:22" x14ac:dyDescent="0.25">
      <c r="B1138" s="91">
        <v>35</v>
      </c>
      <c r="C1138" s="92">
        <f t="shared" si="2197"/>
        <v>43858</v>
      </c>
      <c r="D1138" s="93">
        <f ca="1">OFFSET(dispos!$D$27,,204)</f>
        <v>0</v>
      </c>
      <c r="E1138" s="93">
        <f ca="1">OFFSET(dispos!$E$27,,204)</f>
        <v>0</v>
      </c>
      <c r="F1138" s="93">
        <f ca="1">OFFSET(dispos!$F$27,,204)</f>
        <v>0</v>
      </c>
      <c r="G1138" s="93">
        <f ca="1">OFFSET(dispos!$G$27,,204)</f>
        <v>0</v>
      </c>
      <c r="H1138" s="93">
        <f ca="1">OFFSET(dispos!$H$27,,204)</f>
        <v>0</v>
      </c>
      <c r="I1138" s="93">
        <f ca="1">OFFSET(dispos!$I$27,,204)</f>
        <v>0</v>
      </c>
      <c r="J1138" s="90" t="str">
        <f t="shared" ref="J1138:O1138" ca="1" si="2286">IF(D1138=0,"",SUMPRODUCT((D1104:D1153&lt;=D1138)-(ISBLANK(D1104:D1153))))</f>
        <v/>
      </c>
      <c r="K1138" s="90" t="str">
        <f t="shared" ca="1" si="2286"/>
        <v/>
      </c>
      <c r="L1138" s="90" t="str">
        <f t="shared" ca="1" si="2286"/>
        <v/>
      </c>
      <c r="M1138" s="90" t="str">
        <f t="shared" ca="1" si="2286"/>
        <v/>
      </c>
      <c r="N1138" s="90" t="str">
        <f t="shared" ca="1" si="2286"/>
        <v/>
      </c>
      <c r="O1138" s="90" t="str">
        <f t="shared" ca="1" si="2286"/>
        <v/>
      </c>
      <c r="P1138" s="89" t="str">
        <f t="shared" ref="P1138:U1138" ca="1" si="2287">IF(ISNA(MATCH(MIN(J1104:J1153)+ROW()-ROW(P1104),J1104:J1153,0)),"",INDEX(D1104:D1153,MATCH(MIN(J1104:J1153)+ROW()-ROW(P1104),J1104:J1153,0)))</f>
        <v/>
      </c>
      <c r="Q1138" s="89" t="str">
        <f t="shared" ca="1" si="2287"/>
        <v/>
      </c>
      <c r="R1138" s="89" t="str">
        <f t="shared" ca="1" si="2287"/>
        <v/>
      </c>
      <c r="S1138" s="89" t="str">
        <f t="shared" ca="1" si="2287"/>
        <v/>
      </c>
      <c r="T1138" s="89" t="str">
        <f t="shared" ca="1" si="2287"/>
        <v/>
      </c>
      <c r="U1138" s="89" t="str">
        <f t="shared" ca="1" si="2287"/>
        <v/>
      </c>
      <c r="V1138" s="98"/>
    </row>
    <row r="1139" spans="2:22" x14ac:dyDescent="0.25">
      <c r="B1139" s="91">
        <v>36</v>
      </c>
      <c r="C1139" s="92">
        <f t="shared" si="2197"/>
        <v>43858</v>
      </c>
      <c r="D1139" s="93">
        <f ca="1">OFFSET(dispos!$D$27,,210)</f>
        <v>0</v>
      </c>
      <c r="E1139" s="93">
        <f ca="1">OFFSET(dispos!$E$27,,210)</f>
        <v>0</v>
      </c>
      <c r="F1139" s="93">
        <f ca="1">OFFSET(dispos!$F$27,,210)</f>
        <v>0</v>
      </c>
      <c r="G1139" s="93">
        <f ca="1">OFFSET(dispos!$G$27,,210)</f>
        <v>0</v>
      </c>
      <c r="H1139" s="93">
        <f ca="1">OFFSET(dispos!$H$27,,210)</f>
        <v>0</v>
      </c>
      <c r="I1139" s="93">
        <f ca="1">OFFSET(dispos!$I$27,,210)</f>
        <v>0</v>
      </c>
      <c r="J1139" s="90" t="str">
        <f t="shared" ref="J1139:O1139" ca="1" si="2288">IF(D1139=0,"",SUMPRODUCT((D1104:D1153&lt;=D1139)-(ISBLANK(D1104:D1153))))</f>
        <v/>
      </c>
      <c r="K1139" s="90" t="str">
        <f t="shared" ca="1" si="2288"/>
        <v/>
      </c>
      <c r="L1139" s="90" t="str">
        <f t="shared" ca="1" si="2288"/>
        <v/>
      </c>
      <c r="M1139" s="90" t="str">
        <f t="shared" ca="1" si="2288"/>
        <v/>
      </c>
      <c r="N1139" s="90" t="str">
        <f t="shared" ca="1" si="2288"/>
        <v/>
      </c>
      <c r="O1139" s="90" t="str">
        <f t="shared" ca="1" si="2288"/>
        <v/>
      </c>
      <c r="P1139" s="89" t="str">
        <f t="shared" ref="P1139:U1139" ca="1" si="2289">IF(ISNA(MATCH(MIN(J1104:J1153)+ROW()-ROW(P1104),J1104:J1153,0)),"",INDEX(D1104:D1153,MATCH(MIN(J1104:J1153)+ROW()-ROW(P1104),J1104:J1153,0)))</f>
        <v/>
      </c>
      <c r="Q1139" s="89" t="str">
        <f t="shared" ca="1" si="2289"/>
        <v/>
      </c>
      <c r="R1139" s="89" t="str">
        <f t="shared" ca="1" si="2289"/>
        <v/>
      </c>
      <c r="S1139" s="89" t="str">
        <f t="shared" ca="1" si="2289"/>
        <v/>
      </c>
      <c r="T1139" s="89" t="str">
        <f t="shared" ca="1" si="2289"/>
        <v/>
      </c>
      <c r="U1139" s="89" t="str">
        <f t="shared" ca="1" si="2289"/>
        <v/>
      </c>
      <c r="V1139" s="98"/>
    </row>
    <row r="1140" spans="2:22" x14ac:dyDescent="0.25">
      <c r="B1140" s="91">
        <v>37</v>
      </c>
      <c r="C1140" s="92">
        <f t="shared" si="2197"/>
        <v>43858</v>
      </c>
      <c r="D1140" s="93">
        <f ca="1">OFFSET(dispos!$D$27,,216)</f>
        <v>0</v>
      </c>
      <c r="E1140" s="93">
        <f ca="1">OFFSET(dispos!$E$27,,216)</f>
        <v>0</v>
      </c>
      <c r="F1140" s="93">
        <f ca="1">OFFSET(dispos!$F$27,,216)</f>
        <v>0</v>
      </c>
      <c r="G1140" s="93">
        <f ca="1">OFFSET(dispos!$G$27,,216)</f>
        <v>0</v>
      </c>
      <c r="H1140" s="93">
        <f ca="1">OFFSET(dispos!$H$27,,216)</f>
        <v>0</v>
      </c>
      <c r="I1140" s="93">
        <f ca="1">OFFSET(dispos!$I$27,,216)</f>
        <v>0</v>
      </c>
      <c r="J1140" s="90" t="str">
        <f t="shared" ref="J1140:O1140" ca="1" si="2290">IF(D1140=0,"",SUMPRODUCT((D1104:D1153&lt;=D1140)-(ISBLANK(D1104:D1153))))</f>
        <v/>
      </c>
      <c r="K1140" s="90" t="str">
        <f t="shared" ca="1" si="2290"/>
        <v/>
      </c>
      <c r="L1140" s="90" t="str">
        <f t="shared" ca="1" si="2290"/>
        <v/>
      </c>
      <c r="M1140" s="90" t="str">
        <f t="shared" ca="1" si="2290"/>
        <v/>
      </c>
      <c r="N1140" s="90" t="str">
        <f t="shared" ca="1" si="2290"/>
        <v/>
      </c>
      <c r="O1140" s="90" t="str">
        <f t="shared" ca="1" si="2290"/>
        <v/>
      </c>
      <c r="P1140" s="89" t="str">
        <f t="shared" ref="P1140:U1140" ca="1" si="2291">IF(ISNA(MATCH(MIN(J1104:J1153)+ROW()-ROW(P1104),J1104:J1153,0)),"",INDEX(D1104:D1153,MATCH(MIN(J1104:J1153)+ROW()-ROW(P1104),J1104:J1153,0)))</f>
        <v/>
      </c>
      <c r="Q1140" s="89" t="str">
        <f t="shared" ca="1" si="2291"/>
        <v/>
      </c>
      <c r="R1140" s="89" t="str">
        <f t="shared" ca="1" si="2291"/>
        <v/>
      </c>
      <c r="S1140" s="89" t="str">
        <f t="shared" ca="1" si="2291"/>
        <v/>
      </c>
      <c r="T1140" s="89" t="str">
        <f t="shared" ca="1" si="2291"/>
        <v/>
      </c>
      <c r="U1140" s="89" t="str">
        <f t="shared" ca="1" si="2291"/>
        <v/>
      </c>
      <c r="V1140" s="98"/>
    </row>
    <row r="1141" spans="2:22" x14ac:dyDescent="0.25">
      <c r="B1141" s="91">
        <v>38</v>
      </c>
      <c r="C1141" s="92">
        <f t="shared" si="2197"/>
        <v>43858</v>
      </c>
      <c r="D1141" s="93">
        <f ca="1">OFFSET(dispos!$D$27,,222)</f>
        <v>0</v>
      </c>
      <c r="E1141" s="93">
        <f ca="1">OFFSET(dispos!$E$27,,222)</f>
        <v>0</v>
      </c>
      <c r="F1141" s="93">
        <f ca="1">OFFSET(dispos!$F$27,,222)</f>
        <v>0</v>
      </c>
      <c r="G1141" s="93">
        <f ca="1">OFFSET(dispos!$G$27,,222)</f>
        <v>0</v>
      </c>
      <c r="H1141" s="93">
        <f ca="1">OFFSET(dispos!$H$27,,222)</f>
        <v>0</v>
      </c>
      <c r="I1141" s="93">
        <f ca="1">OFFSET(dispos!$I$27,,222)</f>
        <v>0</v>
      </c>
      <c r="J1141" s="90" t="str">
        <f t="shared" ref="J1141:O1141" ca="1" si="2292">IF(D1141=0,"",SUMPRODUCT((D1104:D1153&lt;=D1141)-(ISBLANK(D1104:D1153))))</f>
        <v/>
      </c>
      <c r="K1141" s="90" t="str">
        <f t="shared" ca="1" si="2292"/>
        <v/>
      </c>
      <c r="L1141" s="90" t="str">
        <f t="shared" ca="1" si="2292"/>
        <v/>
      </c>
      <c r="M1141" s="90" t="str">
        <f t="shared" ca="1" si="2292"/>
        <v/>
      </c>
      <c r="N1141" s="90" t="str">
        <f t="shared" ca="1" si="2292"/>
        <v/>
      </c>
      <c r="O1141" s="90" t="str">
        <f t="shared" ca="1" si="2292"/>
        <v/>
      </c>
      <c r="P1141" s="89" t="str">
        <f t="shared" ref="P1141:U1141" ca="1" si="2293">IF(ISNA(MATCH(MIN(J1104:J1153)+ROW()-ROW(P1104),J1104:J1153,0)),"",INDEX(D1104:D1153,MATCH(MIN(J1104:J1153)+ROW()-ROW(P1104),J1104:J1153,0)))</f>
        <v/>
      </c>
      <c r="Q1141" s="89" t="str">
        <f t="shared" ca="1" si="2293"/>
        <v/>
      </c>
      <c r="R1141" s="89" t="str">
        <f t="shared" ca="1" si="2293"/>
        <v/>
      </c>
      <c r="S1141" s="89" t="str">
        <f t="shared" ca="1" si="2293"/>
        <v/>
      </c>
      <c r="T1141" s="89" t="str">
        <f t="shared" ca="1" si="2293"/>
        <v/>
      </c>
      <c r="U1141" s="89" t="str">
        <f t="shared" ca="1" si="2293"/>
        <v/>
      </c>
      <c r="V1141" s="98"/>
    </row>
    <row r="1142" spans="2:22" x14ac:dyDescent="0.25">
      <c r="B1142" s="91">
        <v>39</v>
      </c>
      <c r="C1142" s="92">
        <f t="shared" si="2197"/>
        <v>43858</v>
      </c>
      <c r="D1142" s="93">
        <f ca="1">OFFSET(dispos!$D$27,,228)</f>
        <v>0</v>
      </c>
      <c r="E1142" s="93">
        <f ca="1">OFFSET(dispos!$E$27,,228)</f>
        <v>0</v>
      </c>
      <c r="F1142" s="93">
        <f ca="1">OFFSET(dispos!$F$27,,228)</f>
        <v>0</v>
      </c>
      <c r="G1142" s="93">
        <f ca="1">OFFSET(dispos!$G$27,,228)</f>
        <v>0</v>
      </c>
      <c r="H1142" s="93">
        <f ca="1">OFFSET(dispos!$H$27,,228)</f>
        <v>0</v>
      </c>
      <c r="I1142" s="93">
        <f ca="1">OFFSET(dispos!$I$27,,228)</f>
        <v>0</v>
      </c>
      <c r="J1142" s="90" t="str">
        <f t="shared" ref="J1142:O1142" ca="1" si="2294">IF(D1142=0,"",SUMPRODUCT((D1104:D1153&lt;=D1142)-(ISBLANK(D1104:D1153))))</f>
        <v/>
      </c>
      <c r="K1142" s="90" t="str">
        <f t="shared" ca="1" si="2294"/>
        <v/>
      </c>
      <c r="L1142" s="90" t="str">
        <f t="shared" ca="1" si="2294"/>
        <v/>
      </c>
      <c r="M1142" s="90" t="str">
        <f t="shared" ca="1" si="2294"/>
        <v/>
      </c>
      <c r="N1142" s="90" t="str">
        <f t="shared" ca="1" si="2294"/>
        <v/>
      </c>
      <c r="O1142" s="90" t="str">
        <f t="shared" ca="1" si="2294"/>
        <v/>
      </c>
      <c r="P1142" s="89" t="str">
        <f t="shared" ref="P1142:U1142" ca="1" si="2295">IF(ISNA(MATCH(MIN(J1104:J1153)+ROW()-ROW(P1104),J1104:J1153,0)),"",INDEX(D1104:D1153,MATCH(MIN(J1104:J1153)+ROW()-ROW(P1104),J1104:J1153,0)))</f>
        <v/>
      </c>
      <c r="Q1142" s="89" t="str">
        <f t="shared" ca="1" si="2295"/>
        <v/>
      </c>
      <c r="R1142" s="89" t="str">
        <f t="shared" ca="1" si="2295"/>
        <v/>
      </c>
      <c r="S1142" s="89" t="str">
        <f t="shared" ca="1" si="2295"/>
        <v/>
      </c>
      <c r="T1142" s="89" t="str">
        <f t="shared" ca="1" si="2295"/>
        <v/>
      </c>
      <c r="U1142" s="89" t="str">
        <f t="shared" ca="1" si="2295"/>
        <v/>
      </c>
      <c r="V1142" s="98"/>
    </row>
    <row r="1143" spans="2:22" x14ac:dyDescent="0.25">
      <c r="B1143" s="91">
        <v>40</v>
      </c>
      <c r="C1143" s="92">
        <f t="shared" si="2197"/>
        <v>43858</v>
      </c>
      <c r="D1143" s="93">
        <f ca="1">OFFSET(dispos!$D$27,,234)</f>
        <v>0</v>
      </c>
      <c r="E1143" s="93">
        <f ca="1">OFFSET(dispos!$E$27,,234)</f>
        <v>0</v>
      </c>
      <c r="F1143" s="93">
        <f ca="1">OFFSET(dispos!$F$27,,234)</f>
        <v>0</v>
      </c>
      <c r="G1143" s="93">
        <f ca="1">OFFSET(dispos!$G$27,,234)</f>
        <v>0</v>
      </c>
      <c r="H1143" s="93">
        <f ca="1">OFFSET(dispos!$H$27,,234)</f>
        <v>0</v>
      </c>
      <c r="I1143" s="93">
        <f ca="1">OFFSET(dispos!$I$27,,234)</f>
        <v>0</v>
      </c>
      <c r="J1143" s="90" t="str">
        <f t="shared" ref="J1143:O1143" ca="1" si="2296">IF(D1143=0,"",SUMPRODUCT((D1104:D1153&lt;=D1143)-(ISBLANK(D1104:D1153))))</f>
        <v/>
      </c>
      <c r="K1143" s="90" t="str">
        <f t="shared" ca="1" si="2296"/>
        <v/>
      </c>
      <c r="L1143" s="90" t="str">
        <f t="shared" ca="1" si="2296"/>
        <v/>
      </c>
      <c r="M1143" s="90" t="str">
        <f t="shared" ca="1" si="2296"/>
        <v/>
      </c>
      <c r="N1143" s="90" t="str">
        <f t="shared" ca="1" si="2296"/>
        <v/>
      </c>
      <c r="O1143" s="90" t="str">
        <f t="shared" ca="1" si="2296"/>
        <v/>
      </c>
      <c r="P1143" s="89" t="str">
        <f t="shared" ref="P1143:U1143" ca="1" si="2297">IF(ISNA(MATCH(MIN(J1104:J1153)+ROW()-ROW(P1104),J1104:J1153,0)),"",INDEX(D1104:D1153,MATCH(MIN(J1104:J1153)+ROW()-ROW(P1104),J1104:J1153,0)))</f>
        <v/>
      </c>
      <c r="Q1143" s="89" t="str">
        <f t="shared" ca="1" si="2297"/>
        <v/>
      </c>
      <c r="R1143" s="89" t="str">
        <f t="shared" ca="1" si="2297"/>
        <v/>
      </c>
      <c r="S1143" s="89" t="str">
        <f t="shared" ca="1" si="2297"/>
        <v/>
      </c>
      <c r="T1143" s="89" t="str">
        <f t="shared" ca="1" si="2297"/>
        <v/>
      </c>
      <c r="U1143" s="89" t="str">
        <f t="shared" ca="1" si="2297"/>
        <v/>
      </c>
      <c r="V1143" s="98"/>
    </row>
    <row r="1144" spans="2:22" x14ac:dyDescent="0.25">
      <c r="B1144" s="91">
        <v>41</v>
      </c>
      <c r="C1144" s="92">
        <f t="shared" si="2197"/>
        <v>43858</v>
      </c>
      <c r="D1144" s="93">
        <f ca="1">OFFSET(dispos!$D$27,,240)</f>
        <v>0</v>
      </c>
      <c r="E1144" s="93">
        <f ca="1">OFFSET(dispos!$E$27,,240)</f>
        <v>0</v>
      </c>
      <c r="F1144" s="93">
        <f ca="1">OFFSET(dispos!$F$27,,240)</f>
        <v>0</v>
      </c>
      <c r="G1144" s="93">
        <f ca="1">OFFSET(dispos!$G$27,,240)</f>
        <v>0</v>
      </c>
      <c r="H1144" s="93">
        <f ca="1">OFFSET(dispos!$H$27,,240)</f>
        <v>0</v>
      </c>
      <c r="I1144" s="93">
        <f ca="1">OFFSET(dispos!$I$27,,240)</f>
        <v>0</v>
      </c>
      <c r="J1144" s="90" t="str">
        <f t="shared" ref="J1144:O1144" ca="1" si="2298">IF(D1144=0,"",SUMPRODUCT((D1104:D1153&lt;=D1144)-(ISBLANK(D1104:D1153))))</f>
        <v/>
      </c>
      <c r="K1144" s="90" t="str">
        <f t="shared" ca="1" si="2298"/>
        <v/>
      </c>
      <c r="L1144" s="90" t="str">
        <f t="shared" ca="1" si="2298"/>
        <v/>
      </c>
      <c r="M1144" s="90" t="str">
        <f t="shared" ca="1" si="2298"/>
        <v/>
      </c>
      <c r="N1144" s="90" t="str">
        <f t="shared" ca="1" si="2298"/>
        <v/>
      </c>
      <c r="O1144" s="90" t="str">
        <f t="shared" ca="1" si="2298"/>
        <v/>
      </c>
      <c r="P1144" s="89" t="str">
        <f t="shared" ref="P1144:U1144" ca="1" si="2299">IF(ISNA(MATCH(MIN(J1104:J1153)+ROW()-ROW(P1104),J1104:J1153,0)),"",INDEX(D1104:D1153,MATCH(MIN(J1104:J1153)+ROW()-ROW(P1104),J1104:J1153,0)))</f>
        <v/>
      </c>
      <c r="Q1144" s="89" t="str">
        <f t="shared" ca="1" si="2299"/>
        <v/>
      </c>
      <c r="R1144" s="89" t="str">
        <f t="shared" ca="1" si="2299"/>
        <v/>
      </c>
      <c r="S1144" s="89" t="str">
        <f t="shared" ca="1" si="2299"/>
        <v/>
      </c>
      <c r="T1144" s="89" t="str">
        <f t="shared" ca="1" si="2299"/>
        <v/>
      </c>
      <c r="U1144" s="89" t="str">
        <f t="shared" ca="1" si="2299"/>
        <v/>
      </c>
      <c r="V1144" s="98"/>
    </row>
    <row r="1145" spans="2:22" x14ac:dyDescent="0.25">
      <c r="B1145" s="91">
        <v>42</v>
      </c>
      <c r="C1145" s="92">
        <f t="shared" si="2197"/>
        <v>43858</v>
      </c>
      <c r="D1145" s="93">
        <f ca="1">OFFSET(dispos!$D$27,,246)</f>
        <v>0</v>
      </c>
      <c r="E1145" s="93">
        <f ca="1">OFFSET(dispos!$E$27,,246)</f>
        <v>0</v>
      </c>
      <c r="F1145" s="93">
        <f ca="1">OFFSET(dispos!$F$27,,246)</f>
        <v>0</v>
      </c>
      <c r="G1145" s="93">
        <f ca="1">OFFSET(dispos!$G$27,,246)</f>
        <v>0</v>
      </c>
      <c r="H1145" s="93">
        <f ca="1">OFFSET(dispos!$H$27,,246)</f>
        <v>0</v>
      </c>
      <c r="I1145" s="93">
        <f ca="1">OFFSET(dispos!$I$27,,246)</f>
        <v>0</v>
      </c>
      <c r="J1145" s="90" t="str">
        <f t="shared" ref="J1145:O1145" ca="1" si="2300">IF(D1145=0,"",SUMPRODUCT((D1104:D1153&lt;=D1145)-(ISBLANK(D1104:D1153))))</f>
        <v/>
      </c>
      <c r="K1145" s="90" t="str">
        <f t="shared" ca="1" si="2300"/>
        <v/>
      </c>
      <c r="L1145" s="90" t="str">
        <f t="shared" ca="1" si="2300"/>
        <v/>
      </c>
      <c r="M1145" s="90" t="str">
        <f t="shared" ca="1" si="2300"/>
        <v/>
      </c>
      <c r="N1145" s="90" t="str">
        <f t="shared" ca="1" si="2300"/>
        <v/>
      </c>
      <c r="O1145" s="90" t="str">
        <f t="shared" ca="1" si="2300"/>
        <v/>
      </c>
      <c r="P1145" s="89" t="str">
        <f t="shared" ref="P1145:U1145" ca="1" si="2301">IF(ISNA(MATCH(MIN(J1104:J1153)+ROW()-ROW(P1104),J1104:J1153,0)),"",INDEX(D1104:D1153,MATCH(MIN(J1104:J1153)+ROW()-ROW(P1104),J1104:J1153,0)))</f>
        <v/>
      </c>
      <c r="Q1145" s="89" t="str">
        <f t="shared" ca="1" si="2301"/>
        <v/>
      </c>
      <c r="R1145" s="89" t="str">
        <f t="shared" ca="1" si="2301"/>
        <v/>
      </c>
      <c r="S1145" s="89" t="str">
        <f t="shared" ca="1" si="2301"/>
        <v/>
      </c>
      <c r="T1145" s="89" t="str">
        <f t="shared" ca="1" si="2301"/>
        <v/>
      </c>
      <c r="U1145" s="89" t="str">
        <f t="shared" ca="1" si="2301"/>
        <v/>
      </c>
      <c r="V1145" s="98"/>
    </row>
    <row r="1146" spans="2:22" x14ac:dyDescent="0.25">
      <c r="B1146" s="91">
        <v>43</v>
      </c>
      <c r="C1146" s="92">
        <f t="shared" si="2197"/>
        <v>43858</v>
      </c>
      <c r="D1146" s="93">
        <f ca="1">OFFSET(dispos!$D$27,,252)</f>
        <v>0</v>
      </c>
      <c r="E1146" s="93">
        <f ca="1">OFFSET(dispos!$E$27,,252)</f>
        <v>0</v>
      </c>
      <c r="F1146" s="93">
        <f ca="1">OFFSET(dispos!$F$27,,252)</f>
        <v>0</v>
      </c>
      <c r="G1146" s="93">
        <f ca="1">OFFSET(dispos!$G$27,,252)</f>
        <v>0</v>
      </c>
      <c r="H1146" s="93">
        <f ca="1">OFFSET(dispos!$H$27,,252)</f>
        <v>0</v>
      </c>
      <c r="I1146" s="93">
        <f ca="1">OFFSET(dispos!$I$27,,252)</f>
        <v>0</v>
      </c>
      <c r="J1146" s="90" t="str">
        <f t="shared" ref="J1146:O1146" ca="1" si="2302">IF(D1146=0,"",SUMPRODUCT((D1104:D1153&lt;=D1146)-(ISBLANK(D1104:D1153))))</f>
        <v/>
      </c>
      <c r="K1146" s="90" t="str">
        <f t="shared" ca="1" si="2302"/>
        <v/>
      </c>
      <c r="L1146" s="90" t="str">
        <f t="shared" ca="1" si="2302"/>
        <v/>
      </c>
      <c r="M1146" s="90" t="str">
        <f t="shared" ca="1" si="2302"/>
        <v/>
      </c>
      <c r="N1146" s="90" t="str">
        <f t="shared" ca="1" si="2302"/>
        <v/>
      </c>
      <c r="O1146" s="90" t="str">
        <f t="shared" ca="1" si="2302"/>
        <v/>
      </c>
      <c r="P1146" s="89" t="str">
        <f t="shared" ref="P1146:U1146" ca="1" si="2303">IF(ISNA(MATCH(MIN(J1104:J1153)+ROW()-ROW(P1104),J1104:J1153,0)),"",INDEX(D1104:D1153,MATCH(MIN(J1104:J1153)+ROW()-ROW(P1104),J1104:J1153,0)))</f>
        <v/>
      </c>
      <c r="Q1146" s="89" t="str">
        <f t="shared" ca="1" si="2303"/>
        <v/>
      </c>
      <c r="R1146" s="89" t="str">
        <f t="shared" ca="1" si="2303"/>
        <v/>
      </c>
      <c r="S1146" s="89" t="str">
        <f t="shared" ca="1" si="2303"/>
        <v/>
      </c>
      <c r="T1146" s="89" t="str">
        <f t="shared" ca="1" si="2303"/>
        <v/>
      </c>
      <c r="U1146" s="89" t="str">
        <f t="shared" ca="1" si="2303"/>
        <v/>
      </c>
      <c r="V1146" s="98"/>
    </row>
    <row r="1147" spans="2:22" x14ac:dyDescent="0.25">
      <c r="B1147" s="91">
        <v>44</v>
      </c>
      <c r="C1147" s="92">
        <f t="shared" si="2197"/>
        <v>43858</v>
      </c>
      <c r="D1147" s="93">
        <f ca="1">OFFSET(dispos!$D$27,,258)</f>
        <v>0</v>
      </c>
      <c r="E1147" s="93">
        <f ca="1">OFFSET(dispos!$E$27,,258)</f>
        <v>0</v>
      </c>
      <c r="F1147" s="93">
        <f ca="1">OFFSET(dispos!$F$27,,258)</f>
        <v>0</v>
      </c>
      <c r="G1147" s="93">
        <f ca="1">OFFSET(dispos!$G$27,,258)</f>
        <v>0</v>
      </c>
      <c r="H1147" s="93">
        <f ca="1">OFFSET(dispos!$H$27,,258)</f>
        <v>0</v>
      </c>
      <c r="I1147" s="93">
        <f ca="1">OFFSET(dispos!$I$27,,258)</f>
        <v>0</v>
      </c>
      <c r="J1147" s="90" t="str">
        <f t="shared" ref="J1147:O1147" ca="1" si="2304">IF(D1147=0,"",SUMPRODUCT((D1104:D1153&lt;=D1147)-(ISBLANK(D1104:D1153))))</f>
        <v/>
      </c>
      <c r="K1147" s="90" t="str">
        <f t="shared" ca="1" si="2304"/>
        <v/>
      </c>
      <c r="L1147" s="90" t="str">
        <f t="shared" ca="1" si="2304"/>
        <v/>
      </c>
      <c r="M1147" s="90" t="str">
        <f t="shared" ca="1" si="2304"/>
        <v/>
      </c>
      <c r="N1147" s="90" t="str">
        <f t="shared" ca="1" si="2304"/>
        <v/>
      </c>
      <c r="O1147" s="90" t="str">
        <f t="shared" ca="1" si="2304"/>
        <v/>
      </c>
      <c r="P1147" s="89" t="str">
        <f t="shared" ref="P1147:U1147" ca="1" si="2305">IF(ISNA(MATCH(MIN(J1104:J1153)+ROW()-ROW(P1104),J1104:J1153,0)),"",INDEX(D1104:D1153,MATCH(MIN(J1104:J1153)+ROW()-ROW(P1104),J1104:J1153,0)))</f>
        <v/>
      </c>
      <c r="Q1147" s="89" t="str">
        <f t="shared" ca="1" si="2305"/>
        <v/>
      </c>
      <c r="R1147" s="89" t="str">
        <f t="shared" ca="1" si="2305"/>
        <v/>
      </c>
      <c r="S1147" s="89" t="str">
        <f t="shared" ca="1" si="2305"/>
        <v/>
      </c>
      <c r="T1147" s="89" t="str">
        <f t="shared" ca="1" si="2305"/>
        <v/>
      </c>
      <c r="U1147" s="89" t="str">
        <f t="shared" ca="1" si="2305"/>
        <v/>
      </c>
      <c r="V1147" s="98"/>
    </row>
    <row r="1148" spans="2:22" x14ac:dyDescent="0.25">
      <c r="B1148" s="91">
        <v>45</v>
      </c>
      <c r="C1148" s="92">
        <f t="shared" si="2197"/>
        <v>43858</v>
      </c>
      <c r="D1148" s="93">
        <f ca="1">OFFSET(dispos!$D$27,,264)</f>
        <v>0</v>
      </c>
      <c r="E1148" s="93">
        <f ca="1">OFFSET(dispos!$E$27,,264)</f>
        <v>0</v>
      </c>
      <c r="F1148" s="93">
        <f ca="1">OFFSET(dispos!$F$27,,264)</f>
        <v>0</v>
      </c>
      <c r="G1148" s="93">
        <f ca="1">OFFSET(dispos!$G$27,,264)</f>
        <v>0</v>
      </c>
      <c r="H1148" s="93">
        <f ca="1">OFFSET(dispos!$H$27,,264)</f>
        <v>0</v>
      </c>
      <c r="I1148" s="93">
        <f ca="1">OFFSET(dispos!$I$27,,264)</f>
        <v>0</v>
      </c>
      <c r="J1148" s="90" t="str">
        <f t="shared" ref="J1148:O1148" ca="1" si="2306">IF(D1148=0,"",SUMPRODUCT((D1104:D1153&lt;=D1148)-(ISBLANK(D1104:D1153))))</f>
        <v/>
      </c>
      <c r="K1148" s="90" t="str">
        <f t="shared" ca="1" si="2306"/>
        <v/>
      </c>
      <c r="L1148" s="90" t="str">
        <f t="shared" ca="1" si="2306"/>
        <v/>
      </c>
      <c r="M1148" s="90" t="str">
        <f t="shared" ca="1" si="2306"/>
        <v/>
      </c>
      <c r="N1148" s="90" t="str">
        <f t="shared" ca="1" si="2306"/>
        <v/>
      </c>
      <c r="O1148" s="90" t="str">
        <f t="shared" ca="1" si="2306"/>
        <v/>
      </c>
      <c r="P1148" s="89" t="str">
        <f t="shared" ref="P1148:U1148" ca="1" si="2307">IF(ISNA(MATCH(MIN(J1104:J1153)+ROW()-ROW(P1104),J1104:J1153,0)),"",INDEX(D1104:D1153,MATCH(MIN(J1104:J1153)+ROW()-ROW(P1104),J1104:J1153,0)))</f>
        <v/>
      </c>
      <c r="Q1148" s="89" t="str">
        <f t="shared" ca="1" si="2307"/>
        <v/>
      </c>
      <c r="R1148" s="89" t="str">
        <f t="shared" ca="1" si="2307"/>
        <v/>
      </c>
      <c r="S1148" s="89" t="str">
        <f t="shared" ca="1" si="2307"/>
        <v/>
      </c>
      <c r="T1148" s="89" t="str">
        <f t="shared" ca="1" si="2307"/>
        <v/>
      </c>
      <c r="U1148" s="89" t="str">
        <f t="shared" ca="1" si="2307"/>
        <v/>
      </c>
      <c r="V1148" s="98"/>
    </row>
    <row r="1149" spans="2:22" x14ac:dyDescent="0.25">
      <c r="B1149" s="91">
        <v>46</v>
      </c>
      <c r="C1149" s="92">
        <f t="shared" si="2197"/>
        <v>43858</v>
      </c>
      <c r="D1149" s="93">
        <f ca="1">OFFSET(dispos!$D$27,,270)</f>
        <v>0</v>
      </c>
      <c r="E1149" s="93">
        <f ca="1">OFFSET(dispos!$E$27,,270)</f>
        <v>0</v>
      </c>
      <c r="F1149" s="93">
        <f ca="1">OFFSET(dispos!$F$27,,270)</f>
        <v>0</v>
      </c>
      <c r="G1149" s="93">
        <f ca="1">OFFSET(dispos!$G$27,,270)</f>
        <v>0</v>
      </c>
      <c r="H1149" s="93">
        <f ca="1">OFFSET(dispos!$H$27,,270)</f>
        <v>0</v>
      </c>
      <c r="I1149" s="93">
        <f ca="1">OFFSET(dispos!$I$27,,270)</f>
        <v>0</v>
      </c>
      <c r="J1149" s="90" t="str">
        <f t="shared" ref="J1149:O1149" ca="1" si="2308">IF(D1149=0,"",SUMPRODUCT((D1104:D1153&lt;=D1149)-(ISBLANK(D1104:D1153))))</f>
        <v/>
      </c>
      <c r="K1149" s="90" t="str">
        <f t="shared" ca="1" si="2308"/>
        <v/>
      </c>
      <c r="L1149" s="90" t="str">
        <f t="shared" ca="1" si="2308"/>
        <v/>
      </c>
      <c r="M1149" s="90" t="str">
        <f t="shared" ca="1" si="2308"/>
        <v/>
      </c>
      <c r="N1149" s="90" t="str">
        <f t="shared" ca="1" si="2308"/>
        <v/>
      </c>
      <c r="O1149" s="90" t="str">
        <f t="shared" ca="1" si="2308"/>
        <v/>
      </c>
      <c r="P1149" s="89" t="str">
        <f t="shared" ref="P1149:U1149" ca="1" si="2309">IF(ISNA(MATCH(MIN(J1104:J1153)+ROW()-ROW(P1104),J1104:J1153,0)),"",INDEX(D1104:D1153,MATCH(MIN(J1104:J1153)+ROW()-ROW(P1104),J1104:J1153,0)))</f>
        <v/>
      </c>
      <c r="Q1149" s="89" t="str">
        <f t="shared" ca="1" si="2309"/>
        <v/>
      </c>
      <c r="R1149" s="89" t="str">
        <f t="shared" ca="1" si="2309"/>
        <v/>
      </c>
      <c r="S1149" s="89" t="str">
        <f t="shared" ca="1" si="2309"/>
        <v/>
      </c>
      <c r="T1149" s="89" t="str">
        <f t="shared" ca="1" si="2309"/>
        <v/>
      </c>
      <c r="U1149" s="89" t="str">
        <f t="shared" ca="1" si="2309"/>
        <v/>
      </c>
      <c r="V1149" s="98"/>
    </row>
    <row r="1150" spans="2:22" x14ac:dyDescent="0.25">
      <c r="B1150" s="91">
        <v>47</v>
      </c>
      <c r="C1150" s="92">
        <f t="shared" si="2197"/>
        <v>43858</v>
      </c>
      <c r="D1150" s="93">
        <f ca="1">OFFSET(dispos!$D$27,,276)</f>
        <v>0</v>
      </c>
      <c r="E1150" s="93">
        <f ca="1">OFFSET(dispos!$E$27,,276)</f>
        <v>0</v>
      </c>
      <c r="F1150" s="93">
        <f ca="1">OFFSET(dispos!$F$27,,276)</f>
        <v>0</v>
      </c>
      <c r="G1150" s="93">
        <f ca="1">OFFSET(dispos!$G$27,,276)</f>
        <v>0</v>
      </c>
      <c r="H1150" s="93">
        <f ca="1">OFFSET(dispos!$H$27,,276)</f>
        <v>0</v>
      </c>
      <c r="I1150" s="93">
        <f ca="1">OFFSET(dispos!$I$27,,276)</f>
        <v>0</v>
      </c>
      <c r="J1150" s="90" t="str">
        <f t="shared" ref="J1150:O1150" ca="1" si="2310">IF(D1150=0,"",SUMPRODUCT((D1104:D1153&lt;=D1150)-(ISBLANK(D1104:D1153))))</f>
        <v/>
      </c>
      <c r="K1150" s="90" t="str">
        <f t="shared" ca="1" si="2310"/>
        <v/>
      </c>
      <c r="L1150" s="90" t="str">
        <f t="shared" ca="1" si="2310"/>
        <v/>
      </c>
      <c r="M1150" s="90" t="str">
        <f t="shared" ca="1" si="2310"/>
        <v/>
      </c>
      <c r="N1150" s="90" t="str">
        <f t="shared" ca="1" si="2310"/>
        <v/>
      </c>
      <c r="O1150" s="90" t="str">
        <f t="shared" ca="1" si="2310"/>
        <v/>
      </c>
      <c r="P1150" s="89" t="str">
        <f t="shared" ref="P1150:U1150" ca="1" si="2311">IF(ISNA(MATCH(MIN(J1104:J1153)+ROW()-ROW(P1104),J1104:J1153,0)),"",INDEX(D1104:D1153,MATCH(MIN(J1104:J1153)+ROW()-ROW(P1104),J1104:J1153,0)))</f>
        <v/>
      </c>
      <c r="Q1150" s="89" t="str">
        <f t="shared" ca="1" si="2311"/>
        <v/>
      </c>
      <c r="R1150" s="89" t="str">
        <f t="shared" ca="1" si="2311"/>
        <v/>
      </c>
      <c r="S1150" s="89" t="str">
        <f t="shared" ca="1" si="2311"/>
        <v/>
      </c>
      <c r="T1150" s="89" t="str">
        <f t="shared" ca="1" si="2311"/>
        <v/>
      </c>
      <c r="U1150" s="89" t="str">
        <f t="shared" ca="1" si="2311"/>
        <v/>
      </c>
      <c r="V1150" s="98"/>
    </row>
    <row r="1151" spans="2:22" x14ac:dyDescent="0.25">
      <c r="B1151" s="91">
        <v>48</v>
      </c>
      <c r="C1151" s="92">
        <f t="shared" si="2197"/>
        <v>43858</v>
      </c>
      <c r="D1151" s="93">
        <f ca="1">OFFSET(dispos!$D$27,,282)</f>
        <v>0</v>
      </c>
      <c r="E1151" s="93">
        <f ca="1">OFFSET(dispos!$E$27,,282)</f>
        <v>0</v>
      </c>
      <c r="F1151" s="93">
        <f ca="1">OFFSET(dispos!$F$27,,282)</f>
        <v>0</v>
      </c>
      <c r="G1151" s="93">
        <f ca="1">OFFSET(dispos!$G$27,,282)</f>
        <v>0</v>
      </c>
      <c r="H1151" s="93">
        <f ca="1">OFFSET(dispos!$H$27,,282)</f>
        <v>0</v>
      </c>
      <c r="I1151" s="93">
        <f ca="1">OFFSET(dispos!$I$27,,282)</f>
        <v>0</v>
      </c>
      <c r="J1151" s="90" t="str">
        <f t="shared" ref="J1151:O1151" ca="1" si="2312">IF(D1151=0,"",SUMPRODUCT((D1104:D1153&lt;=D1151)-(ISBLANK(D1104:D1153))))</f>
        <v/>
      </c>
      <c r="K1151" s="90" t="str">
        <f t="shared" ca="1" si="2312"/>
        <v/>
      </c>
      <c r="L1151" s="90" t="str">
        <f t="shared" ca="1" si="2312"/>
        <v/>
      </c>
      <c r="M1151" s="90" t="str">
        <f t="shared" ca="1" si="2312"/>
        <v/>
      </c>
      <c r="N1151" s="90" t="str">
        <f t="shared" ca="1" si="2312"/>
        <v/>
      </c>
      <c r="O1151" s="90" t="str">
        <f t="shared" ca="1" si="2312"/>
        <v/>
      </c>
      <c r="P1151" s="89" t="str">
        <f t="shared" ref="P1151:U1151" ca="1" si="2313">IF(ISNA(MATCH(MIN(J1104:J1153)+ROW()-ROW(P1104),J1104:J1153,0)),"",INDEX(D1104:D1153,MATCH(MIN(J1104:J1153)+ROW()-ROW(P1104),J1104:J1153,0)))</f>
        <v/>
      </c>
      <c r="Q1151" s="89" t="str">
        <f t="shared" ca="1" si="2313"/>
        <v/>
      </c>
      <c r="R1151" s="89" t="str">
        <f t="shared" ca="1" si="2313"/>
        <v/>
      </c>
      <c r="S1151" s="89" t="str">
        <f t="shared" ca="1" si="2313"/>
        <v/>
      </c>
      <c r="T1151" s="89" t="str">
        <f t="shared" ca="1" si="2313"/>
        <v/>
      </c>
      <c r="U1151" s="89" t="str">
        <f t="shared" ca="1" si="2313"/>
        <v/>
      </c>
      <c r="V1151" s="98"/>
    </row>
    <row r="1152" spans="2:22" x14ac:dyDescent="0.25">
      <c r="B1152" s="91">
        <v>49</v>
      </c>
      <c r="C1152" s="92">
        <f t="shared" si="2197"/>
        <v>43858</v>
      </c>
      <c r="D1152" s="93">
        <f ca="1">OFFSET(dispos!$D$27,,288)</f>
        <v>0</v>
      </c>
      <c r="E1152" s="93">
        <f ca="1">OFFSET(dispos!$E$27,,288)</f>
        <v>0</v>
      </c>
      <c r="F1152" s="93">
        <f ca="1">OFFSET(dispos!$F$27,,288)</f>
        <v>0</v>
      </c>
      <c r="G1152" s="93">
        <f ca="1">OFFSET(dispos!$G$27,,288)</f>
        <v>0</v>
      </c>
      <c r="H1152" s="93">
        <f ca="1">OFFSET(dispos!$H$27,,288)</f>
        <v>0</v>
      </c>
      <c r="I1152" s="93">
        <f ca="1">OFFSET(dispos!$I$27,,288)</f>
        <v>0</v>
      </c>
      <c r="J1152" s="90" t="str">
        <f t="shared" ref="J1152:O1152" ca="1" si="2314">IF(D1152=0,"",SUMPRODUCT((D1104:D1153&lt;=D1152)-(ISBLANK(D1104:D1153))))</f>
        <v/>
      </c>
      <c r="K1152" s="90" t="str">
        <f t="shared" ca="1" si="2314"/>
        <v/>
      </c>
      <c r="L1152" s="90" t="str">
        <f t="shared" ca="1" si="2314"/>
        <v/>
      </c>
      <c r="M1152" s="90" t="str">
        <f t="shared" ca="1" si="2314"/>
        <v/>
      </c>
      <c r="N1152" s="90" t="str">
        <f t="shared" ca="1" si="2314"/>
        <v/>
      </c>
      <c r="O1152" s="90" t="str">
        <f t="shared" ca="1" si="2314"/>
        <v/>
      </c>
      <c r="P1152" s="89" t="str">
        <f t="shared" ref="P1152:U1152" ca="1" si="2315">IF(ISNA(MATCH(MIN(J1104:J1153)+ROW()-ROW(P1104),J1104:J1153,0)),"",INDEX(D1104:D1153,MATCH(MIN(J1104:J1153)+ROW()-ROW(P1104),J1104:J1153,0)))</f>
        <v/>
      </c>
      <c r="Q1152" s="89" t="str">
        <f t="shared" ca="1" si="2315"/>
        <v/>
      </c>
      <c r="R1152" s="89" t="str">
        <f t="shared" ca="1" si="2315"/>
        <v/>
      </c>
      <c r="S1152" s="89" t="str">
        <f t="shared" ca="1" si="2315"/>
        <v/>
      </c>
      <c r="T1152" s="89" t="str">
        <f t="shared" ca="1" si="2315"/>
        <v/>
      </c>
      <c r="U1152" s="89" t="str">
        <f t="shared" ca="1" si="2315"/>
        <v/>
      </c>
      <c r="V1152" s="98"/>
    </row>
    <row r="1153" spans="2:22" x14ac:dyDescent="0.25">
      <c r="B1153" s="91">
        <v>50</v>
      </c>
      <c r="C1153" s="92">
        <f t="shared" si="2197"/>
        <v>43858</v>
      </c>
      <c r="D1153" s="93">
        <f ca="1">OFFSET(dispos!$D$27,,294)</f>
        <v>0</v>
      </c>
      <c r="E1153" s="93">
        <f ca="1">OFFSET(dispos!$E$27,,294)</f>
        <v>0</v>
      </c>
      <c r="F1153" s="93">
        <f ca="1">OFFSET(dispos!$F$27,,294)</f>
        <v>0</v>
      </c>
      <c r="G1153" s="93">
        <f ca="1">OFFSET(dispos!$G$27,,294)</f>
        <v>0</v>
      </c>
      <c r="H1153" s="93">
        <f ca="1">OFFSET(dispos!$H$27,,294)</f>
        <v>0</v>
      </c>
      <c r="I1153" s="93">
        <f ca="1">OFFSET(dispos!$I$27,,294)</f>
        <v>0</v>
      </c>
      <c r="J1153" s="90" t="str">
        <f t="shared" ref="J1153:O1153" ca="1" si="2316">IF(D1153=0,"",SUMPRODUCT((D1104:D1153&lt;=D1153)-(ISBLANK(D1104:D1153))))</f>
        <v/>
      </c>
      <c r="K1153" s="90" t="str">
        <f t="shared" ca="1" si="2316"/>
        <v/>
      </c>
      <c r="L1153" s="90" t="str">
        <f t="shared" ca="1" si="2316"/>
        <v/>
      </c>
      <c r="M1153" s="90" t="str">
        <f t="shared" ca="1" si="2316"/>
        <v/>
      </c>
      <c r="N1153" s="90" t="str">
        <f t="shared" ca="1" si="2316"/>
        <v/>
      </c>
      <c r="O1153" s="90" t="str">
        <f t="shared" ca="1" si="2316"/>
        <v/>
      </c>
      <c r="P1153" s="89" t="str">
        <f t="shared" ref="P1153:U1153" ca="1" si="2317">IF(ISNA(MATCH(MIN(J1104:J1153)+ROW()-ROW(P1104),J1104:J1153,0)),"",INDEX(D1104:D1153,MATCH(MIN(J1104:J1153)+ROW()-ROW(P1104),J1104:J1153,0)))</f>
        <v/>
      </c>
      <c r="Q1153" s="89" t="str">
        <f t="shared" ca="1" si="2317"/>
        <v/>
      </c>
      <c r="R1153" s="89" t="str">
        <f t="shared" ca="1" si="2317"/>
        <v/>
      </c>
      <c r="S1153" s="89" t="str">
        <f t="shared" ca="1" si="2317"/>
        <v/>
      </c>
      <c r="T1153" s="89" t="str">
        <f t="shared" ca="1" si="2317"/>
        <v/>
      </c>
      <c r="U1153" s="89" t="str">
        <f t="shared" ca="1" si="2317"/>
        <v/>
      </c>
      <c r="V1153" s="98"/>
    </row>
    <row r="1154" spans="2:22" x14ac:dyDescent="0.25">
      <c r="B1154">
        <v>1</v>
      </c>
      <c r="C1154" s="29">
        <f>dispos!$C$28</f>
        <v>43859</v>
      </c>
      <c r="D1154" s="88">
        <f ca="1">OFFSET(dispos!$D$28,,)</f>
        <v>0</v>
      </c>
      <c r="E1154" s="88">
        <f ca="1">OFFSET(dispos!$E$28,,)</f>
        <v>0</v>
      </c>
      <c r="F1154" s="88">
        <f ca="1">OFFSET(dispos!$F$28,,)</f>
        <v>0</v>
      </c>
      <c r="G1154" s="88">
        <f ca="1">OFFSET(dispos!$G$28,,)</f>
        <v>0</v>
      </c>
      <c r="H1154" s="88">
        <f ca="1">OFFSET(dispos!$H$28,,)</f>
        <v>0</v>
      </c>
      <c r="I1154" s="88">
        <f ca="1">OFFSET(dispos!$I$28,,)</f>
        <v>0</v>
      </c>
      <c r="J1154" s="94" t="str">
        <f t="shared" ref="J1154:O1154" ca="1" si="2318">IF(D1154=0,"",SUMPRODUCT((D1154:D1203&lt;=D1154)-(ISBLANK(D1154:D1203))))</f>
        <v/>
      </c>
      <c r="K1154" s="95" t="str">
        <f t="shared" ca="1" si="2318"/>
        <v/>
      </c>
      <c r="L1154" s="95" t="str">
        <f t="shared" ca="1" si="2318"/>
        <v/>
      </c>
      <c r="M1154" s="95" t="str">
        <f t="shared" ca="1" si="2318"/>
        <v/>
      </c>
      <c r="N1154" s="95" t="str">
        <f t="shared" ca="1" si="2318"/>
        <v/>
      </c>
      <c r="O1154" s="95" t="str">
        <f t="shared" ca="1" si="2318"/>
        <v/>
      </c>
      <c r="P1154" s="96" t="str">
        <f t="shared" ref="P1154:U1154" ca="1" si="2319">IF(ISNA(MATCH(MIN(J1154:J1203)+ROW()-ROW(P1154),J1154:J1203,0)),"",INDEX(D1154:D1203,MATCH(MIN(J1154:J1203)+ROW()-ROW(P1154),J1154:J1203,0)))</f>
        <v/>
      </c>
      <c r="Q1154" s="96" t="str">
        <f t="shared" ca="1" si="2319"/>
        <v/>
      </c>
      <c r="R1154" s="96" t="str">
        <f t="shared" ca="1" si="2319"/>
        <v/>
      </c>
      <c r="S1154" s="96" t="str">
        <f t="shared" ca="1" si="2319"/>
        <v/>
      </c>
      <c r="T1154" s="96" t="str">
        <f t="shared" ca="1" si="2319"/>
        <v/>
      </c>
      <c r="U1154" s="96" t="str">
        <f t="shared" ca="1" si="2319"/>
        <v/>
      </c>
      <c r="V1154" s="98">
        <v>24</v>
      </c>
    </row>
    <row r="1155" spans="2:22" x14ac:dyDescent="0.25">
      <c r="B1155">
        <v>2</v>
      </c>
      <c r="C1155" s="29">
        <f t="shared" si="2197"/>
        <v>43859</v>
      </c>
      <c r="D1155" s="88">
        <f ca="1">OFFSET(dispos!$D$28,,6)</f>
        <v>0</v>
      </c>
      <c r="E1155" s="88">
        <f ca="1">OFFSET(dispos!$E$28,,6)</f>
        <v>0</v>
      </c>
      <c r="F1155" s="88">
        <f ca="1">OFFSET(dispos!$F$28,,6)</f>
        <v>0</v>
      </c>
      <c r="G1155" s="88">
        <f ca="1">OFFSET(dispos!$G$28,,6)</f>
        <v>0</v>
      </c>
      <c r="H1155" s="88">
        <f ca="1">OFFSET(dispos!$H$28,,6)</f>
        <v>0</v>
      </c>
      <c r="I1155" s="88">
        <f ca="1">OFFSET(dispos!$I$28,,6)</f>
        <v>0</v>
      </c>
      <c r="J1155" s="90" t="str">
        <f t="shared" ref="J1155:O1155" ca="1" si="2320">IF(D1155=0,"",SUMPRODUCT((D1154:D1203&lt;=D1155)-(ISBLANK(D1154:D1203))))</f>
        <v/>
      </c>
      <c r="K1155" s="90" t="str">
        <f t="shared" ca="1" si="2320"/>
        <v/>
      </c>
      <c r="L1155" s="90" t="str">
        <f t="shared" ca="1" si="2320"/>
        <v/>
      </c>
      <c r="M1155" s="90" t="str">
        <f t="shared" ca="1" si="2320"/>
        <v/>
      </c>
      <c r="N1155" s="90" t="str">
        <f t="shared" ca="1" si="2320"/>
        <v/>
      </c>
      <c r="O1155" s="90" t="str">
        <f t="shared" ca="1" si="2320"/>
        <v/>
      </c>
      <c r="P1155" s="89" t="str">
        <f t="shared" ref="P1155:U1155" ca="1" si="2321">IF(ISNA(MATCH(MIN(J1154:J1203)+ROW()-ROW(P1154),J1154:J1203,0)),"",INDEX(D1154:D1203,MATCH(MIN(J1154:J1203)+ROW()-ROW(P1154),J1154:J1203,0)))</f>
        <v/>
      </c>
      <c r="Q1155" s="89" t="str">
        <f t="shared" ca="1" si="2321"/>
        <v/>
      </c>
      <c r="R1155" s="89" t="str">
        <f t="shared" ca="1" si="2321"/>
        <v/>
      </c>
      <c r="S1155" s="89" t="str">
        <f t="shared" ca="1" si="2321"/>
        <v/>
      </c>
      <c r="T1155" s="89" t="str">
        <f t="shared" ca="1" si="2321"/>
        <v/>
      </c>
      <c r="U1155" s="89" t="str">
        <f t="shared" ca="1" si="2321"/>
        <v/>
      </c>
      <c r="V1155" s="98"/>
    </row>
    <row r="1156" spans="2:22" x14ac:dyDescent="0.25">
      <c r="B1156">
        <v>3</v>
      </c>
      <c r="C1156" s="29">
        <f t="shared" si="2197"/>
        <v>43859</v>
      </c>
      <c r="D1156" s="88">
        <f ca="1">OFFSET(dispos!$D$28,,12)</f>
        <v>0</v>
      </c>
      <c r="E1156" s="88">
        <f ca="1">OFFSET(dispos!$E$28,,12)</f>
        <v>0</v>
      </c>
      <c r="F1156" s="88">
        <f ca="1">OFFSET(dispos!$F$28,,12)</f>
        <v>0</v>
      </c>
      <c r="G1156" s="88">
        <f ca="1">OFFSET(dispos!$G$28,,12)</f>
        <v>0</v>
      </c>
      <c r="H1156" s="88">
        <f ca="1">OFFSET(dispos!$H$28,,12)</f>
        <v>0</v>
      </c>
      <c r="I1156" s="88">
        <f ca="1">OFFSET(dispos!$I$28,,12)</f>
        <v>0</v>
      </c>
      <c r="J1156" s="90" t="str">
        <f t="shared" ref="J1156:O1156" ca="1" si="2322">IF(D1156=0,"",SUMPRODUCT((D1154:D1203&lt;=D1156)-(ISBLANK(D1154:D1203))))</f>
        <v/>
      </c>
      <c r="K1156" s="90" t="str">
        <f t="shared" ca="1" si="2322"/>
        <v/>
      </c>
      <c r="L1156" s="90" t="str">
        <f t="shared" ca="1" si="2322"/>
        <v/>
      </c>
      <c r="M1156" s="90" t="str">
        <f t="shared" ca="1" si="2322"/>
        <v/>
      </c>
      <c r="N1156" s="90" t="str">
        <f t="shared" ca="1" si="2322"/>
        <v/>
      </c>
      <c r="O1156" s="90" t="str">
        <f t="shared" ca="1" si="2322"/>
        <v/>
      </c>
      <c r="P1156" s="89" t="str">
        <f t="shared" ref="P1156:U1156" ca="1" si="2323">IF(ISNA(MATCH(MIN(J1154:J1203)+ROW()-ROW(P1154),J1154:J1203,0)),"",INDEX(D1154:D1203,MATCH(MIN(J1154:J1203)+ROW()-ROW(P1154),J1154:J1203,0)))</f>
        <v/>
      </c>
      <c r="Q1156" s="89" t="str">
        <f t="shared" ca="1" si="2323"/>
        <v/>
      </c>
      <c r="R1156" s="89" t="str">
        <f t="shared" ca="1" si="2323"/>
        <v/>
      </c>
      <c r="S1156" s="89" t="str">
        <f t="shared" ca="1" si="2323"/>
        <v/>
      </c>
      <c r="T1156" s="89" t="str">
        <f t="shared" ca="1" si="2323"/>
        <v/>
      </c>
      <c r="U1156" s="89" t="str">
        <f t="shared" ca="1" si="2323"/>
        <v/>
      </c>
      <c r="V1156" s="98"/>
    </row>
    <row r="1157" spans="2:22" x14ac:dyDescent="0.25">
      <c r="B1157">
        <v>4</v>
      </c>
      <c r="C1157" s="29">
        <f t="shared" si="2197"/>
        <v>43859</v>
      </c>
      <c r="D1157" s="88">
        <f ca="1">OFFSET(dispos!$D$28,,18)</f>
        <v>0</v>
      </c>
      <c r="E1157" s="88">
        <f ca="1">OFFSET(dispos!$E$28,,18)</f>
        <v>0</v>
      </c>
      <c r="F1157" s="88">
        <f ca="1">OFFSET(dispos!$F$28,,18)</f>
        <v>0</v>
      </c>
      <c r="G1157" s="88">
        <f ca="1">OFFSET(dispos!$G$28,,18)</f>
        <v>0</v>
      </c>
      <c r="H1157" s="88">
        <f ca="1">OFFSET(dispos!$H$28,,18)</f>
        <v>0</v>
      </c>
      <c r="I1157" s="88">
        <f ca="1">OFFSET(dispos!$I$28,,18)</f>
        <v>0</v>
      </c>
      <c r="J1157" s="90" t="str">
        <f t="shared" ref="J1157:O1157" ca="1" si="2324">IF(D1157=0,"",SUMPRODUCT((D1154:D1203&lt;=D1157)-(ISBLANK(D1154:D1203))))</f>
        <v/>
      </c>
      <c r="K1157" s="90" t="str">
        <f t="shared" ca="1" si="2324"/>
        <v/>
      </c>
      <c r="L1157" s="90" t="str">
        <f t="shared" ca="1" si="2324"/>
        <v/>
      </c>
      <c r="M1157" s="90" t="str">
        <f t="shared" ca="1" si="2324"/>
        <v/>
      </c>
      <c r="N1157" s="90" t="str">
        <f t="shared" ca="1" si="2324"/>
        <v/>
      </c>
      <c r="O1157" s="90" t="str">
        <f t="shared" ca="1" si="2324"/>
        <v/>
      </c>
      <c r="P1157" s="89" t="str">
        <f t="shared" ref="P1157:U1157" ca="1" si="2325">IF(ISNA(MATCH(MIN(J1154:J1203)+ROW()-ROW(P1154),J1154:J1203,0)),"",INDEX(D1154:D1203,MATCH(MIN(J1154:J1203)+ROW()-ROW(P1154),J1154:J1203,0)))</f>
        <v/>
      </c>
      <c r="Q1157" s="89" t="str">
        <f t="shared" ca="1" si="2325"/>
        <v/>
      </c>
      <c r="R1157" s="89" t="str">
        <f t="shared" ca="1" si="2325"/>
        <v/>
      </c>
      <c r="S1157" s="89" t="str">
        <f t="shared" ca="1" si="2325"/>
        <v/>
      </c>
      <c r="T1157" s="89" t="str">
        <f t="shared" ca="1" si="2325"/>
        <v/>
      </c>
      <c r="U1157" s="89" t="str">
        <f t="shared" ca="1" si="2325"/>
        <v/>
      </c>
      <c r="V1157" s="98"/>
    </row>
    <row r="1158" spans="2:22" x14ac:dyDescent="0.25">
      <c r="B1158">
        <v>5</v>
      </c>
      <c r="C1158" s="29">
        <f t="shared" ref="C1158:C1221" si="2326">C1157</f>
        <v>43859</v>
      </c>
      <c r="D1158" s="88">
        <f ca="1">OFFSET(dispos!$D$28,,24)</f>
        <v>0</v>
      </c>
      <c r="E1158" s="88">
        <f ca="1">OFFSET(dispos!$E$28,,24)</f>
        <v>0</v>
      </c>
      <c r="F1158" s="88">
        <f ca="1">OFFSET(dispos!$F$28,,24)</f>
        <v>0</v>
      </c>
      <c r="G1158" s="88">
        <f ca="1">OFFSET(dispos!$G$28,,24)</f>
        <v>0</v>
      </c>
      <c r="H1158" s="88">
        <f ca="1">OFFSET(dispos!$H$28,,24)</f>
        <v>0</v>
      </c>
      <c r="I1158" s="88">
        <f ca="1">OFFSET(dispos!$I$28,,24)</f>
        <v>0</v>
      </c>
      <c r="J1158" s="90" t="str">
        <f t="shared" ref="J1158:O1158" ca="1" si="2327">IF(D1158=0,"",SUMPRODUCT((D1154:D1203&lt;=D1158)-(ISBLANK(D1154:D1203))))</f>
        <v/>
      </c>
      <c r="K1158" s="90" t="str">
        <f t="shared" ca="1" si="2327"/>
        <v/>
      </c>
      <c r="L1158" s="90" t="str">
        <f t="shared" ca="1" si="2327"/>
        <v/>
      </c>
      <c r="M1158" s="90" t="str">
        <f t="shared" ca="1" si="2327"/>
        <v/>
      </c>
      <c r="N1158" s="90" t="str">
        <f t="shared" ca="1" si="2327"/>
        <v/>
      </c>
      <c r="O1158" s="90" t="str">
        <f t="shared" ca="1" si="2327"/>
        <v/>
      </c>
      <c r="P1158" s="89" t="str">
        <f t="shared" ref="P1158:U1158" ca="1" si="2328">IF(ISNA(MATCH(MIN(J1154:J1203)+ROW()-ROW(P1154),J1154:J1203,0)),"",INDEX(D1154:D1203,MATCH(MIN(J1154:J1203)+ROW()-ROW(P1154),J1154:J1203,0)))</f>
        <v/>
      </c>
      <c r="Q1158" s="89" t="str">
        <f t="shared" ca="1" si="2328"/>
        <v/>
      </c>
      <c r="R1158" s="89" t="str">
        <f t="shared" ca="1" si="2328"/>
        <v/>
      </c>
      <c r="S1158" s="89" t="str">
        <f t="shared" ca="1" si="2328"/>
        <v/>
      </c>
      <c r="T1158" s="89" t="str">
        <f t="shared" ca="1" si="2328"/>
        <v/>
      </c>
      <c r="U1158" s="89" t="str">
        <f t="shared" ca="1" si="2328"/>
        <v/>
      </c>
      <c r="V1158" s="98"/>
    </row>
    <row r="1159" spans="2:22" x14ac:dyDescent="0.25">
      <c r="B1159">
        <v>6</v>
      </c>
      <c r="C1159" s="29">
        <f t="shared" si="2326"/>
        <v>43859</v>
      </c>
      <c r="D1159" s="88">
        <f ca="1">OFFSET(dispos!$D$28,,30)</f>
        <v>0</v>
      </c>
      <c r="E1159" s="88">
        <f ca="1">OFFSET(dispos!$E$28,,30)</f>
        <v>0</v>
      </c>
      <c r="F1159" s="88">
        <f ca="1">OFFSET(dispos!$F$28,,30)</f>
        <v>0</v>
      </c>
      <c r="G1159" s="88">
        <f ca="1">OFFSET(dispos!$G$28,,30)</f>
        <v>0</v>
      </c>
      <c r="H1159" s="88">
        <f ca="1">OFFSET(dispos!$H$28,,30)</f>
        <v>0</v>
      </c>
      <c r="I1159" s="88">
        <f ca="1">OFFSET(dispos!$I$28,,30)</f>
        <v>0</v>
      </c>
      <c r="J1159" s="90" t="str">
        <f t="shared" ref="J1159:O1159" ca="1" si="2329">IF(D1159=0,"",SUMPRODUCT((D1154:D1203&lt;=D1159)-(ISBLANK(D1154:D1203))))</f>
        <v/>
      </c>
      <c r="K1159" s="90" t="str">
        <f t="shared" ca="1" si="2329"/>
        <v/>
      </c>
      <c r="L1159" s="90" t="str">
        <f t="shared" ca="1" si="2329"/>
        <v/>
      </c>
      <c r="M1159" s="90" t="str">
        <f t="shared" ca="1" si="2329"/>
        <v/>
      </c>
      <c r="N1159" s="90" t="str">
        <f t="shared" ca="1" si="2329"/>
        <v/>
      </c>
      <c r="O1159" s="90" t="str">
        <f t="shared" ca="1" si="2329"/>
        <v/>
      </c>
      <c r="P1159" s="89" t="str">
        <f t="shared" ref="P1159:U1159" ca="1" si="2330">IF(ISNA(MATCH(MIN(J1154:J1203)+ROW()-ROW(P1154),J1154:J1203,0)),"",INDEX(D1154:D1203,MATCH(MIN(J1154:J1203)+ROW()-ROW(P1154),J1154:J1203,0)))</f>
        <v/>
      </c>
      <c r="Q1159" s="89" t="str">
        <f t="shared" ca="1" si="2330"/>
        <v/>
      </c>
      <c r="R1159" s="89" t="str">
        <f t="shared" ca="1" si="2330"/>
        <v/>
      </c>
      <c r="S1159" s="89" t="str">
        <f t="shared" ca="1" si="2330"/>
        <v/>
      </c>
      <c r="T1159" s="89" t="str">
        <f t="shared" ca="1" si="2330"/>
        <v/>
      </c>
      <c r="U1159" s="89" t="str">
        <f t="shared" ca="1" si="2330"/>
        <v/>
      </c>
      <c r="V1159" s="98"/>
    </row>
    <row r="1160" spans="2:22" x14ac:dyDescent="0.25">
      <c r="B1160">
        <v>7</v>
      </c>
      <c r="C1160" s="29">
        <f t="shared" si="2326"/>
        <v>43859</v>
      </c>
      <c r="D1160" s="88">
        <f ca="1">OFFSET(dispos!$D$28,,36)</f>
        <v>0</v>
      </c>
      <c r="E1160" s="88">
        <f ca="1">OFFSET(dispos!$E$28,,36)</f>
        <v>0</v>
      </c>
      <c r="F1160" s="88">
        <f ca="1">OFFSET(dispos!$F$28,,36)</f>
        <v>0</v>
      </c>
      <c r="G1160" s="88">
        <f ca="1">OFFSET(dispos!$G$28,,36)</f>
        <v>0</v>
      </c>
      <c r="H1160" s="88">
        <f ca="1">OFFSET(dispos!$H$28,,36)</f>
        <v>0</v>
      </c>
      <c r="I1160" s="88">
        <f ca="1">OFFSET(dispos!$I$28,,36)</f>
        <v>0</v>
      </c>
      <c r="J1160" s="90" t="str">
        <f t="shared" ref="J1160:O1160" ca="1" si="2331">IF(D1160=0,"",SUMPRODUCT((D1154:D1203&lt;=D1160)-(ISBLANK(D1154:D1203))))</f>
        <v/>
      </c>
      <c r="K1160" s="90" t="str">
        <f t="shared" ca="1" si="2331"/>
        <v/>
      </c>
      <c r="L1160" s="90" t="str">
        <f t="shared" ca="1" si="2331"/>
        <v/>
      </c>
      <c r="M1160" s="90" t="str">
        <f t="shared" ca="1" si="2331"/>
        <v/>
      </c>
      <c r="N1160" s="90" t="str">
        <f t="shared" ca="1" si="2331"/>
        <v/>
      </c>
      <c r="O1160" s="90" t="str">
        <f t="shared" ca="1" si="2331"/>
        <v/>
      </c>
      <c r="P1160" s="89" t="str">
        <f t="shared" ref="P1160:U1160" ca="1" si="2332">IF(ISNA(MATCH(MIN(J1154:J1203)+ROW()-ROW(P1154),J1154:J1203,0)),"",INDEX(D1154:D1203,MATCH(MIN(J1154:J1203)+ROW()-ROW(P1154),J1154:J1203,0)))</f>
        <v/>
      </c>
      <c r="Q1160" s="89" t="str">
        <f t="shared" ca="1" si="2332"/>
        <v/>
      </c>
      <c r="R1160" s="89" t="str">
        <f t="shared" ca="1" si="2332"/>
        <v/>
      </c>
      <c r="S1160" s="89" t="str">
        <f t="shared" ca="1" si="2332"/>
        <v/>
      </c>
      <c r="T1160" s="89" t="str">
        <f t="shared" ca="1" si="2332"/>
        <v/>
      </c>
      <c r="U1160" s="89" t="str">
        <f t="shared" ca="1" si="2332"/>
        <v/>
      </c>
      <c r="V1160" s="98"/>
    </row>
    <row r="1161" spans="2:22" x14ac:dyDescent="0.25">
      <c r="B1161">
        <v>8</v>
      </c>
      <c r="C1161" s="29">
        <f t="shared" si="2326"/>
        <v>43859</v>
      </c>
      <c r="D1161" s="88">
        <f ca="1">OFFSET(dispos!$D$28,,42)</f>
        <v>0</v>
      </c>
      <c r="E1161" s="88">
        <f ca="1">OFFSET(dispos!$E$28,,42)</f>
        <v>0</v>
      </c>
      <c r="F1161" s="88">
        <f ca="1">OFFSET(dispos!$F$28,,42)</f>
        <v>0</v>
      </c>
      <c r="G1161" s="88">
        <f ca="1">OFFSET(dispos!$G$28,,42)</f>
        <v>0</v>
      </c>
      <c r="H1161" s="88">
        <f ca="1">OFFSET(dispos!$H$28,,42)</f>
        <v>0</v>
      </c>
      <c r="I1161" s="88">
        <f ca="1">OFFSET(dispos!$I$28,,42)</f>
        <v>0</v>
      </c>
      <c r="J1161" s="90" t="str">
        <f t="shared" ref="J1161:O1161" ca="1" si="2333">IF(D1161=0,"",SUMPRODUCT((D1154:D1203&lt;=D1161)-(ISBLANK(D1154:D1203))))</f>
        <v/>
      </c>
      <c r="K1161" s="90" t="str">
        <f t="shared" ca="1" si="2333"/>
        <v/>
      </c>
      <c r="L1161" s="90" t="str">
        <f t="shared" ca="1" si="2333"/>
        <v/>
      </c>
      <c r="M1161" s="90" t="str">
        <f t="shared" ca="1" si="2333"/>
        <v/>
      </c>
      <c r="N1161" s="90" t="str">
        <f t="shared" ca="1" si="2333"/>
        <v/>
      </c>
      <c r="O1161" s="90" t="str">
        <f t="shared" ca="1" si="2333"/>
        <v/>
      </c>
      <c r="P1161" s="89" t="str">
        <f t="shared" ref="P1161:U1161" ca="1" si="2334">IF(ISNA(MATCH(MIN(J1154:J1203)+ROW()-ROW(P1154),J1154:J1203,0)),"",INDEX(D1154:D1203,MATCH(MIN(J1154:J1203)+ROW()-ROW(P1154),J1154:J1203,0)))</f>
        <v/>
      </c>
      <c r="Q1161" s="89" t="str">
        <f t="shared" ca="1" si="2334"/>
        <v/>
      </c>
      <c r="R1161" s="89" t="str">
        <f t="shared" ca="1" si="2334"/>
        <v/>
      </c>
      <c r="S1161" s="89" t="str">
        <f t="shared" ca="1" si="2334"/>
        <v/>
      </c>
      <c r="T1161" s="89" t="str">
        <f t="shared" ca="1" si="2334"/>
        <v/>
      </c>
      <c r="U1161" s="89" t="str">
        <f t="shared" ca="1" si="2334"/>
        <v/>
      </c>
      <c r="V1161" s="98"/>
    </row>
    <row r="1162" spans="2:22" x14ac:dyDescent="0.25">
      <c r="B1162">
        <v>9</v>
      </c>
      <c r="C1162" s="29">
        <f t="shared" si="2326"/>
        <v>43859</v>
      </c>
      <c r="D1162" s="88">
        <f ca="1">OFFSET(dispos!$D$28,,48)</f>
        <v>0</v>
      </c>
      <c r="E1162" s="88">
        <f ca="1">OFFSET(dispos!$E$28,,48)</f>
        <v>0</v>
      </c>
      <c r="F1162" s="88">
        <f ca="1">OFFSET(dispos!$F$28,,48)</f>
        <v>0</v>
      </c>
      <c r="G1162" s="88">
        <f ca="1">OFFSET(dispos!$G$28,,48)</f>
        <v>0</v>
      </c>
      <c r="H1162" s="88">
        <f ca="1">OFFSET(dispos!$H$28,,48)</f>
        <v>0</v>
      </c>
      <c r="I1162" s="88">
        <f ca="1">OFFSET(dispos!$I$28,,48)</f>
        <v>0</v>
      </c>
      <c r="J1162" s="90" t="str">
        <f t="shared" ref="J1162:O1162" ca="1" si="2335">IF(D1162=0,"",SUMPRODUCT((D1154:D1203&lt;=D1162)-(ISBLANK(D1154:D1203))))</f>
        <v/>
      </c>
      <c r="K1162" s="90" t="str">
        <f t="shared" ca="1" si="2335"/>
        <v/>
      </c>
      <c r="L1162" s="90" t="str">
        <f t="shared" ca="1" si="2335"/>
        <v/>
      </c>
      <c r="M1162" s="90" t="str">
        <f t="shared" ca="1" si="2335"/>
        <v/>
      </c>
      <c r="N1162" s="90" t="str">
        <f t="shared" ca="1" si="2335"/>
        <v/>
      </c>
      <c r="O1162" s="90" t="str">
        <f t="shared" ca="1" si="2335"/>
        <v/>
      </c>
      <c r="P1162" s="89" t="str">
        <f t="shared" ref="P1162:U1162" ca="1" si="2336">IF(ISNA(MATCH(MIN(J1154:J1203)+ROW()-ROW(P1154),J1154:J1203,0)),"",INDEX(D1154:D1203,MATCH(MIN(J1154:J1203)+ROW()-ROW(P1154),J1154:J1203,0)))</f>
        <v/>
      </c>
      <c r="Q1162" s="89" t="str">
        <f t="shared" ca="1" si="2336"/>
        <v/>
      </c>
      <c r="R1162" s="89" t="str">
        <f t="shared" ca="1" si="2336"/>
        <v/>
      </c>
      <c r="S1162" s="89" t="str">
        <f t="shared" ca="1" si="2336"/>
        <v/>
      </c>
      <c r="T1162" s="89" t="str">
        <f t="shared" ca="1" si="2336"/>
        <v/>
      </c>
      <c r="U1162" s="89" t="str">
        <f t="shared" ca="1" si="2336"/>
        <v/>
      </c>
      <c r="V1162" s="98"/>
    </row>
    <row r="1163" spans="2:22" x14ac:dyDescent="0.25">
      <c r="B1163">
        <v>10</v>
      </c>
      <c r="C1163" s="29">
        <f t="shared" si="2326"/>
        <v>43859</v>
      </c>
      <c r="D1163" s="88">
        <f ca="1">OFFSET(dispos!$D$28,,54)</f>
        <v>0</v>
      </c>
      <c r="E1163" s="88">
        <f ca="1">OFFSET(dispos!$E$28,,54)</f>
        <v>0</v>
      </c>
      <c r="F1163" s="88">
        <f ca="1">OFFSET(dispos!$F$28,,54)</f>
        <v>0</v>
      </c>
      <c r="G1163" s="88">
        <f ca="1">OFFSET(dispos!$G$28,,54)</f>
        <v>0</v>
      </c>
      <c r="H1163" s="88">
        <f ca="1">OFFSET(dispos!$H$28,,54)</f>
        <v>0</v>
      </c>
      <c r="I1163" s="88">
        <f ca="1">OFFSET(dispos!$I$28,,54)</f>
        <v>0</v>
      </c>
      <c r="J1163" s="90" t="str">
        <f t="shared" ref="J1163:O1163" ca="1" si="2337">IF(D1163=0,"",SUMPRODUCT((D1154:D1203&lt;=D1163)-(ISBLANK(D1154:D1203))))</f>
        <v/>
      </c>
      <c r="K1163" s="90" t="str">
        <f t="shared" ca="1" si="2337"/>
        <v/>
      </c>
      <c r="L1163" s="90" t="str">
        <f t="shared" ca="1" si="2337"/>
        <v/>
      </c>
      <c r="M1163" s="90" t="str">
        <f t="shared" ca="1" si="2337"/>
        <v/>
      </c>
      <c r="N1163" s="90" t="str">
        <f t="shared" ca="1" si="2337"/>
        <v/>
      </c>
      <c r="O1163" s="90" t="str">
        <f t="shared" ca="1" si="2337"/>
        <v/>
      </c>
      <c r="P1163" s="89" t="str">
        <f t="shared" ref="P1163:U1163" ca="1" si="2338">IF(ISNA(MATCH(MIN(J1154:J1203)+ROW()-ROW(P1154),J1154:J1203,0)),"",INDEX(D1154:D1203,MATCH(MIN(J1154:J1203)+ROW()-ROW(P1154),J1154:J1203,0)))</f>
        <v/>
      </c>
      <c r="Q1163" s="89" t="str">
        <f t="shared" ca="1" si="2338"/>
        <v/>
      </c>
      <c r="R1163" s="89" t="str">
        <f t="shared" ca="1" si="2338"/>
        <v/>
      </c>
      <c r="S1163" s="89" t="str">
        <f t="shared" ca="1" si="2338"/>
        <v/>
      </c>
      <c r="T1163" s="89" t="str">
        <f t="shared" ca="1" si="2338"/>
        <v/>
      </c>
      <c r="U1163" s="89" t="str">
        <f t="shared" ca="1" si="2338"/>
        <v/>
      </c>
      <c r="V1163" s="98"/>
    </row>
    <row r="1164" spans="2:22" x14ac:dyDescent="0.25">
      <c r="B1164">
        <v>11</v>
      </c>
      <c r="C1164" s="29">
        <f t="shared" si="2326"/>
        <v>43859</v>
      </c>
      <c r="D1164" s="88">
        <f ca="1">OFFSET(dispos!$D$28,,60)</f>
        <v>0</v>
      </c>
      <c r="E1164" s="88">
        <f ca="1">OFFSET(dispos!$E$28,,60)</f>
        <v>0</v>
      </c>
      <c r="F1164" s="88">
        <f ca="1">OFFSET(dispos!$F$28,,60)</f>
        <v>0</v>
      </c>
      <c r="G1164" s="88">
        <f ca="1">OFFSET(dispos!$G$28,,60)</f>
        <v>0</v>
      </c>
      <c r="H1164" s="88">
        <f ca="1">OFFSET(dispos!$H$28,,60)</f>
        <v>0</v>
      </c>
      <c r="I1164" s="88">
        <f ca="1">OFFSET(dispos!$I$28,,60)</f>
        <v>0</v>
      </c>
      <c r="J1164" s="90" t="str">
        <f t="shared" ref="J1164:O1164" ca="1" si="2339">IF(D1164=0,"",SUMPRODUCT((D1154:D1203&lt;=D1164)-(ISBLANK(D1154:D1203))))</f>
        <v/>
      </c>
      <c r="K1164" s="90" t="str">
        <f t="shared" ca="1" si="2339"/>
        <v/>
      </c>
      <c r="L1164" s="90" t="str">
        <f t="shared" ca="1" si="2339"/>
        <v/>
      </c>
      <c r="M1164" s="90" t="str">
        <f t="shared" ca="1" si="2339"/>
        <v/>
      </c>
      <c r="N1164" s="90" t="str">
        <f t="shared" ca="1" si="2339"/>
        <v/>
      </c>
      <c r="O1164" s="90" t="str">
        <f t="shared" ca="1" si="2339"/>
        <v/>
      </c>
      <c r="P1164" s="89" t="str">
        <f t="shared" ref="P1164:U1164" ca="1" si="2340">IF(ISNA(MATCH(MIN(J1154:J1203)+ROW()-ROW(P1154),J1154:J1203,0)),"",INDEX(D1154:D1203,MATCH(MIN(J1154:J1203)+ROW()-ROW(P1154),J1154:J1203,0)))</f>
        <v/>
      </c>
      <c r="Q1164" s="89" t="str">
        <f t="shared" ca="1" si="2340"/>
        <v/>
      </c>
      <c r="R1164" s="89" t="str">
        <f t="shared" ca="1" si="2340"/>
        <v/>
      </c>
      <c r="S1164" s="89" t="str">
        <f t="shared" ca="1" si="2340"/>
        <v/>
      </c>
      <c r="T1164" s="89" t="str">
        <f t="shared" ca="1" si="2340"/>
        <v/>
      </c>
      <c r="U1164" s="89" t="str">
        <f t="shared" ca="1" si="2340"/>
        <v/>
      </c>
      <c r="V1164" s="98"/>
    </row>
    <row r="1165" spans="2:22" x14ac:dyDescent="0.25">
      <c r="B1165">
        <v>12</v>
      </c>
      <c r="C1165" s="29">
        <f t="shared" si="2326"/>
        <v>43859</v>
      </c>
      <c r="D1165" s="88">
        <f ca="1">OFFSET(dispos!$D$28,,66)</f>
        <v>0</v>
      </c>
      <c r="E1165" s="88">
        <f ca="1">OFFSET(dispos!$E$28,,66)</f>
        <v>0</v>
      </c>
      <c r="F1165" s="88">
        <f ca="1">OFFSET(dispos!$F$28,,66)</f>
        <v>0</v>
      </c>
      <c r="G1165" s="88">
        <f ca="1">OFFSET(dispos!$G$28,,66)</f>
        <v>0</v>
      </c>
      <c r="H1165" s="88">
        <f ca="1">OFFSET(dispos!$H$28,,66)</f>
        <v>0</v>
      </c>
      <c r="I1165" s="88">
        <f ca="1">OFFSET(dispos!$I$28,,66)</f>
        <v>0</v>
      </c>
      <c r="J1165" s="90" t="str">
        <f t="shared" ref="J1165:O1165" ca="1" si="2341">IF(D1165=0,"",SUMPRODUCT((D1154:D1203&lt;=D1165)-(ISBLANK(D1154:D1203))))</f>
        <v/>
      </c>
      <c r="K1165" s="90" t="str">
        <f t="shared" ca="1" si="2341"/>
        <v/>
      </c>
      <c r="L1165" s="90" t="str">
        <f t="shared" ca="1" si="2341"/>
        <v/>
      </c>
      <c r="M1165" s="90" t="str">
        <f t="shared" ca="1" si="2341"/>
        <v/>
      </c>
      <c r="N1165" s="90" t="str">
        <f t="shared" ca="1" si="2341"/>
        <v/>
      </c>
      <c r="O1165" s="90" t="str">
        <f t="shared" ca="1" si="2341"/>
        <v/>
      </c>
      <c r="P1165" s="89" t="str">
        <f t="shared" ref="P1165:U1165" ca="1" si="2342">IF(ISNA(MATCH(MIN(J1154:J1203)+ROW()-ROW(P1154),J1154:J1203,0)),"",INDEX(D1154:D1203,MATCH(MIN(J1154:J1203)+ROW()-ROW(P1154),J1154:J1203,0)))</f>
        <v/>
      </c>
      <c r="Q1165" s="89" t="str">
        <f t="shared" ca="1" si="2342"/>
        <v/>
      </c>
      <c r="R1165" s="89" t="str">
        <f t="shared" ca="1" si="2342"/>
        <v/>
      </c>
      <c r="S1165" s="89" t="str">
        <f t="shared" ca="1" si="2342"/>
        <v/>
      </c>
      <c r="T1165" s="89" t="str">
        <f t="shared" ca="1" si="2342"/>
        <v/>
      </c>
      <c r="U1165" s="89" t="str">
        <f t="shared" ca="1" si="2342"/>
        <v/>
      </c>
      <c r="V1165" s="98"/>
    </row>
    <row r="1166" spans="2:22" x14ac:dyDescent="0.25">
      <c r="B1166">
        <v>13</v>
      </c>
      <c r="C1166" s="29">
        <f t="shared" si="2326"/>
        <v>43859</v>
      </c>
      <c r="D1166" s="88">
        <f ca="1">OFFSET(dispos!$D$28,,72)</f>
        <v>0</v>
      </c>
      <c r="E1166" s="88">
        <f ca="1">OFFSET(dispos!$E$28,,72)</f>
        <v>0</v>
      </c>
      <c r="F1166" s="88">
        <f ca="1">OFFSET(dispos!$F$28,,72)</f>
        <v>0</v>
      </c>
      <c r="G1166" s="88">
        <f ca="1">OFFSET(dispos!$G$28,,72)</f>
        <v>0</v>
      </c>
      <c r="H1166" s="88">
        <f ca="1">OFFSET(dispos!$H$28,,72)</f>
        <v>0</v>
      </c>
      <c r="I1166" s="88">
        <f ca="1">OFFSET(dispos!$I$28,,72)</f>
        <v>0</v>
      </c>
      <c r="J1166" s="90" t="str">
        <f t="shared" ref="J1166:O1166" ca="1" si="2343">IF(D1166=0,"",SUMPRODUCT((D1154:D1203&lt;=D1166)-(ISBLANK(D1154:D1203))))</f>
        <v/>
      </c>
      <c r="K1166" s="90" t="str">
        <f t="shared" ca="1" si="2343"/>
        <v/>
      </c>
      <c r="L1166" s="90" t="str">
        <f t="shared" ca="1" si="2343"/>
        <v/>
      </c>
      <c r="M1166" s="90" t="str">
        <f t="shared" ca="1" si="2343"/>
        <v/>
      </c>
      <c r="N1166" s="90" t="str">
        <f t="shared" ca="1" si="2343"/>
        <v/>
      </c>
      <c r="O1166" s="90" t="str">
        <f t="shared" ca="1" si="2343"/>
        <v/>
      </c>
      <c r="P1166" s="89" t="str">
        <f t="shared" ref="P1166:U1166" ca="1" si="2344">IF(ISNA(MATCH(MIN(J1154:J1203)+ROW()-ROW(P1154),J1154:J1203,0)),"",INDEX(D1154:D1203,MATCH(MIN(J1154:J1203)+ROW()-ROW(P1154),J1154:J1203,0)))</f>
        <v/>
      </c>
      <c r="Q1166" s="89" t="str">
        <f t="shared" ca="1" si="2344"/>
        <v/>
      </c>
      <c r="R1166" s="89" t="str">
        <f t="shared" ca="1" si="2344"/>
        <v/>
      </c>
      <c r="S1166" s="89" t="str">
        <f t="shared" ca="1" si="2344"/>
        <v/>
      </c>
      <c r="T1166" s="89" t="str">
        <f t="shared" ca="1" si="2344"/>
        <v/>
      </c>
      <c r="U1166" s="89" t="str">
        <f t="shared" ca="1" si="2344"/>
        <v/>
      </c>
      <c r="V1166" s="98"/>
    </row>
    <row r="1167" spans="2:22" x14ac:dyDescent="0.25">
      <c r="B1167">
        <v>14</v>
      </c>
      <c r="C1167" s="29">
        <f t="shared" si="2326"/>
        <v>43859</v>
      </c>
      <c r="D1167" s="88">
        <f ca="1">OFFSET(dispos!$D$28,,78)</f>
        <v>0</v>
      </c>
      <c r="E1167" s="88">
        <f ca="1">OFFSET(dispos!$E$28,,78)</f>
        <v>0</v>
      </c>
      <c r="F1167" s="88">
        <f ca="1">OFFSET(dispos!$F$28,,78)</f>
        <v>0</v>
      </c>
      <c r="G1167" s="88">
        <f ca="1">OFFSET(dispos!$G$28,,78)</f>
        <v>0</v>
      </c>
      <c r="H1167" s="88">
        <f ca="1">OFFSET(dispos!$H$28,,78)</f>
        <v>0</v>
      </c>
      <c r="I1167" s="88">
        <f ca="1">OFFSET(dispos!$I$28,,78)</f>
        <v>0</v>
      </c>
      <c r="J1167" s="90" t="str">
        <f t="shared" ref="J1167:O1167" ca="1" si="2345">IF(D1167=0,"",SUMPRODUCT((D1154:D1203&lt;=D1167)-(ISBLANK(D1154:D1203))))</f>
        <v/>
      </c>
      <c r="K1167" s="90" t="str">
        <f t="shared" ca="1" si="2345"/>
        <v/>
      </c>
      <c r="L1167" s="90" t="str">
        <f t="shared" ca="1" si="2345"/>
        <v/>
      </c>
      <c r="M1167" s="90" t="str">
        <f t="shared" ca="1" si="2345"/>
        <v/>
      </c>
      <c r="N1167" s="90" t="str">
        <f t="shared" ca="1" si="2345"/>
        <v/>
      </c>
      <c r="O1167" s="90" t="str">
        <f t="shared" ca="1" si="2345"/>
        <v/>
      </c>
      <c r="P1167" s="89" t="str">
        <f t="shared" ref="P1167:U1167" ca="1" si="2346">IF(ISNA(MATCH(MIN(J1154:J1203)+ROW()-ROW(P1154),J1154:J1203,0)),"",INDEX(D1154:D1203,MATCH(MIN(J1154:J1203)+ROW()-ROW(P1154),J1154:J1203,0)))</f>
        <v/>
      </c>
      <c r="Q1167" s="89" t="str">
        <f t="shared" ca="1" si="2346"/>
        <v/>
      </c>
      <c r="R1167" s="89" t="str">
        <f t="shared" ca="1" si="2346"/>
        <v/>
      </c>
      <c r="S1167" s="89" t="str">
        <f t="shared" ca="1" si="2346"/>
        <v/>
      </c>
      <c r="T1167" s="89" t="str">
        <f t="shared" ca="1" si="2346"/>
        <v/>
      </c>
      <c r="U1167" s="89" t="str">
        <f t="shared" ca="1" si="2346"/>
        <v/>
      </c>
      <c r="V1167" s="98"/>
    </row>
    <row r="1168" spans="2:22" x14ac:dyDescent="0.25">
      <c r="B1168">
        <v>15</v>
      </c>
      <c r="C1168" s="29">
        <f t="shared" si="2326"/>
        <v>43859</v>
      </c>
      <c r="D1168" s="88">
        <f ca="1">OFFSET(dispos!$D$28,,84)</f>
        <v>0</v>
      </c>
      <c r="E1168" s="88">
        <f ca="1">OFFSET(dispos!$E$28,,84)</f>
        <v>0</v>
      </c>
      <c r="F1168" s="88">
        <f ca="1">OFFSET(dispos!$F$28,,84)</f>
        <v>0</v>
      </c>
      <c r="G1168" s="88">
        <f ca="1">OFFSET(dispos!$G$28,,84)</f>
        <v>0</v>
      </c>
      <c r="H1168" s="88">
        <f ca="1">OFFSET(dispos!$H$28,,84)</f>
        <v>0</v>
      </c>
      <c r="I1168" s="88">
        <f ca="1">OFFSET(dispos!$I$28,,84)</f>
        <v>0</v>
      </c>
      <c r="J1168" s="90" t="str">
        <f t="shared" ref="J1168:O1168" ca="1" si="2347">IF(D1168=0,"",SUMPRODUCT((D1154:D1203&lt;=D1168)-(ISBLANK(D1154:D1203))))</f>
        <v/>
      </c>
      <c r="K1168" s="90" t="str">
        <f t="shared" ca="1" si="2347"/>
        <v/>
      </c>
      <c r="L1168" s="90" t="str">
        <f t="shared" ca="1" si="2347"/>
        <v/>
      </c>
      <c r="M1168" s="90" t="str">
        <f t="shared" ca="1" si="2347"/>
        <v/>
      </c>
      <c r="N1168" s="90" t="str">
        <f t="shared" ca="1" si="2347"/>
        <v/>
      </c>
      <c r="O1168" s="90" t="str">
        <f t="shared" ca="1" si="2347"/>
        <v/>
      </c>
      <c r="P1168" s="89" t="str">
        <f t="shared" ref="P1168:U1168" ca="1" si="2348">IF(ISNA(MATCH(MIN(J1154:J1203)+ROW()-ROW(P1154),J1154:J1203,0)),"",INDEX(D1154:D1203,MATCH(MIN(J1154:J1203)+ROW()-ROW(P1154),J1154:J1203,0)))</f>
        <v/>
      </c>
      <c r="Q1168" s="89" t="str">
        <f t="shared" ca="1" si="2348"/>
        <v/>
      </c>
      <c r="R1168" s="89" t="str">
        <f t="shared" ca="1" si="2348"/>
        <v/>
      </c>
      <c r="S1168" s="89" t="str">
        <f t="shared" ca="1" si="2348"/>
        <v/>
      </c>
      <c r="T1168" s="89" t="str">
        <f t="shared" ca="1" si="2348"/>
        <v/>
      </c>
      <c r="U1168" s="89" t="str">
        <f t="shared" ca="1" si="2348"/>
        <v/>
      </c>
      <c r="V1168" s="98"/>
    </row>
    <row r="1169" spans="2:22" x14ac:dyDescent="0.25">
      <c r="B1169">
        <v>16</v>
      </c>
      <c r="C1169" s="29">
        <f t="shared" si="2326"/>
        <v>43859</v>
      </c>
      <c r="D1169" s="88">
        <f ca="1">OFFSET(dispos!$D$28,,90)</f>
        <v>0</v>
      </c>
      <c r="E1169" s="88">
        <f ca="1">OFFSET(dispos!$E$28,,90)</f>
        <v>0</v>
      </c>
      <c r="F1169" s="88">
        <f ca="1">OFFSET(dispos!$F$28,,90)</f>
        <v>0</v>
      </c>
      <c r="G1169" s="88">
        <f ca="1">OFFSET(dispos!$G$28,,90)</f>
        <v>0</v>
      </c>
      <c r="H1169" s="88">
        <f ca="1">OFFSET(dispos!$H$28,,90)</f>
        <v>0</v>
      </c>
      <c r="I1169" s="88">
        <f ca="1">OFFSET(dispos!$I$28,,90)</f>
        <v>0</v>
      </c>
      <c r="J1169" s="90" t="str">
        <f t="shared" ref="J1169:O1169" ca="1" si="2349">IF(D1169=0,"",SUMPRODUCT((D1154:D1203&lt;=D1169)-(ISBLANK(D1154:D1203))))</f>
        <v/>
      </c>
      <c r="K1169" s="90" t="str">
        <f t="shared" ca="1" si="2349"/>
        <v/>
      </c>
      <c r="L1169" s="90" t="str">
        <f t="shared" ca="1" si="2349"/>
        <v/>
      </c>
      <c r="M1169" s="90" t="str">
        <f t="shared" ca="1" si="2349"/>
        <v/>
      </c>
      <c r="N1169" s="90" t="str">
        <f t="shared" ca="1" si="2349"/>
        <v/>
      </c>
      <c r="O1169" s="90" t="str">
        <f t="shared" ca="1" si="2349"/>
        <v/>
      </c>
      <c r="P1169" s="89" t="str">
        <f t="shared" ref="P1169:U1169" ca="1" si="2350">IF(ISNA(MATCH(MIN(J1154:J1203)+ROW()-ROW(P1154),J1154:J1203,0)),"",INDEX(D1154:D1203,MATCH(MIN(J1154:J1203)+ROW()-ROW(P1154),J1154:J1203,0)))</f>
        <v/>
      </c>
      <c r="Q1169" s="89" t="str">
        <f t="shared" ca="1" si="2350"/>
        <v/>
      </c>
      <c r="R1169" s="89" t="str">
        <f t="shared" ca="1" si="2350"/>
        <v/>
      </c>
      <c r="S1169" s="89" t="str">
        <f t="shared" ca="1" si="2350"/>
        <v/>
      </c>
      <c r="T1169" s="89" t="str">
        <f t="shared" ca="1" si="2350"/>
        <v/>
      </c>
      <c r="U1169" s="89" t="str">
        <f t="shared" ca="1" si="2350"/>
        <v/>
      </c>
      <c r="V1169" s="98"/>
    </row>
    <row r="1170" spans="2:22" x14ac:dyDescent="0.25">
      <c r="B1170">
        <v>17</v>
      </c>
      <c r="C1170" s="29">
        <f t="shared" si="2326"/>
        <v>43859</v>
      </c>
      <c r="D1170" s="88">
        <f ca="1">OFFSET(dispos!$D$28,,96)</f>
        <v>0</v>
      </c>
      <c r="E1170" s="88">
        <f ca="1">OFFSET(dispos!$E$28,,96)</f>
        <v>0</v>
      </c>
      <c r="F1170" s="88">
        <f ca="1">OFFSET(dispos!$F$28,,96)</f>
        <v>0</v>
      </c>
      <c r="G1170" s="88">
        <f ca="1">OFFSET(dispos!$G$28,,96)</f>
        <v>0</v>
      </c>
      <c r="H1170" s="88">
        <f ca="1">OFFSET(dispos!$H$28,,96)</f>
        <v>0</v>
      </c>
      <c r="I1170" s="88">
        <f ca="1">OFFSET(dispos!$I$28,,96)</f>
        <v>0</v>
      </c>
      <c r="J1170" s="90" t="str">
        <f t="shared" ref="J1170:O1170" ca="1" si="2351">IF(D1170=0,"",SUMPRODUCT((D1154:D1203&lt;=D1170)-(ISBLANK(D1154:D1203))))</f>
        <v/>
      </c>
      <c r="K1170" s="90" t="str">
        <f t="shared" ca="1" si="2351"/>
        <v/>
      </c>
      <c r="L1170" s="90" t="str">
        <f t="shared" ca="1" si="2351"/>
        <v/>
      </c>
      <c r="M1170" s="90" t="str">
        <f t="shared" ca="1" si="2351"/>
        <v/>
      </c>
      <c r="N1170" s="90" t="str">
        <f t="shared" ca="1" si="2351"/>
        <v/>
      </c>
      <c r="O1170" s="90" t="str">
        <f t="shared" ca="1" si="2351"/>
        <v/>
      </c>
      <c r="P1170" s="89" t="str">
        <f t="shared" ref="P1170:U1170" ca="1" si="2352">IF(ISNA(MATCH(MIN(J1154:J1203)+ROW()-ROW(P1154),J1154:J1203,0)),"",INDEX(D1154:D1203,MATCH(MIN(J1154:J1203)+ROW()-ROW(P1154),J1154:J1203,0)))</f>
        <v/>
      </c>
      <c r="Q1170" s="89" t="str">
        <f t="shared" ca="1" si="2352"/>
        <v/>
      </c>
      <c r="R1170" s="89" t="str">
        <f t="shared" ca="1" si="2352"/>
        <v/>
      </c>
      <c r="S1170" s="89" t="str">
        <f t="shared" ca="1" si="2352"/>
        <v/>
      </c>
      <c r="T1170" s="89" t="str">
        <f t="shared" ca="1" si="2352"/>
        <v/>
      </c>
      <c r="U1170" s="89" t="str">
        <f t="shared" ca="1" si="2352"/>
        <v/>
      </c>
      <c r="V1170" s="98"/>
    </row>
    <row r="1171" spans="2:22" x14ac:dyDescent="0.25">
      <c r="B1171">
        <v>18</v>
      </c>
      <c r="C1171" s="29">
        <f t="shared" si="2326"/>
        <v>43859</v>
      </c>
      <c r="D1171" s="88">
        <f ca="1">OFFSET(dispos!$D$28,,102)</f>
        <v>0</v>
      </c>
      <c r="E1171" s="88">
        <f ca="1">OFFSET(dispos!$E$28,,102)</f>
        <v>0</v>
      </c>
      <c r="F1171" s="88">
        <f ca="1">OFFSET(dispos!$F$28,,102)</f>
        <v>0</v>
      </c>
      <c r="G1171" s="88">
        <f ca="1">OFFSET(dispos!$G$28,,102)</f>
        <v>0</v>
      </c>
      <c r="H1171" s="88">
        <f ca="1">OFFSET(dispos!$H$28,,102)</f>
        <v>0</v>
      </c>
      <c r="I1171" s="88">
        <f ca="1">OFFSET(dispos!$I$28,,102)</f>
        <v>0</v>
      </c>
      <c r="J1171" s="90" t="str">
        <f t="shared" ref="J1171:O1171" ca="1" si="2353">IF(D1171=0,"",SUMPRODUCT((D1154:D1203&lt;=D1171)-(ISBLANK(D1154:D1203))))</f>
        <v/>
      </c>
      <c r="K1171" s="90" t="str">
        <f t="shared" ca="1" si="2353"/>
        <v/>
      </c>
      <c r="L1171" s="90" t="str">
        <f t="shared" ca="1" si="2353"/>
        <v/>
      </c>
      <c r="M1171" s="90" t="str">
        <f t="shared" ca="1" si="2353"/>
        <v/>
      </c>
      <c r="N1171" s="90" t="str">
        <f t="shared" ca="1" si="2353"/>
        <v/>
      </c>
      <c r="O1171" s="90" t="str">
        <f t="shared" ca="1" si="2353"/>
        <v/>
      </c>
      <c r="P1171" s="89" t="str">
        <f t="shared" ref="P1171:U1171" ca="1" si="2354">IF(ISNA(MATCH(MIN(J1154:J1203)+ROW()-ROW(P1154),J1154:J1203,0)),"",INDEX(D1154:D1203,MATCH(MIN(J1154:J1203)+ROW()-ROW(P1154),J1154:J1203,0)))</f>
        <v/>
      </c>
      <c r="Q1171" s="89" t="str">
        <f t="shared" ca="1" si="2354"/>
        <v/>
      </c>
      <c r="R1171" s="89" t="str">
        <f t="shared" ca="1" si="2354"/>
        <v/>
      </c>
      <c r="S1171" s="89" t="str">
        <f t="shared" ca="1" si="2354"/>
        <v/>
      </c>
      <c r="T1171" s="89" t="str">
        <f t="shared" ca="1" si="2354"/>
        <v/>
      </c>
      <c r="U1171" s="89" t="str">
        <f t="shared" ca="1" si="2354"/>
        <v/>
      </c>
      <c r="V1171" s="98"/>
    </row>
    <row r="1172" spans="2:22" x14ac:dyDescent="0.25">
      <c r="B1172">
        <v>19</v>
      </c>
      <c r="C1172" s="29">
        <f t="shared" si="2326"/>
        <v>43859</v>
      </c>
      <c r="D1172" s="88">
        <f ca="1">OFFSET(dispos!$D$28,,108)</f>
        <v>0</v>
      </c>
      <c r="E1172" s="88">
        <f ca="1">OFFSET(dispos!$E$28,,108)</f>
        <v>0</v>
      </c>
      <c r="F1172" s="88">
        <f ca="1">OFFSET(dispos!$F$28,,108)</f>
        <v>0</v>
      </c>
      <c r="G1172" s="88">
        <f ca="1">OFFSET(dispos!$G$28,,108)</f>
        <v>0</v>
      </c>
      <c r="H1172" s="88">
        <f ca="1">OFFSET(dispos!$H$28,,108)</f>
        <v>0</v>
      </c>
      <c r="I1172" s="88">
        <f ca="1">OFFSET(dispos!$I$28,,108)</f>
        <v>0</v>
      </c>
      <c r="J1172" s="90" t="str">
        <f t="shared" ref="J1172:O1172" ca="1" si="2355">IF(D1172=0,"",SUMPRODUCT((D1154:D1203&lt;=D1172)-(ISBLANK(D1154:D1203))))</f>
        <v/>
      </c>
      <c r="K1172" s="90" t="str">
        <f t="shared" ca="1" si="2355"/>
        <v/>
      </c>
      <c r="L1172" s="90" t="str">
        <f t="shared" ca="1" si="2355"/>
        <v/>
      </c>
      <c r="M1172" s="90" t="str">
        <f t="shared" ca="1" si="2355"/>
        <v/>
      </c>
      <c r="N1172" s="90" t="str">
        <f t="shared" ca="1" si="2355"/>
        <v/>
      </c>
      <c r="O1172" s="90" t="str">
        <f t="shared" ca="1" si="2355"/>
        <v/>
      </c>
      <c r="P1172" s="89" t="str">
        <f t="shared" ref="P1172:U1172" ca="1" si="2356">IF(ISNA(MATCH(MIN(J1154:J1203)+ROW()-ROW(P1154),J1154:J1203,0)),"",INDEX(D1154:D1203,MATCH(MIN(J1154:J1203)+ROW()-ROW(P1154),J1154:J1203,0)))</f>
        <v/>
      </c>
      <c r="Q1172" s="89" t="str">
        <f t="shared" ca="1" si="2356"/>
        <v/>
      </c>
      <c r="R1172" s="89" t="str">
        <f t="shared" ca="1" si="2356"/>
        <v/>
      </c>
      <c r="S1172" s="89" t="str">
        <f t="shared" ca="1" si="2356"/>
        <v/>
      </c>
      <c r="T1172" s="89" t="str">
        <f t="shared" ca="1" si="2356"/>
        <v/>
      </c>
      <c r="U1172" s="89" t="str">
        <f t="shared" ca="1" si="2356"/>
        <v/>
      </c>
      <c r="V1172" s="98"/>
    </row>
    <row r="1173" spans="2:22" x14ac:dyDescent="0.25">
      <c r="B1173">
        <v>20</v>
      </c>
      <c r="C1173" s="29">
        <f t="shared" si="2326"/>
        <v>43859</v>
      </c>
      <c r="D1173" s="88">
        <f ca="1">OFFSET(dispos!$D$28,,114)</f>
        <v>0</v>
      </c>
      <c r="E1173" s="88">
        <f ca="1">OFFSET(dispos!$E$28,,114)</f>
        <v>0</v>
      </c>
      <c r="F1173" s="88">
        <f ca="1">OFFSET(dispos!$F$28,,114)</f>
        <v>0</v>
      </c>
      <c r="G1173" s="88">
        <f ca="1">OFFSET(dispos!$G$28,,114)</f>
        <v>0</v>
      </c>
      <c r="H1173" s="88">
        <f ca="1">OFFSET(dispos!$H$28,,114)</f>
        <v>0</v>
      </c>
      <c r="I1173" s="88">
        <f ca="1">OFFSET(dispos!$I$28,,114)</f>
        <v>0</v>
      </c>
      <c r="J1173" s="90" t="str">
        <f t="shared" ref="J1173:O1173" ca="1" si="2357">IF(D1173=0,"",SUMPRODUCT((D1154:D1203&lt;=D1173)-(ISBLANK(D1154:D1203))))</f>
        <v/>
      </c>
      <c r="K1173" s="90" t="str">
        <f t="shared" ca="1" si="2357"/>
        <v/>
      </c>
      <c r="L1173" s="90" t="str">
        <f t="shared" ca="1" si="2357"/>
        <v/>
      </c>
      <c r="M1173" s="90" t="str">
        <f t="shared" ca="1" si="2357"/>
        <v/>
      </c>
      <c r="N1173" s="90" t="str">
        <f t="shared" ca="1" si="2357"/>
        <v/>
      </c>
      <c r="O1173" s="90" t="str">
        <f t="shared" ca="1" si="2357"/>
        <v/>
      </c>
      <c r="P1173" s="89" t="str">
        <f t="shared" ref="P1173:U1173" ca="1" si="2358">IF(ISNA(MATCH(MIN(J1154:J1203)+ROW()-ROW(P1154),J1154:J1203,0)),"",INDEX(D1154:D1203,MATCH(MIN(J1154:J1203)+ROW()-ROW(P1154),J1154:J1203,0)))</f>
        <v/>
      </c>
      <c r="Q1173" s="89" t="str">
        <f t="shared" ca="1" si="2358"/>
        <v/>
      </c>
      <c r="R1173" s="89" t="str">
        <f t="shared" ca="1" si="2358"/>
        <v/>
      </c>
      <c r="S1173" s="89" t="str">
        <f t="shared" ca="1" si="2358"/>
        <v/>
      </c>
      <c r="T1173" s="89" t="str">
        <f t="shared" ca="1" si="2358"/>
        <v/>
      </c>
      <c r="U1173" s="89" t="str">
        <f t="shared" ca="1" si="2358"/>
        <v/>
      </c>
      <c r="V1173" s="98"/>
    </row>
    <row r="1174" spans="2:22" x14ac:dyDescent="0.25">
      <c r="B1174">
        <v>21</v>
      </c>
      <c r="C1174" s="29">
        <f t="shared" si="2326"/>
        <v>43859</v>
      </c>
      <c r="D1174" s="88">
        <f ca="1">OFFSET(dispos!$D$28,,120)</f>
        <v>0</v>
      </c>
      <c r="E1174" s="88">
        <f ca="1">OFFSET(dispos!$E$28,,120)</f>
        <v>0</v>
      </c>
      <c r="F1174" s="88">
        <f ca="1">OFFSET(dispos!$F$28,,120)</f>
        <v>0</v>
      </c>
      <c r="G1174" s="88">
        <f ca="1">OFFSET(dispos!$G$28,,120)</f>
        <v>0</v>
      </c>
      <c r="H1174" s="88">
        <f ca="1">OFFSET(dispos!$H$28,,120)</f>
        <v>0</v>
      </c>
      <c r="I1174" s="88">
        <f ca="1">OFFSET(dispos!$I$28,,120)</f>
        <v>0</v>
      </c>
      <c r="J1174" s="90" t="str">
        <f t="shared" ref="J1174:O1174" ca="1" si="2359">IF(D1174=0,"",SUMPRODUCT((D1154:D1203&lt;=D1174)-(ISBLANK(D1154:D1203))))</f>
        <v/>
      </c>
      <c r="K1174" s="90" t="str">
        <f t="shared" ca="1" si="2359"/>
        <v/>
      </c>
      <c r="L1174" s="90" t="str">
        <f t="shared" ca="1" si="2359"/>
        <v/>
      </c>
      <c r="M1174" s="90" t="str">
        <f t="shared" ca="1" si="2359"/>
        <v/>
      </c>
      <c r="N1174" s="90" t="str">
        <f t="shared" ca="1" si="2359"/>
        <v/>
      </c>
      <c r="O1174" s="90" t="str">
        <f t="shared" ca="1" si="2359"/>
        <v/>
      </c>
      <c r="P1174" s="89" t="str">
        <f t="shared" ref="P1174:U1174" ca="1" si="2360">IF(ISNA(MATCH(MIN(J1154:J1203)+ROW()-ROW(P1154),J1154:J1203,0)),"",INDEX(D1154:D1203,MATCH(MIN(J1154:J1203)+ROW()-ROW(P1154),J1154:J1203,0)))</f>
        <v/>
      </c>
      <c r="Q1174" s="89" t="str">
        <f t="shared" ca="1" si="2360"/>
        <v/>
      </c>
      <c r="R1174" s="89" t="str">
        <f t="shared" ca="1" si="2360"/>
        <v/>
      </c>
      <c r="S1174" s="89" t="str">
        <f t="shared" ca="1" si="2360"/>
        <v/>
      </c>
      <c r="T1174" s="89" t="str">
        <f t="shared" ca="1" si="2360"/>
        <v/>
      </c>
      <c r="U1174" s="89" t="str">
        <f t="shared" ca="1" si="2360"/>
        <v/>
      </c>
      <c r="V1174" s="98"/>
    </row>
    <row r="1175" spans="2:22" x14ac:dyDescent="0.25">
      <c r="B1175">
        <v>22</v>
      </c>
      <c r="C1175" s="29">
        <f t="shared" si="2326"/>
        <v>43859</v>
      </c>
      <c r="D1175" s="88">
        <f ca="1">OFFSET(dispos!$D$28,,126)</f>
        <v>0</v>
      </c>
      <c r="E1175" s="88">
        <f ca="1">OFFSET(dispos!$E$28,,126)</f>
        <v>0</v>
      </c>
      <c r="F1175" s="88">
        <f ca="1">OFFSET(dispos!$F$28,,126)</f>
        <v>0</v>
      </c>
      <c r="G1175" s="88">
        <f ca="1">OFFSET(dispos!$G$28,,126)</f>
        <v>0</v>
      </c>
      <c r="H1175" s="88">
        <f ca="1">OFFSET(dispos!$H$28,,126)</f>
        <v>0</v>
      </c>
      <c r="I1175" s="88">
        <f ca="1">OFFSET(dispos!$I$28,,126)</f>
        <v>0</v>
      </c>
      <c r="J1175" s="90" t="str">
        <f t="shared" ref="J1175:O1175" ca="1" si="2361">IF(D1175=0,"",SUMPRODUCT((D1154:D1203&lt;=D1175)-(ISBLANK(D1154:D1203))))</f>
        <v/>
      </c>
      <c r="K1175" s="90" t="str">
        <f t="shared" ca="1" si="2361"/>
        <v/>
      </c>
      <c r="L1175" s="90" t="str">
        <f t="shared" ca="1" si="2361"/>
        <v/>
      </c>
      <c r="M1175" s="90" t="str">
        <f t="shared" ca="1" si="2361"/>
        <v/>
      </c>
      <c r="N1175" s="90" t="str">
        <f t="shared" ca="1" si="2361"/>
        <v/>
      </c>
      <c r="O1175" s="90" t="str">
        <f t="shared" ca="1" si="2361"/>
        <v/>
      </c>
      <c r="P1175" s="89" t="str">
        <f t="shared" ref="P1175:U1175" ca="1" si="2362">IF(ISNA(MATCH(MIN(J1154:J1203)+ROW()-ROW(P1154),J1154:J1203,0)),"",INDEX(D1154:D1203,MATCH(MIN(J1154:J1203)+ROW()-ROW(P1154),J1154:J1203,0)))</f>
        <v/>
      </c>
      <c r="Q1175" s="89" t="str">
        <f t="shared" ca="1" si="2362"/>
        <v/>
      </c>
      <c r="R1175" s="89" t="str">
        <f t="shared" ca="1" si="2362"/>
        <v/>
      </c>
      <c r="S1175" s="89" t="str">
        <f t="shared" ca="1" si="2362"/>
        <v/>
      </c>
      <c r="T1175" s="89" t="str">
        <f t="shared" ca="1" si="2362"/>
        <v/>
      </c>
      <c r="U1175" s="89" t="str">
        <f t="shared" ca="1" si="2362"/>
        <v/>
      </c>
      <c r="V1175" s="98"/>
    </row>
    <row r="1176" spans="2:22" x14ac:dyDescent="0.25">
      <c r="B1176">
        <v>23</v>
      </c>
      <c r="C1176" s="29">
        <f t="shared" si="2326"/>
        <v>43859</v>
      </c>
      <c r="D1176" s="88">
        <f ca="1">OFFSET(dispos!$D$28,,132)</f>
        <v>0</v>
      </c>
      <c r="E1176" s="88">
        <f ca="1">OFFSET(dispos!$E$28,,132)</f>
        <v>0</v>
      </c>
      <c r="F1176" s="88">
        <f ca="1">OFFSET(dispos!$F$28,,132)</f>
        <v>0</v>
      </c>
      <c r="G1176" s="88">
        <f ca="1">OFFSET(dispos!$G$28,,132)</f>
        <v>0</v>
      </c>
      <c r="H1176" s="88">
        <f ca="1">OFFSET(dispos!$H$28,,132)</f>
        <v>0</v>
      </c>
      <c r="I1176" s="88">
        <f ca="1">OFFSET(dispos!$I$28,,132)</f>
        <v>0</v>
      </c>
      <c r="J1176" s="90" t="str">
        <f t="shared" ref="J1176:O1176" ca="1" si="2363">IF(D1176=0,"",SUMPRODUCT((D1154:D1203&lt;=D1176)-(ISBLANK(D1154:D1203))))</f>
        <v/>
      </c>
      <c r="K1176" s="90" t="str">
        <f t="shared" ca="1" si="2363"/>
        <v/>
      </c>
      <c r="L1176" s="90" t="str">
        <f t="shared" ca="1" si="2363"/>
        <v/>
      </c>
      <c r="M1176" s="90" t="str">
        <f t="shared" ca="1" si="2363"/>
        <v/>
      </c>
      <c r="N1176" s="90" t="str">
        <f t="shared" ca="1" si="2363"/>
        <v/>
      </c>
      <c r="O1176" s="90" t="str">
        <f t="shared" ca="1" si="2363"/>
        <v/>
      </c>
      <c r="P1176" s="89" t="str">
        <f t="shared" ref="P1176:U1176" ca="1" si="2364">IF(ISNA(MATCH(MIN(J1154:J1203)+ROW()-ROW(P1154),J1154:J1203,0)),"",INDEX(D1154:D1203,MATCH(MIN(J1154:J1203)+ROW()-ROW(P1154),J1154:J1203,0)))</f>
        <v/>
      </c>
      <c r="Q1176" s="89" t="str">
        <f t="shared" ca="1" si="2364"/>
        <v/>
      </c>
      <c r="R1176" s="89" t="str">
        <f t="shared" ca="1" si="2364"/>
        <v/>
      </c>
      <c r="S1176" s="89" t="str">
        <f t="shared" ca="1" si="2364"/>
        <v/>
      </c>
      <c r="T1176" s="89" t="str">
        <f t="shared" ca="1" si="2364"/>
        <v/>
      </c>
      <c r="U1176" s="89" t="str">
        <f t="shared" ca="1" si="2364"/>
        <v/>
      </c>
      <c r="V1176" s="98"/>
    </row>
    <row r="1177" spans="2:22" x14ac:dyDescent="0.25">
      <c r="B1177">
        <v>24</v>
      </c>
      <c r="C1177" s="29">
        <f t="shared" si="2326"/>
        <v>43859</v>
      </c>
      <c r="D1177" s="88">
        <f ca="1">OFFSET(dispos!$D$28,,138)</f>
        <v>0</v>
      </c>
      <c r="E1177" s="88">
        <f ca="1">OFFSET(dispos!$E$28,,138)</f>
        <v>0</v>
      </c>
      <c r="F1177" s="88">
        <f ca="1">OFFSET(dispos!$F$28,,138)</f>
        <v>0</v>
      </c>
      <c r="G1177" s="88">
        <f ca="1">OFFSET(dispos!$G$28,,138)</f>
        <v>0</v>
      </c>
      <c r="H1177" s="88">
        <f ca="1">OFFSET(dispos!$H$28,,138)</f>
        <v>0</v>
      </c>
      <c r="I1177" s="88">
        <f ca="1">OFFSET(dispos!$I$28,,138)</f>
        <v>0</v>
      </c>
      <c r="J1177" s="90" t="str">
        <f t="shared" ref="J1177:O1177" ca="1" si="2365">IF(D1177=0,"",SUMPRODUCT((D1154:D1203&lt;=D1177)-(ISBLANK(D1154:D1203))))</f>
        <v/>
      </c>
      <c r="K1177" s="90" t="str">
        <f t="shared" ca="1" si="2365"/>
        <v/>
      </c>
      <c r="L1177" s="90" t="str">
        <f t="shared" ca="1" si="2365"/>
        <v/>
      </c>
      <c r="M1177" s="90" t="str">
        <f t="shared" ca="1" si="2365"/>
        <v/>
      </c>
      <c r="N1177" s="90" t="str">
        <f t="shared" ca="1" si="2365"/>
        <v/>
      </c>
      <c r="O1177" s="90" t="str">
        <f t="shared" ca="1" si="2365"/>
        <v/>
      </c>
      <c r="P1177" s="89" t="str">
        <f t="shared" ref="P1177:U1177" ca="1" si="2366">IF(ISNA(MATCH(MIN(J1154:J1203)+ROW()-ROW(P1154),J1154:J1203,0)),"",INDEX(D1154:D1203,MATCH(MIN(J1154:J1203)+ROW()-ROW(P1154),J1154:J1203,0)))</f>
        <v/>
      </c>
      <c r="Q1177" s="89" t="str">
        <f t="shared" ca="1" si="2366"/>
        <v/>
      </c>
      <c r="R1177" s="89" t="str">
        <f t="shared" ca="1" si="2366"/>
        <v/>
      </c>
      <c r="S1177" s="89" t="str">
        <f t="shared" ca="1" si="2366"/>
        <v/>
      </c>
      <c r="T1177" s="89" t="str">
        <f t="shared" ca="1" si="2366"/>
        <v/>
      </c>
      <c r="U1177" s="89" t="str">
        <f t="shared" ca="1" si="2366"/>
        <v/>
      </c>
      <c r="V1177" s="98"/>
    </row>
    <row r="1178" spans="2:22" x14ac:dyDescent="0.25">
      <c r="B1178">
        <v>25</v>
      </c>
      <c r="C1178" s="29">
        <f t="shared" si="2326"/>
        <v>43859</v>
      </c>
      <c r="D1178" s="88">
        <f ca="1">OFFSET(dispos!$D$28,,144)</f>
        <v>0</v>
      </c>
      <c r="E1178" s="88">
        <f ca="1">OFFSET(dispos!$E$28,,144)</f>
        <v>0</v>
      </c>
      <c r="F1178" s="88">
        <f ca="1">OFFSET(dispos!$F$28,,144)</f>
        <v>0</v>
      </c>
      <c r="G1178" s="88">
        <f ca="1">OFFSET(dispos!$G$28,,144)</f>
        <v>0</v>
      </c>
      <c r="H1178" s="88">
        <f ca="1">OFFSET(dispos!$H$28,,144)</f>
        <v>0</v>
      </c>
      <c r="I1178" s="88">
        <f ca="1">OFFSET(dispos!$I$28,,144)</f>
        <v>0</v>
      </c>
      <c r="J1178" s="90" t="str">
        <f t="shared" ref="J1178:O1178" ca="1" si="2367">IF(D1178=0,"",SUMPRODUCT((D1154:D1203&lt;=D1178)-(ISBLANK(D1154:D1203))))</f>
        <v/>
      </c>
      <c r="K1178" s="90" t="str">
        <f t="shared" ca="1" si="2367"/>
        <v/>
      </c>
      <c r="L1178" s="90" t="str">
        <f t="shared" ca="1" si="2367"/>
        <v/>
      </c>
      <c r="M1178" s="90" t="str">
        <f t="shared" ca="1" si="2367"/>
        <v/>
      </c>
      <c r="N1178" s="90" t="str">
        <f t="shared" ca="1" si="2367"/>
        <v/>
      </c>
      <c r="O1178" s="90" t="str">
        <f t="shared" ca="1" si="2367"/>
        <v/>
      </c>
      <c r="P1178" s="89" t="str">
        <f t="shared" ref="P1178:U1178" ca="1" si="2368">IF(ISNA(MATCH(MIN(J1154:J1203)+ROW()-ROW(P1154),J1154:J1203,0)),"",INDEX(D1154:D1203,MATCH(MIN(J1154:J1203)+ROW()-ROW(P1154),J1154:J1203,0)))</f>
        <v/>
      </c>
      <c r="Q1178" s="89" t="str">
        <f t="shared" ca="1" si="2368"/>
        <v/>
      </c>
      <c r="R1178" s="89" t="str">
        <f t="shared" ca="1" si="2368"/>
        <v/>
      </c>
      <c r="S1178" s="89" t="str">
        <f t="shared" ca="1" si="2368"/>
        <v/>
      </c>
      <c r="T1178" s="89" t="str">
        <f t="shared" ca="1" si="2368"/>
        <v/>
      </c>
      <c r="U1178" s="89" t="str">
        <f t="shared" ca="1" si="2368"/>
        <v/>
      </c>
      <c r="V1178" s="98"/>
    </row>
    <row r="1179" spans="2:22" x14ac:dyDescent="0.25">
      <c r="B1179">
        <v>26</v>
      </c>
      <c r="C1179" s="29">
        <f t="shared" si="2326"/>
        <v>43859</v>
      </c>
      <c r="D1179" s="88">
        <f ca="1">OFFSET(dispos!$D$28,,150)</f>
        <v>0</v>
      </c>
      <c r="E1179" s="88">
        <f ca="1">OFFSET(dispos!$E$28,,150)</f>
        <v>0</v>
      </c>
      <c r="F1179" s="88">
        <f ca="1">OFFSET(dispos!$F$28,,150)</f>
        <v>0</v>
      </c>
      <c r="G1179" s="88">
        <f ca="1">OFFSET(dispos!$G$28,,150)</f>
        <v>0</v>
      </c>
      <c r="H1179" s="88">
        <f ca="1">OFFSET(dispos!$H$28,,150)</f>
        <v>0</v>
      </c>
      <c r="I1179" s="88">
        <f ca="1">OFFSET(dispos!$I$28,,150)</f>
        <v>0</v>
      </c>
      <c r="J1179" s="90" t="str">
        <f t="shared" ref="J1179:O1179" ca="1" si="2369">IF(D1179=0,"",SUMPRODUCT((D1154:D1203&lt;=D1179)-(ISBLANK(D1154:D1203))))</f>
        <v/>
      </c>
      <c r="K1179" s="90" t="str">
        <f t="shared" ca="1" si="2369"/>
        <v/>
      </c>
      <c r="L1179" s="90" t="str">
        <f t="shared" ca="1" si="2369"/>
        <v/>
      </c>
      <c r="M1179" s="90" t="str">
        <f t="shared" ca="1" si="2369"/>
        <v/>
      </c>
      <c r="N1179" s="90" t="str">
        <f t="shared" ca="1" si="2369"/>
        <v/>
      </c>
      <c r="O1179" s="90" t="str">
        <f t="shared" ca="1" si="2369"/>
        <v/>
      </c>
      <c r="P1179" s="89" t="str">
        <f t="shared" ref="P1179:U1179" ca="1" si="2370">IF(ISNA(MATCH(MIN(J1154:J1203)+ROW()-ROW(P1154),J1154:J1203,0)),"",INDEX(D1154:D1203,MATCH(MIN(J1154:J1203)+ROW()-ROW(P1154),J1154:J1203,0)))</f>
        <v/>
      </c>
      <c r="Q1179" s="89" t="str">
        <f t="shared" ca="1" si="2370"/>
        <v/>
      </c>
      <c r="R1179" s="89" t="str">
        <f t="shared" ca="1" si="2370"/>
        <v/>
      </c>
      <c r="S1179" s="89" t="str">
        <f t="shared" ca="1" si="2370"/>
        <v/>
      </c>
      <c r="T1179" s="89" t="str">
        <f t="shared" ca="1" si="2370"/>
        <v/>
      </c>
      <c r="U1179" s="89" t="str">
        <f t="shared" ca="1" si="2370"/>
        <v/>
      </c>
      <c r="V1179" s="98"/>
    </row>
    <row r="1180" spans="2:22" x14ac:dyDescent="0.25">
      <c r="B1180">
        <v>27</v>
      </c>
      <c r="C1180" s="29">
        <f t="shared" si="2326"/>
        <v>43859</v>
      </c>
      <c r="D1180" s="88">
        <f ca="1">OFFSET(dispos!$D$28,,156)</f>
        <v>0</v>
      </c>
      <c r="E1180" s="88">
        <f ca="1">OFFSET(dispos!$E$28,,156)</f>
        <v>0</v>
      </c>
      <c r="F1180" s="88">
        <f ca="1">OFFSET(dispos!$F$28,,156)</f>
        <v>0</v>
      </c>
      <c r="G1180" s="88">
        <f ca="1">OFFSET(dispos!$G$28,,156)</f>
        <v>0</v>
      </c>
      <c r="H1180" s="88">
        <f ca="1">OFFSET(dispos!$H$28,,156)</f>
        <v>0</v>
      </c>
      <c r="I1180" s="88">
        <f ca="1">OFFSET(dispos!$I$28,,156)</f>
        <v>0</v>
      </c>
      <c r="J1180" s="90" t="str">
        <f t="shared" ref="J1180:O1180" ca="1" si="2371">IF(D1180=0,"",SUMPRODUCT((D1154:D1203&lt;=D1180)-(ISBLANK(D1154:D1203))))</f>
        <v/>
      </c>
      <c r="K1180" s="90" t="str">
        <f t="shared" ca="1" si="2371"/>
        <v/>
      </c>
      <c r="L1180" s="90" t="str">
        <f t="shared" ca="1" si="2371"/>
        <v/>
      </c>
      <c r="M1180" s="90" t="str">
        <f t="shared" ca="1" si="2371"/>
        <v/>
      </c>
      <c r="N1180" s="90" t="str">
        <f t="shared" ca="1" si="2371"/>
        <v/>
      </c>
      <c r="O1180" s="90" t="str">
        <f t="shared" ca="1" si="2371"/>
        <v/>
      </c>
      <c r="P1180" s="89" t="str">
        <f t="shared" ref="P1180:U1180" ca="1" si="2372">IF(ISNA(MATCH(MIN(J1154:J1203)+ROW()-ROW(P1154),J1154:J1203,0)),"",INDEX(D1154:D1203,MATCH(MIN(J1154:J1203)+ROW()-ROW(P1154),J1154:J1203,0)))</f>
        <v/>
      </c>
      <c r="Q1180" s="89" t="str">
        <f t="shared" ca="1" si="2372"/>
        <v/>
      </c>
      <c r="R1180" s="89" t="str">
        <f t="shared" ca="1" si="2372"/>
        <v/>
      </c>
      <c r="S1180" s="89" t="str">
        <f t="shared" ca="1" si="2372"/>
        <v/>
      </c>
      <c r="T1180" s="89" t="str">
        <f t="shared" ca="1" si="2372"/>
        <v/>
      </c>
      <c r="U1180" s="89" t="str">
        <f t="shared" ca="1" si="2372"/>
        <v/>
      </c>
      <c r="V1180" s="98"/>
    </row>
    <row r="1181" spans="2:22" x14ac:dyDescent="0.25">
      <c r="B1181">
        <v>28</v>
      </c>
      <c r="C1181" s="29">
        <f t="shared" si="2326"/>
        <v>43859</v>
      </c>
      <c r="D1181" s="88">
        <f ca="1">OFFSET(dispos!$D$28,,162)</f>
        <v>0</v>
      </c>
      <c r="E1181" s="88">
        <f ca="1">OFFSET(dispos!$E$28,,162)</f>
        <v>0</v>
      </c>
      <c r="F1181" s="88">
        <f ca="1">OFFSET(dispos!$F$28,,162)</f>
        <v>0</v>
      </c>
      <c r="G1181" s="88">
        <f ca="1">OFFSET(dispos!$G$28,,162)</f>
        <v>0</v>
      </c>
      <c r="H1181" s="88">
        <f ca="1">OFFSET(dispos!$H$28,,162)</f>
        <v>0</v>
      </c>
      <c r="I1181" s="88">
        <f ca="1">OFFSET(dispos!$I$28,,162)</f>
        <v>0</v>
      </c>
      <c r="J1181" s="90" t="str">
        <f t="shared" ref="J1181:O1181" ca="1" si="2373">IF(D1181=0,"",SUMPRODUCT((D1154:D1203&lt;=D1181)-(ISBLANK(D1154:D1203))))</f>
        <v/>
      </c>
      <c r="K1181" s="90" t="str">
        <f t="shared" ca="1" si="2373"/>
        <v/>
      </c>
      <c r="L1181" s="90" t="str">
        <f t="shared" ca="1" si="2373"/>
        <v/>
      </c>
      <c r="M1181" s="90" t="str">
        <f t="shared" ca="1" si="2373"/>
        <v/>
      </c>
      <c r="N1181" s="90" t="str">
        <f t="shared" ca="1" si="2373"/>
        <v/>
      </c>
      <c r="O1181" s="90" t="str">
        <f t="shared" ca="1" si="2373"/>
        <v/>
      </c>
      <c r="P1181" s="89" t="str">
        <f t="shared" ref="P1181:U1181" ca="1" si="2374">IF(ISNA(MATCH(MIN(J1154:J1203)+ROW()-ROW(P1154),J1154:J1203,0)),"",INDEX(D1154:D1203,MATCH(MIN(J1154:J1203)+ROW()-ROW(P1154),J1154:J1203,0)))</f>
        <v/>
      </c>
      <c r="Q1181" s="89" t="str">
        <f t="shared" ca="1" si="2374"/>
        <v/>
      </c>
      <c r="R1181" s="89" t="str">
        <f t="shared" ca="1" si="2374"/>
        <v/>
      </c>
      <c r="S1181" s="89" t="str">
        <f t="shared" ca="1" si="2374"/>
        <v/>
      </c>
      <c r="T1181" s="89" t="str">
        <f t="shared" ca="1" si="2374"/>
        <v/>
      </c>
      <c r="U1181" s="89" t="str">
        <f t="shared" ca="1" si="2374"/>
        <v/>
      </c>
      <c r="V1181" s="98"/>
    </row>
    <row r="1182" spans="2:22" x14ac:dyDescent="0.25">
      <c r="B1182">
        <v>29</v>
      </c>
      <c r="C1182" s="29">
        <f t="shared" si="2326"/>
        <v>43859</v>
      </c>
      <c r="D1182" s="88">
        <f ca="1">OFFSET(dispos!$D$28,,168)</f>
        <v>0</v>
      </c>
      <c r="E1182" s="88">
        <f ca="1">OFFSET(dispos!$E$28,,168)</f>
        <v>0</v>
      </c>
      <c r="F1182" s="88">
        <f ca="1">OFFSET(dispos!$F$28,,168)</f>
        <v>0</v>
      </c>
      <c r="G1182" s="88">
        <f ca="1">OFFSET(dispos!$G$28,,168)</f>
        <v>0</v>
      </c>
      <c r="H1182" s="88">
        <f ca="1">OFFSET(dispos!$H$28,,168)</f>
        <v>0</v>
      </c>
      <c r="I1182" s="88">
        <f ca="1">OFFSET(dispos!$I$28,,168)</f>
        <v>0</v>
      </c>
      <c r="J1182" s="90" t="str">
        <f t="shared" ref="J1182:O1182" ca="1" si="2375">IF(D1182=0,"",SUMPRODUCT((D1154:D1203&lt;=D1182)-(ISBLANK(D1154:D1203))))</f>
        <v/>
      </c>
      <c r="K1182" s="90" t="str">
        <f t="shared" ca="1" si="2375"/>
        <v/>
      </c>
      <c r="L1182" s="90" t="str">
        <f t="shared" ca="1" si="2375"/>
        <v/>
      </c>
      <c r="M1182" s="90" t="str">
        <f t="shared" ca="1" si="2375"/>
        <v/>
      </c>
      <c r="N1182" s="90" t="str">
        <f t="shared" ca="1" si="2375"/>
        <v/>
      </c>
      <c r="O1182" s="90" t="str">
        <f t="shared" ca="1" si="2375"/>
        <v/>
      </c>
      <c r="P1182" s="89" t="str">
        <f t="shared" ref="P1182:U1182" ca="1" si="2376">IF(ISNA(MATCH(MIN(J1154:J1203)+ROW()-ROW(P1154),J1154:J1203,0)),"",INDEX(D1154:D1203,MATCH(MIN(J1154:J1203)+ROW()-ROW(P1154),J1154:J1203,0)))</f>
        <v/>
      </c>
      <c r="Q1182" s="89" t="str">
        <f t="shared" ca="1" si="2376"/>
        <v/>
      </c>
      <c r="R1182" s="89" t="str">
        <f t="shared" ca="1" si="2376"/>
        <v/>
      </c>
      <c r="S1182" s="89" t="str">
        <f t="shared" ca="1" si="2376"/>
        <v/>
      </c>
      <c r="T1182" s="89" t="str">
        <f t="shared" ca="1" si="2376"/>
        <v/>
      </c>
      <c r="U1182" s="89" t="str">
        <f t="shared" ca="1" si="2376"/>
        <v/>
      </c>
      <c r="V1182" s="98"/>
    </row>
    <row r="1183" spans="2:22" x14ac:dyDescent="0.25">
      <c r="B1183">
        <v>30</v>
      </c>
      <c r="C1183" s="29">
        <f t="shared" si="2326"/>
        <v>43859</v>
      </c>
      <c r="D1183" s="88">
        <f ca="1">OFFSET(dispos!$D$28,,174)</f>
        <v>0</v>
      </c>
      <c r="E1183" s="88">
        <f ca="1">OFFSET(dispos!$E$28,,174)</f>
        <v>0</v>
      </c>
      <c r="F1183" s="88">
        <f ca="1">OFFSET(dispos!$F$28,,174)</f>
        <v>0</v>
      </c>
      <c r="G1183" s="88">
        <f ca="1">OFFSET(dispos!$G$28,,174)</f>
        <v>0</v>
      </c>
      <c r="H1183" s="88">
        <f ca="1">OFFSET(dispos!$H$28,,174)</f>
        <v>0</v>
      </c>
      <c r="I1183" s="88">
        <f ca="1">OFFSET(dispos!$I$28,,174)</f>
        <v>0</v>
      </c>
      <c r="J1183" s="90" t="str">
        <f t="shared" ref="J1183:O1183" ca="1" si="2377">IF(D1183=0,"",SUMPRODUCT((D1154:D1203&lt;=D1183)-(ISBLANK(D1154:D1203))))</f>
        <v/>
      </c>
      <c r="K1183" s="90" t="str">
        <f t="shared" ca="1" si="2377"/>
        <v/>
      </c>
      <c r="L1183" s="90" t="str">
        <f t="shared" ca="1" si="2377"/>
        <v/>
      </c>
      <c r="M1183" s="90" t="str">
        <f t="shared" ca="1" si="2377"/>
        <v/>
      </c>
      <c r="N1183" s="90" t="str">
        <f t="shared" ca="1" si="2377"/>
        <v/>
      </c>
      <c r="O1183" s="90" t="str">
        <f t="shared" ca="1" si="2377"/>
        <v/>
      </c>
      <c r="P1183" s="89" t="str">
        <f t="shared" ref="P1183:U1183" ca="1" si="2378">IF(ISNA(MATCH(MIN(J1154:J1203)+ROW()-ROW(P1154),J1154:J1203,0)),"",INDEX(D1154:D1203,MATCH(MIN(J1154:J1203)+ROW()-ROW(P1154),J1154:J1203,0)))</f>
        <v/>
      </c>
      <c r="Q1183" s="89" t="str">
        <f t="shared" ca="1" si="2378"/>
        <v/>
      </c>
      <c r="R1183" s="89" t="str">
        <f t="shared" ca="1" si="2378"/>
        <v/>
      </c>
      <c r="S1183" s="89" t="str">
        <f t="shared" ca="1" si="2378"/>
        <v/>
      </c>
      <c r="T1183" s="89" t="str">
        <f t="shared" ca="1" si="2378"/>
        <v/>
      </c>
      <c r="U1183" s="89" t="str">
        <f t="shared" ca="1" si="2378"/>
        <v/>
      </c>
      <c r="V1183" s="98"/>
    </row>
    <row r="1184" spans="2:22" x14ac:dyDescent="0.25">
      <c r="B1184">
        <v>31</v>
      </c>
      <c r="C1184" s="29">
        <f t="shared" si="2326"/>
        <v>43859</v>
      </c>
      <c r="D1184" s="88">
        <f ca="1">OFFSET(dispos!$D$28,,180)</f>
        <v>0</v>
      </c>
      <c r="E1184" s="88">
        <f ca="1">OFFSET(dispos!$E$28,,180)</f>
        <v>0</v>
      </c>
      <c r="F1184" s="88">
        <f ca="1">OFFSET(dispos!$F$28,,180)</f>
        <v>0</v>
      </c>
      <c r="G1184" s="88">
        <f ca="1">OFFSET(dispos!$G$28,,180)</f>
        <v>0</v>
      </c>
      <c r="H1184" s="88">
        <f ca="1">OFFSET(dispos!$H$28,,180)</f>
        <v>0</v>
      </c>
      <c r="I1184" s="88">
        <f ca="1">OFFSET(dispos!$I$28,,180)</f>
        <v>0</v>
      </c>
      <c r="J1184" s="90" t="str">
        <f t="shared" ref="J1184:O1184" ca="1" si="2379">IF(D1184=0,"",SUMPRODUCT((D1154:D1203&lt;=D1184)-(ISBLANK(D1154:D1203))))</f>
        <v/>
      </c>
      <c r="K1184" s="90" t="str">
        <f t="shared" ca="1" si="2379"/>
        <v/>
      </c>
      <c r="L1184" s="90" t="str">
        <f t="shared" ca="1" si="2379"/>
        <v/>
      </c>
      <c r="M1184" s="90" t="str">
        <f t="shared" ca="1" si="2379"/>
        <v/>
      </c>
      <c r="N1184" s="90" t="str">
        <f t="shared" ca="1" si="2379"/>
        <v/>
      </c>
      <c r="O1184" s="90" t="str">
        <f t="shared" ca="1" si="2379"/>
        <v/>
      </c>
      <c r="P1184" s="89" t="str">
        <f t="shared" ref="P1184:U1184" ca="1" si="2380">IF(ISNA(MATCH(MIN(J1154:J1203)+ROW()-ROW(P1154),J1154:J1203,0)),"",INDEX(D1154:D1203,MATCH(MIN(J1154:J1203)+ROW()-ROW(P1154),J1154:J1203,0)))</f>
        <v/>
      </c>
      <c r="Q1184" s="89" t="str">
        <f t="shared" ca="1" si="2380"/>
        <v/>
      </c>
      <c r="R1184" s="89" t="str">
        <f t="shared" ca="1" si="2380"/>
        <v/>
      </c>
      <c r="S1184" s="89" t="str">
        <f t="shared" ca="1" si="2380"/>
        <v/>
      </c>
      <c r="T1184" s="89" t="str">
        <f t="shared" ca="1" si="2380"/>
        <v/>
      </c>
      <c r="U1184" s="89" t="str">
        <f t="shared" ca="1" si="2380"/>
        <v/>
      </c>
      <c r="V1184" s="98"/>
    </row>
    <row r="1185" spans="2:22" x14ac:dyDescent="0.25">
      <c r="B1185">
        <v>32</v>
      </c>
      <c r="C1185" s="29">
        <f t="shared" si="2326"/>
        <v>43859</v>
      </c>
      <c r="D1185" s="88">
        <f ca="1">OFFSET(dispos!$D$28,,186)</f>
        <v>0</v>
      </c>
      <c r="E1185" s="88">
        <f ca="1">OFFSET(dispos!$E$28,,186)</f>
        <v>0</v>
      </c>
      <c r="F1185" s="88">
        <f ca="1">OFFSET(dispos!$F$28,,186)</f>
        <v>0</v>
      </c>
      <c r="G1185" s="88">
        <f ca="1">OFFSET(dispos!$G$28,,186)</f>
        <v>0</v>
      </c>
      <c r="H1185" s="88">
        <f ca="1">OFFSET(dispos!$H$28,,186)</f>
        <v>0</v>
      </c>
      <c r="I1185" s="88">
        <f ca="1">OFFSET(dispos!$I$28,,186)</f>
        <v>0</v>
      </c>
      <c r="J1185" s="90" t="str">
        <f t="shared" ref="J1185:O1185" ca="1" si="2381">IF(D1185=0,"",SUMPRODUCT((D1154:D1203&lt;=D1185)-(ISBLANK(D1154:D1203))))</f>
        <v/>
      </c>
      <c r="K1185" s="90" t="str">
        <f t="shared" ca="1" si="2381"/>
        <v/>
      </c>
      <c r="L1185" s="90" t="str">
        <f t="shared" ca="1" si="2381"/>
        <v/>
      </c>
      <c r="M1185" s="90" t="str">
        <f t="shared" ca="1" si="2381"/>
        <v/>
      </c>
      <c r="N1185" s="90" t="str">
        <f t="shared" ca="1" si="2381"/>
        <v/>
      </c>
      <c r="O1185" s="90" t="str">
        <f t="shared" ca="1" si="2381"/>
        <v/>
      </c>
      <c r="P1185" s="89" t="str">
        <f t="shared" ref="P1185:U1185" ca="1" si="2382">IF(ISNA(MATCH(MIN(J1154:J1203)+ROW()-ROW(P1154),J1154:J1203,0)),"",INDEX(D1154:D1203,MATCH(MIN(J1154:J1203)+ROW()-ROW(P1154),J1154:J1203,0)))</f>
        <v/>
      </c>
      <c r="Q1185" s="89" t="str">
        <f t="shared" ca="1" si="2382"/>
        <v/>
      </c>
      <c r="R1185" s="89" t="str">
        <f t="shared" ca="1" si="2382"/>
        <v/>
      </c>
      <c r="S1185" s="89" t="str">
        <f t="shared" ca="1" si="2382"/>
        <v/>
      </c>
      <c r="T1185" s="89" t="str">
        <f t="shared" ca="1" si="2382"/>
        <v/>
      </c>
      <c r="U1185" s="89" t="str">
        <f t="shared" ca="1" si="2382"/>
        <v/>
      </c>
      <c r="V1185" s="98"/>
    </row>
    <row r="1186" spans="2:22" x14ac:dyDescent="0.25">
      <c r="B1186">
        <v>33</v>
      </c>
      <c r="C1186" s="29">
        <f t="shared" si="2326"/>
        <v>43859</v>
      </c>
      <c r="D1186" s="88">
        <f ca="1">OFFSET(dispos!$D$28,,192)</f>
        <v>0</v>
      </c>
      <c r="E1186" s="88">
        <f ca="1">OFFSET(dispos!$E$28,,192)</f>
        <v>0</v>
      </c>
      <c r="F1186" s="88">
        <f ca="1">OFFSET(dispos!$F$28,,192)</f>
        <v>0</v>
      </c>
      <c r="G1186" s="88">
        <f ca="1">OFFSET(dispos!$G$28,,192)</f>
        <v>0</v>
      </c>
      <c r="H1186" s="88">
        <f ca="1">OFFSET(dispos!$H$28,,192)</f>
        <v>0</v>
      </c>
      <c r="I1186" s="88">
        <f ca="1">OFFSET(dispos!$I$28,,192)</f>
        <v>0</v>
      </c>
      <c r="J1186" s="90" t="str">
        <f t="shared" ref="J1186:O1186" ca="1" si="2383">IF(D1186=0,"",SUMPRODUCT((D1154:D1203&lt;=D1186)-(ISBLANK(D1154:D1203))))</f>
        <v/>
      </c>
      <c r="K1186" s="90" t="str">
        <f t="shared" ca="1" si="2383"/>
        <v/>
      </c>
      <c r="L1186" s="90" t="str">
        <f t="shared" ca="1" si="2383"/>
        <v/>
      </c>
      <c r="M1186" s="90" t="str">
        <f t="shared" ca="1" si="2383"/>
        <v/>
      </c>
      <c r="N1186" s="90" t="str">
        <f t="shared" ca="1" si="2383"/>
        <v/>
      </c>
      <c r="O1186" s="90" t="str">
        <f t="shared" ca="1" si="2383"/>
        <v/>
      </c>
      <c r="P1186" s="89" t="str">
        <f t="shared" ref="P1186:U1186" ca="1" si="2384">IF(ISNA(MATCH(MIN(J1154:J1203)+ROW()-ROW(P1154),J1154:J1203,0)),"",INDEX(D1154:D1203,MATCH(MIN(J1154:J1203)+ROW()-ROW(P1154),J1154:J1203,0)))</f>
        <v/>
      </c>
      <c r="Q1186" s="89" t="str">
        <f t="shared" ca="1" si="2384"/>
        <v/>
      </c>
      <c r="R1186" s="89" t="str">
        <f t="shared" ca="1" si="2384"/>
        <v/>
      </c>
      <c r="S1186" s="89" t="str">
        <f t="shared" ca="1" si="2384"/>
        <v/>
      </c>
      <c r="T1186" s="89" t="str">
        <f t="shared" ca="1" si="2384"/>
        <v/>
      </c>
      <c r="U1186" s="89" t="str">
        <f t="shared" ca="1" si="2384"/>
        <v/>
      </c>
      <c r="V1186" s="98"/>
    </row>
    <row r="1187" spans="2:22" x14ac:dyDescent="0.25">
      <c r="B1187">
        <v>34</v>
      </c>
      <c r="C1187" s="29">
        <f t="shared" si="2326"/>
        <v>43859</v>
      </c>
      <c r="D1187" s="88">
        <f ca="1">OFFSET(dispos!$D$28,,198)</f>
        <v>0</v>
      </c>
      <c r="E1187" s="88">
        <f ca="1">OFFSET(dispos!$E$28,,198)</f>
        <v>0</v>
      </c>
      <c r="F1187" s="88">
        <f ca="1">OFFSET(dispos!$F$28,,198)</f>
        <v>0</v>
      </c>
      <c r="G1187" s="88">
        <f ca="1">OFFSET(dispos!$G$28,,198)</f>
        <v>0</v>
      </c>
      <c r="H1187" s="88">
        <f ca="1">OFFSET(dispos!$H$28,,198)</f>
        <v>0</v>
      </c>
      <c r="I1187" s="88">
        <f ca="1">OFFSET(dispos!$I$28,,198)</f>
        <v>0</v>
      </c>
      <c r="J1187" s="90" t="str">
        <f t="shared" ref="J1187:O1187" ca="1" si="2385">IF(D1187=0,"",SUMPRODUCT((D1154:D1203&lt;=D1187)-(ISBLANK(D1154:D1203))))</f>
        <v/>
      </c>
      <c r="K1187" s="90" t="str">
        <f t="shared" ca="1" si="2385"/>
        <v/>
      </c>
      <c r="L1187" s="90" t="str">
        <f t="shared" ca="1" si="2385"/>
        <v/>
      </c>
      <c r="M1187" s="90" t="str">
        <f t="shared" ca="1" si="2385"/>
        <v/>
      </c>
      <c r="N1187" s="90" t="str">
        <f t="shared" ca="1" si="2385"/>
        <v/>
      </c>
      <c r="O1187" s="90" t="str">
        <f t="shared" ca="1" si="2385"/>
        <v/>
      </c>
      <c r="P1187" s="89" t="str">
        <f t="shared" ref="P1187:U1187" ca="1" si="2386">IF(ISNA(MATCH(MIN(J1154:J1203)+ROW()-ROW(P1154),J1154:J1203,0)),"",INDEX(D1154:D1203,MATCH(MIN(J1154:J1203)+ROW()-ROW(P1154),J1154:J1203,0)))</f>
        <v/>
      </c>
      <c r="Q1187" s="89" t="str">
        <f t="shared" ca="1" si="2386"/>
        <v/>
      </c>
      <c r="R1187" s="89" t="str">
        <f t="shared" ca="1" si="2386"/>
        <v/>
      </c>
      <c r="S1187" s="89" t="str">
        <f t="shared" ca="1" si="2386"/>
        <v/>
      </c>
      <c r="T1187" s="89" t="str">
        <f t="shared" ca="1" si="2386"/>
        <v/>
      </c>
      <c r="U1187" s="89" t="str">
        <f t="shared" ca="1" si="2386"/>
        <v/>
      </c>
      <c r="V1187" s="98"/>
    </row>
    <row r="1188" spans="2:22" x14ac:dyDescent="0.25">
      <c r="B1188">
        <v>35</v>
      </c>
      <c r="C1188" s="29">
        <f t="shared" si="2326"/>
        <v>43859</v>
      </c>
      <c r="D1188" s="88">
        <f ca="1">OFFSET(dispos!$D$28,,204)</f>
        <v>0</v>
      </c>
      <c r="E1188" s="88">
        <f ca="1">OFFSET(dispos!$E$28,,204)</f>
        <v>0</v>
      </c>
      <c r="F1188" s="88">
        <f ca="1">OFFSET(dispos!$F$28,,204)</f>
        <v>0</v>
      </c>
      <c r="G1188" s="88">
        <f ca="1">OFFSET(dispos!$G$28,,204)</f>
        <v>0</v>
      </c>
      <c r="H1188" s="88">
        <f ca="1">OFFSET(dispos!$H$28,,204)</f>
        <v>0</v>
      </c>
      <c r="I1188" s="88">
        <f ca="1">OFFSET(dispos!$I$28,,204)</f>
        <v>0</v>
      </c>
      <c r="J1188" s="90" t="str">
        <f t="shared" ref="J1188:O1188" ca="1" si="2387">IF(D1188=0,"",SUMPRODUCT((D1154:D1203&lt;=D1188)-(ISBLANK(D1154:D1203))))</f>
        <v/>
      </c>
      <c r="K1188" s="90" t="str">
        <f t="shared" ca="1" si="2387"/>
        <v/>
      </c>
      <c r="L1188" s="90" t="str">
        <f t="shared" ca="1" si="2387"/>
        <v/>
      </c>
      <c r="M1188" s="90" t="str">
        <f t="shared" ca="1" si="2387"/>
        <v/>
      </c>
      <c r="N1188" s="90" t="str">
        <f t="shared" ca="1" si="2387"/>
        <v/>
      </c>
      <c r="O1188" s="90" t="str">
        <f t="shared" ca="1" si="2387"/>
        <v/>
      </c>
      <c r="P1188" s="89" t="str">
        <f t="shared" ref="P1188:U1188" ca="1" si="2388">IF(ISNA(MATCH(MIN(J1154:J1203)+ROW()-ROW(P1154),J1154:J1203,0)),"",INDEX(D1154:D1203,MATCH(MIN(J1154:J1203)+ROW()-ROW(P1154),J1154:J1203,0)))</f>
        <v/>
      </c>
      <c r="Q1188" s="89" t="str">
        <f t="shared" ca="1" si="2388"/>
        <v/>
      </c>
      <c r="R1188" s="89" t="str">
        <f t="shared" ca="1" si="2388"/>
        <v/>
      </c>
      <c r="S1188" s="89" t="str">
        <f t="shared" ca="1" si="2388"/>
        <v/>
      </c>
      <c r="T1188" s="89" t="str">
        <f t="shared" ca="1" si="2388"/>
        <v/>
      </c>
      <c r="U1188" s="89" t="str">
        <f t="shared" ca="1" si="2388"/>
        <v/>
      </c>
      <c r="V1188" s="98"/>
    </row>
    <row r="1189" spans="2:22" x14ac:dyDescent="0.25">
      <c r="B1189">
        <v>36</v>
      </c>
      <c r="C1189" s="29">
        <f t="shared" si="2326"/>
        <v>43859</v>
      </c>
      <c r="D1189" s="88">
        <f ca="1">OFFSET(dispos!$D$28,,210)</f>
        <v>0</v>
      </c>
      <c r="E1189" s="88">
        <f ca="1">OFFSET(dispos!$E$28,,210)</f>
        <v>0</v>
      </c>
      <c r="F1189" s="88">
        <f ca="1">OFFSET(dispos!$F$28,,210)</f>
        <v>0</v>
      </c>
      <c r="G1189" s="88">
        <f ca="1">OFFSET(dispos!$G$28,,210)</f>
        <v>0</v>
      </c>
      <c r="H1189" s="88">
        <f ca="1">OFFSET(dispos!$H$28,,210)</f>
        <v>0</v>
      </c>
      <c r="I1189" s="88">
        <f ca="1">OFFSET(dispos!$I$28,,210)</f>
        <v>0</v>
      </c>
      <c r="J1189" s="90" t="str">
        <f t="shared" ref="J1189:O1189" ca="1" si="2389">IF(D1189=0,"",SUMPRODUCT((D1154:D1203&lt;=D1189)-(ISBLANK(D1154:D1203))))</f>
        <v/>
      </c>
      <c r="K1189" s="90" t="str">
        <f t="shared" ca="1" si="2389"/>
        <v/>
      </c>
      <c r="L1189" s="90" t="str">
        <f t="shared" ca="1" si="2389"/>
        <v/>
      </c>
      <c r="M1189" s="90" t="str">
        <f t="shared" ca="1" si="2389"/>
        <v/>
      </c>
      <c r="N1189" s="90" t="str">
        <f t="shared" ca="1" si="2389"/>
        <v/>
      </c>
      <c r="O1189" s="90" t="str">
        <f t="shared" ca="1" si="2389"/>
        <v/>
      </c>
      <c r="P1189" s="89" t="str">
        <f t="shared" ref="P1189:U1189" ca="1" si="2390">IF(ISNA(MATCH(MIN(J1154:J1203)+ROW()-ROW(P1154),J1154:J1203,0)),"",INDEX(D1154:D1203,MATCH(MIN(J1154:J1203)+ROW()-ROW(P1154),J1154:J1203,0)))</f>
        <v/>
      </c>
      <c r="Q1189" s="89" t="str">
        <f t="shared" ca="1" si="2390"/>
        <v/>
      </c>
      <c r="R1189" s="89" t="str">
        <f t="shared" ca="1" si="2390"/>
        <v/>
      </c>
      <c r="S1189" s="89" t="str">
        <f t="shared" ca="1" si="2390"/>
        <v/>
      </c>
      <c r="T1189" s="89" t="str">
        <f t="shared" ca="1" si="2390"/>
        <v/>
      </c>
      <c r="U1189" s="89" t="str">
        <f t="shared" ca="1" si="2390"/>
        <v/>
      </c>
      <c r="V1189" s="98"/>
    </row>
    <row r="1190" spans="2:22" x14ac:dyDescent="0.25">
      <c r="B1190">
        <v>37</v>
      </c>
      <c r="C1190" s="29">
        <f t="shared" si="2326"/>
        <v>43859</v>
      </c>
      <c r="D1190" s="88">
        <f ca="1">OFFSET(dispos!$D$28,,216)</f>
        <v>0</v>
      </c>
      <c r="E1190" s="88">
        <f ca="1">OFFSET(dispos!$E$28,,216)</f>
        <v>0</v>
      </c>
      <c r="F1190" s="88">
        <f ca="1">OFFSET(dispos!$F$28,,216)</f>
        <v>0</v>
      </c>
      <c r="G1190" s="88">
        <f ca="1">OFFSET(dispos!$G$28,,216)</f>
        <v>0</v>
      </c>
      <c r="H1190" s="88">
        <f ca="1">OFFSET(dispos!$H$28,,216)</f>
        <v>0</v>
      </c>
      <c r="I1190" s="88">
        <f ca="1">OFFSET(dispos!$I$28,,216)</f>
        <v>0</v>
      </c>
      <c r="J1190" s="90" t="str">
        <f t="shared" ref="J1190:O1190" ca="1" si="2391">IF(D1190=0,"",SUMPRODUCT((D1154:D1203&lt;=D1190)-(ISBLANK(D1154:D1203))))</f>
        <v/>
      </c>
      <c r="K1190" s="90" t="str">
        <f t="shared" ca="1" si="2391"/>
        <v/>
      </c>
      <c r="L1190" s="90" t="str">
        <f t="shared" ca="1" si="2391"/>
        <v/>
      </c>
      <c r="M1190" s="90" t="str">
        <f t="shared" ca="1" si="2391"/>
        <v/>
      </c>
      <c r="N1190" s="90" t="str">
        <f t="shared" ca="1" si="2391"/>
        <v/>
      </c>
      <c r="O1190" s="90" t="str">
        <f t="shared" ca="1" si="2391"/>
        <v/>
      </c>
      <c r="P1190" s="89" t="str">
        <f t="shared" ref="P1190:U1190" ca="1" si="2392">IF(ISNA(MATCH(MIN(J1154:J1203)+ROW()-ROW(P1154),J1154:J1203,0)),"",INDEX(D1154:D1203,MATCH(MIN(J1154:J1203)+ROW()-ROW(P1154),J1154:J1203,0)))</f>
        <v/>
      </c>
      <c r="Q1190" s="89" t="str">
        <f t="shared" ca="1" si="2392"/>
        <v/>
      </c>
      <c r="R1190" s="89" t="str">
        <f t="shared" ca="1" si="2392"/>
        <v/>
      </c>
      <c r="S1190" s="89" t="str">
        <f t="shared" ca="1" si="2392"/>
        <v/>
      </c>
      <c r="T1190" s="89" t="str">
        <f t="shared" ca="1" si="2392"/>
        <v/>
      </c>
      <c r="U1190" s="89" t="str">
        <f t="shared" ca="1" si="2392"/>
        <v/>
      </c>
      <c r="V1190" s="98"/>
    </row>
    <row r="1191" spans="2:22" x14ac:dyDescent="0.25">
      <c r="B1191">
        <v>38</v>
      </c>
      <c r="C1191" s="29">
        <f t="shared" si="2326"/>
        <v>43859</v>
      </c>
      <c r="D1191" s="88">
        <f ca="1">OFFSET(dispos!$D$28,,222)</f>
        <v>0</v>
      </c>
      <c r="E1191" s="88">
        <f ca="1">OFFSET(dispos!$E$28,,222)</f>
        <v>0</v>
      </c>
      <c r="F1191" s="88">
        <f ca="1">OFFSET(dispos!$F$28,,222)</f>
        <v>0</v>
      </c>
      <c r="G1191" s="88">
        <f ca="1">OFFSET(dispos!$G$28,,222)</f>
        <v>0</v>
      </c>
      <c r="H1191" s="88">
        <f ca="1">OFFSET(dispos!$H$28,,222)</f>
        <v>0</v>
      </c>
      <c r="I1191" s="88">
        <f ca="1">OFFSET(dispos!$I$28,,222)</f>
        <v>0</v>
      </c>
      <c r="J1191" s="90" t="str">
        <f t="shared" ref="J1191:O1191" ca="1" si="2393">IF(D1191=0,"",SUMPRODUCT((D1154:D1203&lt;=D1191)-(ISBLANK(D1154:D1203))))</f>
        <v/>
      </c>
      <c r="K1191" s="90" t="str">
        <f t="shared" ca="1" si="2393"/>
        <v/>
      </c>
      <c r="L1191" s="90" t="str">
        <f t="shared" ca="1" si="2393"/>
        <v/>
      </c>
      <c r="M1191" s="90" t="str">
        <f t="shared" ca="1" si="2393"/>
        <v/>
      </c>
      <c r="N1191" s="90" t="str">
        <f t="shared" ca="1" si="2393"/>
        <v/>
      </c>
      <c r="O1191" s="90" t="str">
        <f t="shared" ca="1" si="2393"/>
        <v/>
      </c>
      <c r="P1191" s="89" t="str">
        <f t="shared" ref="P1191:U1191" ca="1" si="2394">IF(ISNA(MATCH(MIN(J1154:J1203)+ROW()-ROW(P1154),J1154:J1203,0)),"",INDEX(D1154:D1203,MATCH(MIN(J1154:J1203)+ROW()-ROW(P1154),J1154:J1203,0)))</f>
        <v/>
      </c>
      <c r="Q1191" s="89" t="str">
        <f t="shared" ca="1" si="2394"/>
        <v/>
      </c>
      <c r="R1191" s="89" t="str">
        <f t="shared" ca="1" si="2394"/>
        <v/>
      </c>
      <c r="S1191" s="89" t="str">
        <f t="shared" ca="1" si="2394"/>
        <v/>
      </c>
      <c r="T1191" s="89" t="str">
        <f t="shared" ca="1" si="2394"/>
        <v/>
      </c>
      <c r="U1191" s="89" t="str">
        <f t="shared" ca="1" si="2394"/>
        <v/>
      </c>
      <c r="V1191" s="98"/>
    </row>
    <row r="1192" spans="2:22" x14ac:dyDescent="0.25">
      <c r="B1192">
        <v>39</v>
      </c>
      <c r="C1192" s="29">
        <f t="shared" si="2326"/>
        <v>43859</v>
      </c>
      <c r="D1192" s="88">
        <f ca="1">OFFSET(dispos!$D$28,,228)</f>
        <v>0</v>
      </c>
      <c r="E1192" s="88">
        <f ca="1">OFFSET(dispos!$E$28,,228)</f>
        <v>0</v>
      </c>
      <c r="F1192" s="88">
        <f ca="1">OFFSET(dispos!$F$28,,228)</f>
        <v>0</v>
      </c>
      <c r="G1192" s="88">
        <f ca="1">OFFSET(dispos!$G$28,,228)</f>
        <v>0</v>
      </c>
      <c r="H1192" s="88">
        <f ca="1">OFFSET(dispos!$H$28,,228)</f>
        <v>0</v>
      </c>
      <c r="I1192" s="88">
        <f ca="1">OFFSET(dispos!$I$28,,228)</f>
        <v>0</v>
      </c>
      <c r="J1192" s="90" t="str">
        <f t="shared" ref="J1192:O1192" ca="1" si="2395">IF(D1192=0,"",SUMPRODUCT((D1154:D1203&lt;=D1192)-(ISBLANK(D1154:D1203))))</f>
        <v/>
      </c>
      <c r="K1192" s="90" t="str">
        <f t="shared" ca="1" si="2395"/>
        <v/>
      </c>
      <c r="L1192" s="90" t="str">
        <f t="shared" ca="1" si="2395"/>
        <v/>
      </c>
      <c r="M1192" s="90" t="str">
        <f t="shared" ca="1" si="2395"/>
        <v/>
      </c>
      <c r="N1192" s="90" t="str">
        <f t="shared" ca="1" si="2395"/>
        <v/>
      </c>
      <c r="O1192" s="90" t="str">
        <f t="shared" ca="1" si="2395"/>
        <v/>
      </c>
      <c r="P1192" s="89" t="str">
        <f t="shared" ref="P1192:U1192" ca="1" si="2396">IF(ISNA(MATCH(MIN(J1154:J1203)+ROW()-ROW(P1154),J1154:J1203,0)),"",INDEX(D1154:D1203,MATCH(MIN(J1154:J1203)+ROW()-ROW(P1154),J1154:J1203,0)))</f>
        <v/>
      </c>
      <c r="Q1192" s="89" t="str">
        <f t="shared" ca="1" si="2396"/>
        <v/>
      </c>
      <c r="R1192" s="89" t="str">
        <f t="shared" ca="1" si="2396"/>
        <v/>
      </c>
      <c r="S1192" s="89" t="str">
        <f t="shared" ca="1" si="2396"/>
        <v/>
      </c>
      <c r="T1192" s="89" t="str">
        <f t="shared" ca="1" si="2396"/>
        <v/>
      </c>
      <c r="U1192" s="89" t="str">
        <f t="shared" ca="1" si="2396"/>
        <v/>
      </c>
      <c r="V1192" s="98"/>
    </row>
    <row r="1193" spans="2:22" x14ac:dyDescent="0.25">
      <c r="B1193">
        <v>40</v>
      </c>
      <c r="C1193" s="29">
        <f t="shared" si="2326"/>
        <v>43859</v>
      </c>
      <c r="D1193" s="88">
        <f ca="1">OFFSET(dispos!$D$28,,234)</f>
        <v>0</v>
      </c>
      <c r="E1193" s="88">
        <f ca="1">OFFSET(dispos!$E$28,,234)</f>
        <v>0</v>
      </c>
      <c r="F1193" s="88">
        <f ca="1">OFFSET(dispos!$F$28,,234)</f>
        <v>0</v>
      </c>
      <c r="G1193" s="88">
        <f ca="1">OFFSET(dispos!$G$28,,234)</f>
        <v>0</v>
      </c>
      <c r="H1193" s="88">
        <f ca="1">OFFSET(dispos!$H$28,,234)</f>
        <v>0</v>
      </c>
      <c r="I1193" s="88">
        <f ca="1">OFFSET(dispos!$I$28,,234)</f>
        <v>0</v>
      </c>
      <c r="J1193" s="90" t="str">
        <f t="shared" ref="J1193:O1193" ca="1" si="2397">IF(D1193=0,"",SUMPRODUCT((D1154:D1203&lt;=D1193)-(ISBLANK(D1154:D1203))))</f>
        <v/>
      </c>
      <c r="K1193" s="90" t="str">
        <f t="shared" ca="1" si="2397"/>
        <v/>
      </c>
      <c r="L1193" s="90" t="str">
        <f t="shared" ca="1" si="2397"/>
        <v/>
      </c>
      <c r="M1193" s="90" t="str">
        <f t="shared" ca="1" si="2397"/>
        <v/>
      </c>
      <c r="N1193" s="90" t="str">
        <f t="shared" ca="1" si="2397"/>
        <v/>
      </c>
      <c r="O1193" s="90" t="str">
        <f t="shared" ca="1" si="2397"/>
        <v/>
      </c>
      <c r="P1193" s="89" t="str">
        <f t="shared" ref="P1193:U1193" ca="1" si="2398">IF(ISNA(MATCH(MIN(J1154:J1203)+ROW()-ROW(P1154),J1154:J1203,0)),"",INDEX(D1154:D1203,MATCH(MIN(J1154:J1203)+ROW()-ROW(P1154),J1154:J1203,0)))</f>
        <v/>
      </c>
      <c r="Q1193" s="89" t="str">
        <f t="shared" ca="1" si="2398"/>
        <v/>
      </c>
      <c r="R1193" s="89" t="str">
        <f t="shared" ca="1" si="2398"/>
        <v/>
      </c>
      <c r="S1193" s="89" t="str">
        <f t="shared" ca="1" si="2398"/>
        <v/>
      </c>
      <c r="T1193" s="89" t="str">
        <f t="shared" ca="1" si="2398"/>
        <v/>
      </c>
      <c r="U1193" s="89" t="str">
        <f t="shared" ca="1" si="2398"/>
        <v/>
      </c>
      <c r="V1193" s="98"/>
    </row>
    <row r="1194" spans="2:22" x14ac:dyDescent="0.25">
      <c r="B1194">
        <v>41</v>
      </c>
      <c r="C1194" s="29">
        <f t="shared" si="2326"/>
        <v>43859</v>
      </c>
      <c r="D1194" s="88">
        <f ca="1">OFFSET(dispos!$D$28,,240)</f>
        <v>0</v>
      </c>
      <c r="E1194" s="88">
        <f ca="1">OFFSET(dispos!$E$28,,240)</f>
        <v>0</v>
      </c>
      <c r="F1194" s="88">
        <f ca="1">OFFSET(dispos!$F$28,,240)</f>
        <v>0</v>
      </c>
      <c r="G1194" s="88">
        <f ca="1">OFFSET(dispos!$G$28,,240)</f>
        <v>0</v>
      </c>
      <c r="H1194" s="88">
        <f ca="1">OFFSET(dispos!$H$28,,240)</f>
        <v>0</v>
      </c>
      <c r="I1194" s="88">
        <f ca="1">OFFSET(dispos!$I$28,,240)</f>
        <v>0</v>
      </c>
      <c r="J1194" s="90" t="str">
        <f t="shared" ref="J1194:O1194" ca="1" si="2399">IF(D1194=0,"",SUMPRODUCT((D1154:D1203&lt;=D1194)-(ISBLANK(D1154:D1203))))</f>
        <v/>
      </c>
      <c r="K1194" s="90" t="str">
        <f t="shared" ca="1" si="2399"/>
        <v/>
      </c>
      <c r="L1194" s="90" t="str">
        <f t="shared" ca="1" si="2399"/>
        <v/>
      </c>
      <c r="M1194" s="90" t="str">
        <f t="shared" ca="1" si="2399"/>
        <v/>
      </c>
      <c r="N1194" s="90" t="str">
        <f t="shared" ca="1" si="2399"/>
        <v/>
      </c>
      <c r="O1194" s="90" t="str">
        <f t="shared" ca="1" si="2399"/>
        <v/>
      </c>
      <c r="P1194" s="89" t="str">
        <f t="shared" ref="P1194:U1194" ca="1" si="2400">IF(ISNA(MATCH(MIN(J1154:J1203)+ROW()-ROW(P1154),J1154:J1203,0)),"",INDEX(D1154:D1203,MATCH(MIN(J1154:J1203)+ROW()-ROW(P1154),J1154:J1203,0)))</f>
        <v/>
      </c>
      <c r="Q1194" s="89" t="str">
        <f t="shared" ca="1" si="2400"/>
        <v/>
      </c>
      <c r="R1194" s="89" t="str">
        <f t="shared" ca="1" si="2400"/>
        <v/>
      </c>
      <c r="S1194" s="89" t="str">
        <f t="shared" ca="1" si="2400"/>
        <v/>
      </c>
      <c r="T1194" s="89" t="str">
        <f t="shared" ca="1" si="2400"/>
        <v/>
      </c>
      <c r="U1194" s="89" t="str">
        <f t="shared" ca="1" si="2400"/>
        <v/>
      </c>
      <c r="V1194" s="98"/>
    </row>
    <row r="1195" spans="2:22" x14ac:dyDescent="0.25">
      <c r="B1195">
        <v>42</v>
      </c>
      <c r="C1195" s="29">
        <f t="shared" si="2326"/>
        <v>43859</v>
      </c>
      <c r="D1195" s="88">
        <f ca="1">OFFSET(dispos!$D$28,,246)</f>
        <v>0</v>
      </c>
      <c r="E1195" s="88">
        <f ca="1">OFFSET(dispos!$E$28,,246)</f>
        <v>0</v>
      </c>
      <c r="F1195" s="88">
        <f ca="1">OFFSET(dispos!$F$28,,246)</f>
        <v>0</v>
      </c>
      <c r="G1195" s="88">
        <f ca="1">OFFSET(dispos!$G$28,,246)</f>
        <v>0</v>
      </c>
      <c r="H1195" s="88">
        <f ca="1">OFFSET(dispos!$H$28,,246)</f>
        <v>0</v>
      </c>
      <c r="I1195" s="88">
        <f ca="1">OFFSET(dispos!$I$28,,246)</f>
        <v>0</v>
      </c>
      <c r="J1195" s="90" t="str">
        <f t="shared" ref="J1195:O1195" ca="1" si="2401">IF(D1195=0,"",SUMPRODUCT((D1154:D1203&lt;=D1195)-(ISBLANK(D1154:D1203))))</f>
        <v/>
      </c>
      <c r="K1195" s="90" t="str">
        <f t="shared" ca="1" si="2401"/>
        <v/>
      </c>
      <c r="L1195" s="90" t="str">
        <f t="shared" ca="1" si="2401"/>
        <v/>
      </c>
      <c r="M1195" s="90" t="str">
        <f t="shared" ca="1" si="2401"/>
        <v/>
      </c>
      <c r="N1195" s="90" t="str">
        <f t="shared" ca="1" si="2401"/>
        <v/>
      </c>
      <c r="O1195" s="90" t="str">
        <f t="shared" ca="1" si="2401"/>
        <v/>
      </c>
      <c r="P1195" s="89" t="str">
        <f t="shared" ref="P1195:U1195" ca="1" si="2402">IF(ISNA(MATCH(MIN(J1154:J1203)+ROW()-ROW(P1154),J1154:J1203,0)),"",INDEX(D1154:D1203,MATCH(MIN(J1154:J1203)+ROW()-ROW(P1154),J1154:J1203,0)))</f>
        <v/>
      </c>
      <c r="Q1195" s="89" t="str">
        <f t="shared" ca="1" si="2402"/>
        <v/>
      </c>
      <c r="R1195" s="89" t="str">
        <f t="shared" ca="1" si="2402"/>
        <v/>
      </c>
      <c r="S1195" s="89" t="str">
        <f t="shared" ca="1" si="2402"/>
        <v/>
      </c>
      <c r="T1195" s="89" t="str">
        <f t="shared" ca="1" si="2402"/>
        <v/>
      </c>
      <c r="U1195" s="89" t="str">
        <f t="shared" ca="1" si="2402"/>
        <v/>
      </c>
      <c r="V1195" s="98"/>
    </row>
    <row r="1196" spans="2:22" x14ac:dyDescent="0.25">
      <c r="B1196">
        <v>43</v>
      </c>
      <c r="C1196" s="29">
        <f t="shared" si="2326"/>
        <v>43859</v>
      </c>
      <c r="D1196" s="88">
        <f ca="1">OFFSET(dispos!$D$28,,252)</f>
        <v>0</v>
      </c>
      <c r="E1196" s="88">
        <f ca="1">OFFSET(dispos!$E$28,,252)</f>
        <v>0</v>
      </c>
      <c r="F1196" s="88">
        <f ca="1">OFFSET(dispos!$F$28,,252)</f>
        <v>0</v>
      </c>
      <c r="G1196" s="88">
        <f ca="1">OFFSET(dispos!$G$28,,252)</f>
        <v>0</v>
      </c>
      <c r="H1196" s="88">
        <f ca="1">OFFSET(dispos!$H$28,,252)</f>
        <v>0</v>
      </c>
      <c r="I1196" s="88">
        <f ca="1">OFFSET(dispos!$I$28,,252)</f>
        <v>0</v>
      </c>
      <c r="J1196" s="90" t="str">
        <f t="shared" ref="J1196:O1196" ca="1" si="2403">IF(D1196=0,"",SUMPRODUCT((D1154:D1203&lt;=D1196)-(ISBLANK(D1154:D1203))))</f>
        <v/>
      </c>
      <c r="K1196" s="90" t="str">
        <f t="shared" ca="1" si="2403"/>
        <v/>
      </c>
      <c r="L1196" s="90" t="str">
        <f t="shared" ca="1" si="2403"/>
        <v/>
      </c>
      <c r="M1196" s="90" t="str">
        <f t="shared" ca="1" si="2403"/>
        <v/>
      </c>
      <c r="N1196" s="90" t="str">
        <f t="shared" ca="1" si="2403"/>
        <v/>
      </c>
      <c r="O1196" s="90" t="str">
        <f t="shared" ca="1" si="2403"/>
        <v/>
      </c>
      <c r="P1196" s="89" t="str">
        <f t="shared" ref="P1196:U1196" ca="1" si="2404">IF(ISNA(MATCH(MIN(J1154:J1203)+ROW()-ROW(P1154),J1154:J1203,0)),"",INDEX(D1154:D1203,MATCH(MIN(J1154:J1203)+ROW()-ROW(P1154),J1154:J1203,0)))</f>
        <v/>
      </c>
      <c r="Q1196" s="89" t="str">
        <f t="shared" ca="1" si="2404"/>
        <v/>
      </c>
      <c r="R1196" s="89" t="str">
        <f t="shared" ca="1" si="2404"/>
        <v/>
      </c>
      <c r="S1196" s="89" t="str">
        <f t="shared" ca="1" si="2404"/>
        <v/>
      </c>
      <c r="T1196" s="89" t="str">
        <f t="shared" ca="1" si="2404"/>
        <v/>
      </c>
      <c r="U1196" s="89" t="str">
        <f t="shared" ca="1" si="2404"/>
        <v/>
      </c>
      <c r="V1196" s="98"/>
    </row>
    <row r="1197" spans="2:22" x14ac:dyDescent="0.25">
      <c r="B1197">
        <v>44</v>
      </c>
      <c r="C1197" s="29">
        <f t="shared" si="2326"/>
        <v>43859</v>
      </c>
      <c r="D1197" s="88">
        <f ca="1">OFFSET(dispos!$D$28,,258)</f>
        <v>0</v>
      </c>
      <c r="E1197" s="88">
        <f ca="1">OFFSET(dispos!$E$28,,258)</f>
        <v>0</v>
      </c>
      <c r="F1197" s="88">
        <f ca="1">OFFSET(dispos!$F$28,,258)</f>
        <v>0</v>
      </c>
      <c r="G1197" s="88">
        <f ca="1">OFFSET(dispos!$G$28,,258)</f>
        <v>0</v>
      </c>
      <c r="H1197" s="88">
        <f ca="1">OFFSET(dispos!$H$28,,258)</f>
        <v>0</v>
      </c>
      <c r="I1197" s="88">
        <f ca="1">OFFSET(dispos!$I$28,,258)</f>
        <v>0</v>
      </c>
      <c r="J1197" s="90" t="str">
        <f t="shared" ref="J1197:O1197" ca="1" si="2405">IF(D1197=0,"",SUMPRODUCT((D1154:D1203&lt;=D1197)-(ISBLANK(D1154:D1203))))</f>
        <v/>
      </c>
      <c r="K1197" s="90" t="str">
        <f t="shared" ca="1" si="2405"/>
        <v/>
      </c>
      <c r="L1197" s="90" t="str">
        <f t="shared" ca="1" si="2405"/>
        <v/>
      </c>
      <c r="M1197" s="90" t="str">
        <f t="shared" ca="1" si="2405"/>
        <v/>
      </c>
      <c r="N1197" s="90" t="str">
        <f t="shared" ca="1" si="2405"/>
        <v/>
      </c>
      <c r="O1197" s="90" t="str">
        <f t="shared" ca="1" si="2405"/>
        <v/>
      </c>
      <c r="P1197" s="89" t="str">
        <f t="shared" ref="P1197:U1197" ca="1" si="2406">IF(ISNA(MATCH(MIN(J1154:J1203)+ROW()-ROW(P1154),J1154:J1203,0)),"",INDEX(D1154:D1203,MATCH(MIN(J1154:J1203)+ROW()-ROW(P1154),J1154:J1203,0)))</f>
        <v/>
      </c>
      <c r="Q1197" s="89" t="str">
        <f t="shared" ca="1" si="2406"/>
        <v/>
      </c>
      <c r="R1197" s="89" t="str">
        <f t="shared" ca="1" si="2406"/>
        <v/>
      </c>
      <c r="S1197" s="89" t="str">
        <f t="shared" ca="1" si="2406"/>
        <v/>
      </c>
      <c r="T1197" s="89" t="str">
        <f t="shared" ca="1" si="2406"/>
        <v/>
      </c>
      <c r="U1197" s="89" t="str">
        <f t="shared" ca="1" si="2406"/>
        <v/>
      </c>
      <c r="V1197" s="98"/>
    </row>
    <row r="1198" spans="2:22" x14ac:dyDescent="0.25">
      <c r="B1198">
        <v>45</v>
      </c>
      <c r="C1198" s="29">
        <f t="shared" si="2326"/>
        <v>43859</v>
      </c>
      <c r="D1198" s="88">
        <f ca="1">OFFSET(dispos!$D$28,,264)</f>
        <v>0</v>
      </c>
      <c r="E1198" s="88">
        <f ca="1">OFFSET(dispos!$E$28,,264)</f>
        <v>0</v>
      </c>
      <c r="F1198" s="88">
        <f ca="1">OFFSET(dispos!$F$28,,264)</f>
        <v>0</v>
      </c>
      <c r="G1198" s="88">
        <f ca="1">OFFSET(dispos!$G$28,,264)</f>
        <v>0</v>
      </c>
      <c r="H1198" s="88">
        <f ca="1">OFFSET(dispos!$H$28,,264)</f>
        <v>0</v>
      </c>
      <c r="I1198" s="88">
        <f ca="1">OFFSET(dispos!$I$28,,264)</f>
        <v>0</v>
      </c>
      <c r="J1198" s="90" t="str">
        <f t="shared" ref="J1198:O1198" ca="1" si="2407">IF(D1198=0,"",SUMPRODUCT((D1154:D1203&lt;=D1198)-(ISBLANK(D1154:D1203))))</f>
        <v/>
      </c>
      <c r="K1198" s="90" t="str">
        <f t="shared" ca="1" si="2407"/>
        <v/>
      </c>
      <c r="L1198" s="90" t="str">
        <f t="shared" ca="1" si="2407"/>
        <v/>
      </c>
      <c r="M1198" s="90" t="str">
        <f t="shared" ca="1" si="2407"/>
        <v/>
      </c>
      <c r="N1198" s="90" t="str">
        <f t="shared" ca="1" si="2407"/>
        <v/>
      </c>
      <c r="O1198" s="90" t="str">
        <f t="shared" ca="1" si="2407"/>
        <v/>
      </c>
      <c r="P1198" s="89" t="str">
        <f t="shared" ref="P1198:U1198" ca="1" si="2408">IF(ISNA(MATCH(MIN(J1154:J1203)+ROW()-ROW(P1154),J1154:J1203,0)),"",INDEX(D1154:D1203,MATCH(MIN(J1154:J1203)+ROW()-ROW(P1154),J1154:J1203,0)))</f>
        <v/>
      </c>
      <c r="Q1198" s="89" t="str">
        <f t="shared" ca="1" si="2408"/>
        <v/>
      </c>
      <c r="R1198" s="89" t="str">
        <f t="shared" ca="1" si="2408"/>
        <v/>
      </c>
      <c r="S1198" s="89" t="str">
        <f t="shared" ca="1" si="2408"/>
        <v/>
      </c>
      <c r="T1198" s="89" t="str">
        <f t="shared" ca="1" si="2408"/>
        <v/>
      </c>
      <c r="U1198" s="89" t="str">
        <f t="shared" ca="1" si="2408"/>
        <v/>
      </c>
      <c r="V1198" s="98"/>
    </row>
    <row r="1199" spans="2:22" x14ac:dyDescent="0.25">
      <c r="B1199">
        <v>46</v>
      </c>
      <c r="C1199" s="29">
        <f t="shared" si="2326"/>
        <v>43859</v>
      </c>
      <c r="D1199" s="88">
        <f ca="1">OFFSET(dispos!$D$28,,270)</f>
        <v>0</v>
      </c>
      <c r="E1199" s="88">
        <f ca="1">OFFSET(dispos!$E$28,,270)</f>
        <v>0</v>
      </c>
      <c r="F1199" s="88">
        <f ca="1">OFFSET(dispos!$F$28,,270)</f>
        <v>0</v>
      </c>
      <c r="G1199" s="88">
        <f ca="1">OFFSET(dispos!$G$28,,270)</f>
        <v>0</v>
      </c>
      <c r="H1199" s="88">
        <f ca="1">OFFSET(dispos!$H$28,,270)</f>
        <v>0</v>
      </c>
      <c r="I1199" s="88">
        <f ca="1">OFFSET(dispos!$I$28,,270)</f>
        <v>0</v>
      </c>
      <c r="J1199" s="90" t="str">
        <f t="shared" ref="J1199:O1199" ca="1" si="2409">IF(D1199=0,"",SUMPRODUCT((D1154:D1203&lt;=D1199)-(ISBLANK(D1154:D1203))))</f>
        <v/>
      </c>
      <c r="K1199" s="90" t="str">
        <f t="shared" ca="1" si="2409"/>
        <v/>
      </c>
      <c r="L1199" s="90" t="str">
        <f t="shared" ca="1" si="2409"/>
        <v/>
      </c>
      <c r="M1199" s="90" t="str">
        <f t="shared" ca="1" si="2409"/>
        <v/>
      </c>
      <c r="N1199" s="90" t="str">
        <f t="shared" ca="1" si="2409"/>
        <v/>
      </c>
      <c r="O1199" s="90" t="str">
        <f t="shared" ca="1" si="2409"/>
        <v/>
      </c>
      <c r="P1199" s="89" t="str">
        <f t="shared" ref="P1199:U1199" ca="1" si="2410">IF(ISNA(MATCH(MIN(J1154:J1203)+ROW()-ROW(P1154),J1154:J1203,0)),"",INDEX(D1154:D1203,MATCH(MIN(J1154:J1203)+ROW()-ROW(P1154),J1154:J1203,0)))</f>
        <v/>
      </c>
      <c r="Q1199" s="89" t="str">
        <f t="shared" ca="1" si="2410"/>
        <v/>
      </c>
      <c r="R1199" s="89" t="str">
        <f t="shared" ca="1" si="2410"/>
        <v/>
      </c>
      <c r="S1199" s="89" t="str">
        <f t="shared" ca="1" si="2410"/>
        <v/>
      </c>
      <c r="T1199" s="89" t="str">
        <f t="shared" ca="1" si="2410"/>
        <v/>
      </c>
      <c r="U1199" s="89" t="str">
        <f t="shared" ca="1" si="2410"/>
        <v/>
      </c>
      <c r="V1199" s="98"/>
    </row>
    <row r="1200" spans="2:22" x14ac:dyDescent="0.25">
      <c r="B1200">
        <v>47</v>
      </c>
      <c r="C1200" s="29">
        <f t="shared" si="2326"/>
        <v>43859</v>
      </c>
      <c r="D1200" s="88">
        <f ca="1">OFFSET(dispos!$D$28,,276)</f>
        <v>0</v>
      </c>
      <c r="E1200" s="88">
        <f ca="1">OFFSET(dispos!$E$28,,276)</f>
        <v>0</v>
      </c>
      <c r="F1200" s="88">
        <f ca="1">OFFSET(dispos!$F$28,,276)</f>
        <v>0</v>
      </c>
      <c r="G1200" s="88">
        <f ca="1">OFFSET(dispos!$G$28,,276)</f>
        <v>0</v>
      </c>
      <c r="H1200" s="88">
        <f ca="1">OFFSET(dispos!$H$28,,276)</f>
        <v>0</v>
      </c>
      <c r="I1200" s="88">
        <f ca="1">OFFSET(dispos!$I$28,,276)</f>
        <v>0</v>
      </c>
      <c r="J1200" s="90" t="str">
        <f t="shared" ref="J1200:O1200" ca="1" si="2411">IF(D1200=0,"",SUMPRODUCT((D1154:D1203&lt;=D1200)-(ISBLANK(D1154:D1203))))</f>
        <v/>
      </c>
      <c r="K1200" s="90" t="str">
        <f t="shared" ca="1" si="2411"/>
        <v/>
      </c>
      <c r="L1200" s="90" t="str">
        <f t="shared" ca="1" si="2411"/>
        <v/>
      </c>
      <c r="M1200" s="90" t="str">
        <f t="shared" ca="1" si="2411"/>
        <v/>
      </c>
      <c r="N1200" s="90" t="str">
        <f t="shared" ca="1" si="2411"/>
        <v/>
      </c>
      <c r="O1200" s="90" t="str">
        <f t="shared" ca="1" si="2411"/>
        <v/>
      </c>
      <c r="P1200" s="89" t="str">
        <f t="shared" ref="P1200:U1200" ca="1" si="2412">IF(ISNA(MATCH(MIN(J1154:J1203)+ROW()-ROW(P1154),J1154:J1203,0)),"",INDEX(D1154:D1203,MATCH(MIN(J1154:J1203)+ROW()-ROW(P1154),J1154:J1203,0)))</f>
        <v/>
      </c>
      <c r="Q1200" s="89" t="str">
        <f t="shared" ca="1" si="2412"/>
        <v/>
      </c>
      <c r="R1200" s="89" t="str">
        <f t="shared" ca="1" si="2412"/>
        <v/>
      </c>
      <c r="S1200" s="89" t="str">
        <f t="shared" ca="1" si="2412"/>
        <v/>
      </c>
      <c r="T1200" s="89" t="str">
        <f t="shared" ca="1" si="2412"/>
        <v/>
      </c>
      <c r="U1200" s="89" t="str">
        <f t="shared" ca="1" si="2412"/>
        <v/>
      </c>
      <c r="V1200" s="98"/>
    </row>
    <row r="1201" spans="2:22" x14ac:dyDescent="0.25">
      <c r="B1201">
        <v>48</v>
      </c>
      <c r="C1201" s="29">
        <f t="shared" si="2326"/>
        <v>43859</v>
      </c>
      <c r="D1201" s="88">
        <f ca="1">OFFSET(dispos!$D$28,,282)</f>
        <v>0</v>
      </c>
      <c r="E1201" s="88">
        <f ca="1">OFFSET(dispos!$E$28,,282)</f>
        <v>0</v>
      </c>
      <c r="F1201" s="88">
        <f ca="1">OFFSET(dispos!$F$28,,282)</f>
        <v>0</v>
      </c>
      <c r="G1201" s="88">
        <f ca="1">OFFSET(dispos!$G$28,,282)</f>
        <v>0</v>
      </c>
      <c r="H1201" s="88">
        <f ca="1">OFFSET(dispos!$H$28,,282)</f>
        <v>0</v>
      </c>
      <c r="I1201" s="88">
        <f ca="1">OFFSET(dispos!$I$28,,282)</f>
        <v>0</v>
      </c>
      <c r="J1201" s="90" t="str">
        <f t="shared" ref="J1201:O1201" ca="1" si="2413">IF(D1201=0,"",SUMPRODUCT((D1154:D1203&lt;=D1201)-(ISBLANK(D1154:D1203))))</f>
        <v/>
      </c>
      <c r="K1201" s="90" t="str">
        <f t="shared" ca="1" si="2413"/>
        <v/>
      </c>
      <c r="L1201" s="90" t="str">
        <f t="shared" ca="1" si="2413"/>
        <v/>
      </c>
      <c r="M1201" s="90" t="str">
        <f t="shared" ca="1" si="2413"/>
        <v/>
      </c>
      <c r="N1201" s="90" t="str">
        <f t="shared" ca="1" si="2413"/>
        <v/>
      </c>
      <c r="O1201" s="90" t="str">
        <f t="shared" ca="1" si="2413"/>
        <v/>
      </c>
      <c r="P1201" s="89" t="str">
        <f t="shared" ref="P1201:U1201" ca="1" si="2414">IF(ISNA(MATCH(MIN(J1154:J1203)+ROW()-ROW(P1154),J1154:J1203,0)),"",INDEX(D1154:D1203,MATCH(MIN(J1154:J1203)+ROW()-ROW(P1154),J1154:J1203,0)))</f>
        <v/>
      </c>
      <c r="Q1201" s="89" t="str">
        <f t="shared" ca="1" si="2414"/>
        <v/>
      </c>
      <c r="R1201" s="89" t="str">
        <f t="shared" ca="1" si="2414"/>
        <v/>
      </c>
      <c r="S1201" s="89" t="str">
        <f t="shared" ca="1" si="2414"/>
        <v/>
      </c>
      <c r="T1201" s="89" t="str">
        <f t="shared" ca="1" si="2414"/>
        <v/>
      </c>
      <c r="U1201" s="89" t="str">
        <f t="shared" ca="1" si="2414"/>
        <v/>
      </c>
      <c r="V1201" s="98"/>
    </row>
    <row r="1202" spans="2:22" x14ac:dyDescent="0.25">
      <c r="B1202">
        <v>49</v>
      </c>
      <c r="C1202" s="29">
        <f t="shared" si="2326"/>
        <v>43859</v>
      </c>
      <c r="D1202" s="88">
        <f ca="1">OFFSET(dispos!$D$28,,288)</f>
        <v>0</v>
      </c>
      <c r="E1202" s="88">
        <f ca="1">OFFSET(dispos!$E$28,,288)</f>
        <v>0</v>
      </c>
      <c r="F1202" s="88">
        <f ca="1">OFFSET(dispos!$F$28,,288)</f>
        <v>0</v>
      </c>
      <c r="G1202" s="88">
        <f ca="1">OFFSET(dispos!$G$28,,288)</f>
        <v>0</v>
      </c>
      <c r="H1202" s="88">
        <f ca="1">OFFSET(dispos!$H$28,,288)</f>
        <v>0</v>
      </c>
      <c r="I1202" s="88">
        <f ca="1">OFFSET(dispos!$I$28,,288)</f>
        <v>0</v>
      </c>
      <c r="J1202" s="90" t="str">
        <f t="shared" ref="J1202:O1202" ca="1" si="2415">IF(D1202=0,"",SUMPRODUCT((D1154:D1203&lt;=D1202)-(ISBLANK(D1154:D1203))))</f>
        <v/>
      </c>
      <c r="K1202" s="90" t="str">
        <f t="shared" ca="1" si="2415"/>
        <v/>
      </c>
      <c r="L1202" s="90" t="str">
        <f t="shared" ca="1" si="2415"/>
        <v/>
      </c>
      <c r="M1202" s="90" t="str">
        <f t="shared" ca="1" si="2415"/>
        <v/>
      </c>
      <c r="N1202" s="90" t="str">
        <f t="shared" ca="1" si="2415"/>
        <v/>
      </c>
      <c r="O1202" s="90" t="str">
        <f t="shared" ca="1" si="2415"/>
        <v/>
      </c>
      <c r="P1202" s="89" t="str">
        <f t="shared" ref="P1202:U1202" ca="1" si="2416">IF(ISNA(MATCH(MIN(J1154:J1203)+ROW()-ROW(P1154),J1154:J1203,0)),"",INDEX(D1154:D1203,MATCH(MIN(J1154:J1203)+ROW()-ROW(P1154),J1154:J1203,0)))</f>
        <v/>
      </c>
      <c r="Q1202" s="89" t="str">
        <f t="shared" ca="1" si="2416"/>
        <v/>
      </c>
      <c r="R1202" s="89" t="str">
        <f t="shared" ca="1" si="2416"/>
        <v/>
      </c>
      <c r="S1202" s="89" t="str">
        <f t="shared" ca="1" si="2416"/>
        <v/>
      </c>
      <c r="T1202" s="89" t="str">
        <f t="shared" ca="1" si="2416"/>
        <v/>
      </c>
      <c r="U1202" s="89" t="str">
        <f t="shared" ca="1" si="2416"/>
        <v/>
      </c>
      <c r="V1202" s="98"/>
    </row>
    <row r="1203" spans="2:22" x14ac:dyDescent="0.25">
      <c r="B1203">
        <v>50</v>
      </c>
      <c r="C1203" s="29">
        <f t="shared" si="2326"/>
        <v>43859</v>
      </c>
      <c r="D1203" s="88">
        <f ca="1">OFFSET(dispos!$D$28,,294)</f>
        <v>0</v>
      </c>
      <c r="E1203" s="88">
        <f ca="1">OFFSET(dispos!$E$28,,294)</f>
        <v>0</v>
      </c>
      <c r="F1203" s="88">
        <f ca="1">OFFSET(dispos!$F$28,,294)</f>
        <v>0</v>
      </c>
      <c r="G1203" s="88">
        <f ca="1">OFFSET(dispos!$G$28,,294)</f>
        <v>0</v>
      </c>
      <c r="H1203" s="88">
        <f ca="1">OFFSET(dispos!$H$28,,294)</f>
        <v>0</v>
      </c>
      <c r="I1203" s="88">
        <f ca="1">OFFSET(dispos!$I$28,,294)</f>
        <v>0</v>
      </c>
      <c r="J1203" s="90" t="str">
        <f t="shared" ref="J1203:O1203" ca="1" si="2417">IF(D1203=0,"",SUMPRODUCT((D1154:D1203&lt;=D1203)-(ISBLANK(D1154:D1203))))</f>
        <v/>
      </c>
      <c r="K1203" s="90" t="str">
        <f t="shared" ca="1" si="2417"/>
        <v/>
      </c>
      <c r="L1203" s="90" t="str">
        <f t="shared" ca="1" si="2417"/>
        <v/>
      </c>
      <c r="M1203" s="90" t="str">
        <f t="shared" ca="1" si="2417"/>
        <v/>
      </c>
      <c r="N1203" s="90" t="str">
        <f t="shared" ca="1" si="2417"/>
        <v/>
      </c>
      <c r="O1203" s="90" t="str">
        <f t="shared" ca="1" si="2417"/>
        <v/>
      </c>
      <c r="P1203" s="89" t="str">
        <f t="shared" ref="P1203:U1203" ca="1" si="2418">IF(ISNA(MATCH(MIN(J1154:J1203)+ROW()-ROW(P1154),J1154:J1203,0)),"",INDEX(D1154:D1203,MATCH(MIN(J1154:J1203)+ROW()-ROW(P1154),J1154:J1203,0)))</f>
        <v/>
      </c>
      <c r="Q1203" s="89" t="str">
        <f t="shared" ca="1" si="2418"/>
        <v/>
      </c>
      <c r="R1203" s="89" t="str">
        <f t="shared" ca="1" si="2418"/>
        <v/>
      </c>
      <c r="S1203" s="89" t="str">
        <f t="shared" ca="1" si="2418"/>
        <v/>
      </c>
      <c r="T1203" s="89" t="str">
        <f t="shared" ca="1" si="2418"/>
        <v/>
      </c>
      <c r="U1203" s="89" t="str">
        <f t="shared" ca="1" si="2418"/>
        <v/>
      </c>
      <c r="V1203" s="98"/>
    </row>
    <row r="1204" spans="2:22" x14ac:dyDescent="0.25">
      <c r="B1204" s="91">
        <v>1</v>
      </c>
      <c r="C1204" s="92">
        <f>dispos!$C$29</f>
        <v>43860</v>
      </c>
      <c r="D1204" s="93">
        <f ca="1">OFFSET(dispos!$D$29,,)</f>
        <v>0</v>
      </c>
      <c r="E1204" s="93">
        <f ca="1">OFFSET(dispos!$E$29,,)</f>
        <v>0</v>
      </c>
      <c r="F1204" s="93">
        <f ca="1">OFFSET(dispos!$F$29,,)</f>
        <v>0</v>
      </c>
      <c r="G1204" s="93">
        <f ca="1">OFFSET(dispos!$G$29,,)</f>
        <v>0</v>
      </c>
      <c r="H1204" s="93">
        <f ca="1">OFFSET(dispos!$H$29,,)</f>
        <v>0</v>
      </c>
      <c r="I1204" s="93">
        <f ca="1">OFFSET(dispos!$I$29,,)</f>
        <v>0</v>
      </c>
      <c r="J1204" s="94" t="str">
        <f t="shared" ref="J1204:O1204" ca="1" si="2419">IF(D1204=0,"",SUMPRODUCT((D1204:D1253&lt;=D1204)-(ISBLANK(D1204:D1253))))</f>
        <v/>
      </c>
      <c r="K1204" s="95" t="str">
        <f t="shared" ca="1" si="2419"/>
        <v/>
      </c>
      <c r="L1204" s="95" t="str">
        <f t="shared" ca="1" si="2419"/>
        <v/>
      </c>
      <c r="M1204" s="95" t="str">
        <f t="shared" ca="1" si="2419"/>
        <v/>
      </c>
      <c r="N1204" s="95" t="str">
        <f t="shared" ca="1" si="2419"/>
        <v/>
      </c>
      <c r="O1204" s="95" t="str">
        <f t="shared" ca="1" si="2419"/>
        <v/>
      </c>
      <c r="P1204" s="96" t="str">
        <f t="shared" ref="P1204:U1204" ca="1" si="2420">IF(ISNA(MATCH(MIN(J1204:J1253)+ROW()-ROW(P1204),J1204:J1253,0)),"",INDEX(D1204:D1253,MATCH(MIN(J1204:J1253)+ROW()-ROW(P1204),J1204:J1253,0)))</f>
        <v/>
      </c>
      <c r="Q1204" s="96" t="str">
        <f t="shared" ca="1" si="2420"/>
        <v/>
      </c>
      <c r="R1204" s="96" t="str">
        <f t="shared" ca="1" si="2420"/>
        <v/>
      </c>
      <c r="S1204" s="96" t="str">
        <f t="shared" ca="1" si="2420"/>
        <v/>
      </c>
      <c r="T1204" s="96" t="str">
        <f t="shared" ca="1" si="2420"/>
        <v/>
      </c>
      <c r="U1204" s="96" t="str">
        <f t="shared" ca="1" si="2420"/>
        <v/>
      </c>
      <c r="V1204" s="98">
        <v>25</v>
      </c>
    </row>
    <row r="1205" spans="2:22" x14ac:dyDescent="0.25">
      <c r="B1205" s="91">
        <v>2</v>
      </c>
      <c r="C1205" s="92">
        <f t="shared" si="2326"/>
        <v>43860</v>
      </c>
      <c r="D1205" s="93">
        <f ca="1">OFFSET(dispos!$D$29,,6)</f>
        <v>0</v>
      </c>
      <c r="E1205" s="93">
        <f ca="1">OFFSET(dispos!$E$29,,6)</f>
        <v>0</v>
      </c>
      <c r="F1205" s="93">
        <f ca="1">OFFSET(dispos!$F$29,,6)</f>
        <v>0</v>
      </c>
      <c r="G1205" s="93">
        <f ca="1">OFFSET(dispos!$G$29,,6)</f>
        <v>0</v>
      </c>
      <c r="H1205" s="93">
        <f ca="1">OFFSET(dispos!$H$29,,6)</f>
        <v>0</v>
      </c>
      <c r="I1205" s="93">
        <f ca="1">OFFSET(dispos!$I$29,,6)</f>
        <v>0</v>
      </c>
      <c r="J1205" s="90" t="str">
        <f t="shared" ref="J1205:O1205" ca="1" si="2421">IF(D1205=0,"",SUMPRODUCT((D1204:D1253&lt;=D1205)-(ISBLANK(D1204:D1253))))</f>
        <v/>
      </c>
      <c r="K1205" s="90" t="str">
        <f t="shared" ca="1" si="2421"/>
        <v/>
      </c>
      <c r="L1205" s="90" t="str">
        <f t="shared" ca="1" si="2421"/>
        <v/>
      </c>
      <c r="M1205" s="90" t="str">
        <f t="shared" ca="1" si="2421"/>
        <v/>
      </c>
      <c r="N1205" s="90" t="str">
        <f t="shared" ca="1" si="2421"/>
        <v/>
      </c>
      <c r="O1205" s="90" t="str">
        <f t="shared" ca="1" si="2421"/>
        <v/>
      </c>
      <c r="P1205" s="89" t="str">
        <f t="shared" ref="P1205:U1205" ca="1" si="2422">IF(ISNA(MATCH(MIN(J1204:J1253)+ROW()-ROW(P1204),J1204:J1253,0)),"",INDEX(D1204:D1253,MATCH(MIN(J1204:J1253)+ROW()-ROW(P1204),J1204:J1253,0)))</f>
        <v/>
      </c>
      <c r="Q1205" s="89" t="str">
        <f t="shared" ca="1" si="2422"/>
        <v/>
      </c>
      <c r="R1205" s="89" t="str">
        <f t="shared" ca="1" si="2422"/>
        <v/>
      </c>
      <c r="S1205" s="89" t="str">
        <f t="shared" ca="1" si="2422"/>
        <v/>
      </c>
      <c r="T1205" s="89" t="str">
        <f t="shared" ca="1" si="2422"/>
        <v/>
      </c>
      <c r="U1205" s="89" t="str">
        <f t="shared" ca="1" si="2422"/>
        <v/>
      </c>
      <c r="V1205" s="98"/>
    </row>
    <row r="1206" spans="2:22" x14ac:dyDescent="0.25">
      <c r="B1206" s="91">
        <v>3</v>
      </c>
      <c r="C1206" s="92">
        <f t="shared" si="2326"/>
        <v>43860</v>
      </c>
      <c r="D1206" s="93">
        <f ca="1">OFFSET(dispos!$D$29,,12)</f>
        <v>0</v>
      </c>
      <c r="E1206" s="93">
        <f ca="1">OFFSET(dispos!$E$29,,12)</f>
        <v>0</v>
      </c>
      <c r="F1206" s="93">
        <f ca="1">OFFSET(dispos!$F$29,,12)</f>
        <v>0</v>
      </c>
      <c r="G1206" s="93">
        <f ca="1">OFFSET(dispos!$G$29,,12)</f>
        <v>0</v>
      </c>
      <c r="H1206" s="93">
        <f ca="1">OFFSET(dispos!$H$29,,12)</f>
        <v>0</v>
      </c>
      <c r="I1206" s="93">
        <f ca="1">OFFSET(dispos!$I$29,,12)</f>
        <v>0</v>
      </c>
      <c r="J1206" s="90" t="str">
        <f t="shared" ref="J1206:O1206" ca="1" si="2423">IF(D1206=0,"",SUMPRODUCT((D1204:D1253&lt;=D1206)-(ISBLANK(D1204:D1253))))</f>
        <v/>
      </c>
      <c r="K1206" s="90" t="str">
        <f t="shared" ca="1" si="2423"/>
        <v/>
      </c>
      <c r="L1206" s="90" t="str">
        <f t="shared" ca="1" si="2423"/>
        <v/>
      </c>
      <c r="M1206" s="90" t="str">
        <f t="shared" ca="1" si="2423"/>
        <v/>
      </c>
      <c r="N1206" s="90" t="str">
        <f t="shared" ca="1" si="2423"/>
        <v/>
      </c>
      <c r="O1206" s="90" t="str">
        <f t="shared" ca="1" si="2423"/>
        <v/>
      </c>
      <c r="P1206" s="89" t="str">
        <f t="shared" ref="P1206:U1206" ca="1" si="2424">IF(ISNA(MATCH(MIN(J1204:J1253)+ROW()-ROW(P1204),J1204:J1253,0)),"",INDEX(D1204:D1253,MATCH(MIN(J1204:J1253)+ROW()-ROW(P1204),J1204:J1253,0)))</f>
        <v/>
      </c>
      <c r="Q1206" s="89" t="str">
        <f t="shared" ca="1" si="2424"/>
        <v/>
      </c>
      <c r="R1206" s="89" t="str">
        <f t="shared" ca="1" si="2424"/>
        <v/>
      </c>
      <c r="S1206" s="89" t="str">
        <f t="shared" ca="1" si="2424"/>
        <v/>
      </c>
      <c r="T1206" s="89" t="str">
        <f t="shared" ca="1" si="2424"/>
        <v/>
      </c>
      <c r="U1206" s="89" t="str">
        <f t="shared" ca="1" si="2424"/>
        <v/>
      </c>
      <c r="V1206" s="98"/>
    </row>
    <row r="1207" spans="2:22" x14ac:dyDescent="0.25">
      <c r="B1207" s="91">
        <v>4</v>
      </c>
      <c r="C1207" s="92">
        <f t="shared" si="2326"/>
        <v>43860</v>
      </c>
      <c r="D1207" s="93">
        <f ca="1">OFFSET(dispos!$D$29,,18)</f>
        <v>0</v>
      </c>
      <c r="E1207" s="93">
        <f ca="1">OFFSET(dispos!$E$29,,18)</f>
        <v>0</v>
      </c>
      <c r="F1207" s="93">
        <f ca="1">OFFSET(dispos!$F$29,,18)</f>
        <v>0</v>
      </c>
      <c r="G1207" s="93">
        <f ca="1">OFFSET(dispos!$G$29,,18)</f>
        <v>0</v>
      </c>
      <c r="H1207" s="93">
        <f ca="1">OFFSET(dispos!$H$29,,18)</f>
        <v>0</v>
      </c>
      <c r="I1207" s="93">
        <f ca="1">OFFSET(dispos!$I$29,,18)</f>
        <v>0</v>
      </c>
      <c r="J1207" s="90" t="str">
        <f t="shared" ref="J1207:O1207" ca="1" si="2425">IF(D1207=0,"",SUMPRODUCT((D1204:D1253&lt;=D1207)-(ISBLANK(D1204:D1253))))</f>
        <v/>
      </c>
      <c r="K1207" s="90" t="str">
        <f t="shared" ca="1" si="2425"/>
        <v/>
      </c>
      <c r="L1207" s="90" t="str">
        <f t="shared" ca="1" si="2425"/>
        <v/>
      </c>
      <c r="M1207" s="90" t="str">
        <f t="shared" ca="1" si="2425"/>
        <v/>
      </c>
      <c r="N1207" s="90" t="str">
        <f t="shared" ca="1" si="2425"/>
        <v/>
      </c>
      <c r="O1207" s="90" t="str">
        <f t="shared" ca="1" si="2425"/>
        <v/>
      </c>
      <c r="P1207" s="89" t="str">
        <f t="shared" ref="P1207:U1207" ca="1" si="2426">IF(ISNA(MATCH(MIN(J1204:J1253)+ROW()-ROW(P1204),J1204:J1253,0)),"",INDEX(D1204:D1253,MATCH(MIN(J1204:J1253)+ROW()-ROW(P1204),J1204:J1253,0)))</f>
        <v/>
      </c>
      <c r="Q1207" s="89" t="str">
        <f t="shared" ca="1" si="2426"/>
        <v/>
      </c>
      <c r="R1207" s="89" t="str">
        <f t="shared" ca="1" si="2426"/>
        <v/>
      </c>
      <c r="S1207" s="89" t="str">
        <f t="shared" ca="1" si="2426"/>
        <v/>
      </c>
      <c r="T1207" s="89" t="str">
        <f t="shared" ca="1" si="2426"/>
        <v/>
      </c>
      <c r="U1207" s="89" t="str">
        <f t="shared" ca="1" si="2426"/>
        <v/>
      </c>
      <c r="V1207" s="98"/>
    </row>
    <row r="1208" spans="2:22" x14ac:dyDescent="0.25">
      <c r="B1208" s="91">
        <v>5</v>
      </c>
      <c r="C1208" s="92">
        <f t="shared" si="2326"/>
        <v>43860</v>
      </c>
      <c r="D1208" s="93">
        <f ca="1">OFFSET(dispos!$D$29,,24)</f>
        <v>0</v>
      </c>
      <c r="E1208" s="93">
        <f ca="1">OFFSET(dispos!$E$29,,24)</f>
        <v>0</v>
      </c>
      <c r="F1208" s="93">
        <f ca="1">OFFSET(dispos!$F$29,,24)</f>
        <v>0</v>
      </c>
      <c r="G1208" s="93">
        <f ca="1">OFFSET(dispos!$G$29,,24)</f>
        <v>0</v>
      </c>
      <c r="H1208" s="93">
        <f ca="1">OFFSET(dispos!$H$29,,24)</f>
        <v>0</v>
      </c>
      <c r="I1208" s="93">
        <f ca="1">OFFSET(dispos!$I$29,,24)</f>
        <v>0</v>
      </c>
      <c r="J1208" s="90" t="str">
        <f t="shared" ref="J1208:O1208" ca="1" si="2427">IF(D1208=0,"",SUMPRODUCT((D1204:D1253&lt;=D1208)-(ISBLANK(D1204:D1253))))</f>
        <v/>
      </c>
      <c r="K1208" s="90" t="str">
        <f t="shared" ca="1" si="2427"/>
        <v/>
      </c>
      <c r="L1208" s="90" t="str">
        <f t="shared" ca="1" si="2427"/>
        <v/>
      </c>
      <c r="M1208" s="90" t="str">
        <f t="shared" ca="1" si="2427"/>
        <v/>
      </c>
      <c r="N1208" s="90" t="str">
        <f t="shared" ca="1" si="2427"/>
        <v/>
      </c>
      <c r="O1208" s="90" t="str">
        <f t="shared" ca="1" si="2427"/>
        <v/>
      </c>
      <c r="P1208" s="89" t="str">
        <f t="shared" ref="P1208:U1208" ca="1" si="2428">IF(ISNA(MATCH(MIN(J1204:J1253)+ROW()-ROW(P1204),J1204:J1253,0)),"",INDEX(D1204:D1253,MATCH(MIN(J1204:J1253)+ROW()-ROW(P1204),J1204:J1253,0)))</f>
        <v/>
      </c>
      <c r="Q1208" s="89" t="str">
        <f t="shared" ca="1" si="2428"/>
        <v/>
      </c>
      <c r="R1208" s="89" t="str">
        <f t="shared" ca="1" si="2428"/>
        <v/>
      </c>
      <c r="S1208" s="89" t="str">
        <f t="shared" ca="1" si="2428"/>
        <v/>
      </c>
      <c r="T1208" s="89" t="str">
        <f t="shared" ca="1" si="2428"/>
        <v/>
      </c>
      <c r="U1208" s="89" t="str">
        <f t="shared" ca="1" si="2428"/>
        <v/>
      </c>
      <c r="V1208" s="98"/>
    </row>
    <row r="1209" spans="2:22" x14ac:dyDescent="0.25">
      <c r="B1209" s="91">
        <v>6</v>
      </c>
      <c r="C1209" s="92">
        <f t="shared" si="2326"/>
        <v>43860</v>
      </c>
      <c r="D1209" s="93">
        <f ca="1">OFFSET(dispos!$D$29,,30)</f>
        <v>0</v>
      </c>
      <c r="E1209" s="93">
        <f ca="1">OFFSET(dispos!$E$29,,30)</f>
        <v>0</v>
      </c>
      <c r="F1209" s="93">
        <f ca="1">OFFSET(dispos!$F$29,,30)</f>
        <v>0</v>
      </c>
      <c r="G1209" s="93">
        <f ca="1">OFFSET(dispos!$G$29,,30)</f>
        <v>0</v>
      </c>
      <c r="H1209" s="93">
        <f ca="1">OFFSET(dispos!$H$29,,30)</f>
        <v>0</v>
      </c>
      <c r="I1209" s="93">
        <f ca="1">OFFSET(dispos!$I$29,,30)</f>
        <v>0</v>
      </c>
      <c r="J1209" s="90" t="str">
        <f t="shared" ref="J1209:O1209" ca="1" si="2429">IF(D1209=0,"",SUMPRODUCT((D1204:D1253&lt;=D1209)-(ISBLANK(D1204:D1253))))</f>
        <v/>
      </c>
      <c r="K1209" s="90" t="str">
        <f t="shared" ca="1" si="2429"/>
        <v/>
      </c>
      <c r="L1209" s="90" t="str">
        <f t="shared" ca="1" si="2429"/>
        <v/>
      </c>
      <c r="M1209" s="90" t="str">
        <f t="shared" ca="1" si="2429"/>
        <v/>
      </c>
      <c r="N1209" s="90" t="str">
        <f t="shared" ca="1" si="2429"/>
        <v/>
      </c>
      <c r="O1209" s="90" t="str">
        <f t="shared" ca="1" si="2429"/>
        <v/>
      </c>
      <c r="P1209" s="89" t="str">
        <f t="shared" ref="P1209:U1209" ca="1" si="2430">IF(ISNA(MATCH(MIN(J1204:J1253)+ROW()-ROW(P1204),J1204:J1253,0)),"",INDEX(D1204:D1253,MATCH(MIN(J1204:J1253)+ROW()-ROW(P1204),J1204:J1253,0)))</f>
        <v/>
      </c>
      <c r="Q1209" s="89" t="str">
        <f t="shared" ca="1" si="2430"/>
        <v/>
      </c>
      <c r="R1209" s="89" t="str">
        <f t="shared" ca="1" si="2430"/>
        <v/>
      </c>
      <c r="S1209" s="89" t="str">
        <f t="shared" ca="1" si="2430"/>
        <v/>
      </c>
      <c r="T1209" s="89" t="str">
        <f t="shared" ca="1" si="2430"/>
        <v/>
      </c>
      <c r="U1209" s="89" t="str">
        <f t="shared" ca="1" si="2430"/>
        <v/>
      </c>
      <c r="V1209" s="98"/>
    </row>
    <row r="1210" spans="2:22" x14ac:dyDescent="0.25">
      <c r="B1210" s="91">
        <v>7</v>
      </c>
      <c r="C1210" s="92">
        <f t="shared" si="2326"/>
        <v>43860</v>
      </c>
      <c r="D1210" s="93">
        <f ca="1">OFFSET(dispos!$D$29,,36)</f>
        <v>0</v>
      </c>
      <c r="E1210" s="93">
        <f ca="1">OFFSET(dispos!$E$29,,36)</f>
        <v>0</v>
      </c>
      <c r="F1210" s="93">
        <f ca="1">OFFSET(dispos!$F$29,,36)</f>
        <v>0</v>
      </c>
      <c r="G1210" s="93">
        <f ca="1">OFFSET(dispos!$G$29,,36)</f>
        <v>0</v>
      </c>
      <c r="H1210" s="93">
        <f ca="1">OFFSET(dispos!$H$29,,36)</f>
        <v>0</v>
      </c>
      <c r="I1210" s="93">
        <f ca="1">OFFSET(dispos!$I$29,,36)</f>
        <v>0</v>
      </c>
      <c r="J1210" s="90" t="str">
        <f t="shared" ref="J1210:O1210" ca="1" si="2431">IF(D1210=0,"",SUMPRODUCT((D1204:D1253&lt;=D1210)-(ISBLANK(D1204:D1253))))</f>
        <v/>
      </c>
      <c r="K1210" s="90" t="str">
        <f t="shared" ca="1" si="2431"/>
        <v/>
      </c>
      <c r="L1210" s="90" t="str">
        <f t="shared" ca="1" si="2431"/>
        <v/>
      </c>
      <c r="M1210" s="90" t="str">
        <f t="shared" ca="1" si="2431"/>
        <v/>
      </c>
      <c r="N1210" s="90" t="str">
        <f t="shared" ca="1" si="2431"/>
        <v/>
      </c>
      <c r="O1210" s="90" t="str">
        <f t="shared" ca="1" si="2431"/>
        <v/>
      </c>
      <c r="P1210" s="89" t="str">
        <f t="shared" ref="P1210:U1210" ca="1" si="2432">IF(ISNA(MATCH(MIN(J1204:J1253)+ROW()-ROW(P1204),J1204:J1253,0)),"",INDEX(D1204:D1253,MATCH(MIN(J1204:J1253)+ROW()-ROW(P1204),J1204:J1253,0)))</f>
        <v/>
      </c>
      <c r="Q1210" s="89" t="str">
        <f t="shared" ca="1" si="2432"/>
        <v/>
      </c>
      <c r="R1210" s="89" t="str">
        <f t="shared" ca="1" si="2432"/>
        <v/>
      </c>
      <c r="S1210" s="89" t="str">
        <f t="shared" ca="1" si="2432"/>
        <v/>
      </c>
      <c r="T1210" s="89" t="str">
        <f t="shared" ca="1" si="2432"/>
        <v/>
      </c>
      <c r="U1210" s="89" t="str">
        <f t="shared" ca="1" si="2432"/>
        <v/>
      </c>
      <c r="V1210" s="98"/>
    </row>
    <row r="1211" spans="2:22" x14ac:dyDescent="0.25">
      <c r="B1211" s="91">
        <v>8</v>
      </c>
      <c r="C1211" s="92">
        <f t="shared" si="2326"/>
        <v>43860</v>
      </c>
      <c r="D1211" s="93">
        <f ca="1">OFFSET(dispos!$D$29,,42)</f>
        <v>0</v>
      </c>
      <c r="E1211" s="93">
        <f ca="1">OFFSET(dispos!$E$29,,42)</f>
        <v>0</v>
      </c>
      <c r="F1211" s="93">
        <f ca="1">OFFSET(dispos!$F$29,,42)</f>
        <v>0</v>
      </c>
      <c r="G1211" s="93">
        <f ca="1">OFFSET(dispos!$G$29,,42)</f>
        <v>0</v>
      </c>
      <c r="H1211" s="93">
        <f ca="1">OFFSET(dispos!$H$29,,42)</f>
        <v>0</v>
      </c>
      <c r="I1211" s="93">
        <f ca="1">OFFSET(dispos!$I$29,,42)</f>
        <v>0</v>
      </c>
      <c r="J1211" s="90" t="str">
        <f t="shared" ref="J1211:O1211" ca="1" si="2433">IF(D1211=0,"",SUMPRODUCT((D1204:D1253&lt;=D1211)-(ISBLANK(D1204:D1253))))</f>
        <v/>
      </c>
      <c r="K1211" s="90" t="str">
        <f t="shared" ca="1" si="2433"/>
        <v/>
      </c>
      <c r="L1211" s="90" t="str">
        <f t="shared" ca="1" si="2433"/>
        <v/>
      </c>
      <c r="M1211" s="90" t="str">
        <f t="shared" ca="1" si="2433"/>
        <v/>
      </c>
      <c r="N1211" s="90" t="str">
        <f t="shared" ca="1" si="2433"/>
        <v/>
      </c>
      <c r="O1211" s="90" t="str">
        <f t="shared" ca="1" si="2433"/>
        <v/>
      </c>
      <c r="P1211" s="89" t="str">
        <f t="shared" ref="P1211:U1211" ca="1" si="2434">IF(ISNA(MATCH(MIN(J1204:J1253)+ROW()-ROW(P1204),J1204:J1253,0)),"",INDEX(D1204:D1253,MATCH(MIN(J1204:J1253)+ROW()-ROW(P1204),J1204:J1253,0)))</f>
        <v/>
      </c>
      <c r="Q1211" s="89" t="str">
        <f t="shared" ca="1" si="2434"/>
        <v/>
      </c>
      <c r="R1211" s="89" t="str">
        <f t="shared" ca="1" si="2434"/>
        <v/>
      </c>
      <c r="S1211" s="89" t="str">
        <f t="shared" ca="1" si="2434"/>
        <v/>
      </c>
      <c r="T1211" s="89" t="str">
        <f t="shared" ca="1" si="2434"/>
        <v/>
      </c>
      <c r="U1211" s="89" t="str">
        <f t="shared" ca="1" si="2434"/>
        <v/>
      </c>
      <c r="V1211" s="98"/>
    </row>
    <row r="1212" spans="2:22" x14ac:dyDescent="0.25">
      <c r="B1212" s="91">
        <v>9</v>
      </c>
      <c r="C1212" s="92">
        <f t="shared" si="2326"/>
        <v>43860</v>
      </c>
      <c r="D1212" s="93">
        <f ca="1">OFFSET(dispos!$D$29,,48)</f>
        <v>0</v>
      </c>
      <c r="E1212" s="93">
        <f ca="1">OFFSET(dispos!$E$29,,48)</f>
        <v>0</v>
      </c>
      <c r="F1212" s="93">
        <f ca="1">OFFSET(dispos!$F$29,,48)</f>
        <v>0</v>
      </c>
      <c r="G1212" s="93">
        <f ca="1">OFFSET(dispos!$G$29,,48)</f>
        <v>0</v>
      </c>
      <c r="H1212" s="93">
        <f ca="1">OFFSET(dispos!$H$29,,48)</f>
        <v>0</v>
      </c>
      <c r="I1212" s="93">
        <f ca="1">OFFSET(dispos!$I$29,,48)</f>
        <v>0</v>
      </c>
      <c r="J1212" s="90" t="str">
        <f t="shared" ref="J1212:O1212" ca="1" si="2435">IF(D1212=0,"",SUMPRODUCT((D1204:D1253&lt;=D1212)-(ISBLANK(D1204:D1253))))</f>
        <v/>
      </c>
      <c r="K1212" s="90" t="str">
        <f t="shared" ca="1" si="2435"/>
        <v/>
      </c>
      <c r="L1212" s="90" t="str">
        <f t="shared" ca="1" si="2435"/>
        <v/>
      </c>
      <c r="M1212" s="90" t="str">
        <f t="shared" ca="1" si="2435"/>
        <v/>
      </c>
      <c r="N1212" s="90" t="str">
        <f t="shared" ca="1" si="2435"/>
        <v/>
      </c>
      <c r="O1212" s="90" t="str">
        <f t="shared" ca="1" si="2435"/>
        <v/>
      </c>
      <c r="P1212" s="89" t="str">
        <f t="shared" ref="P1212:U1212" ca="1" si="2436">IF(ISNA(MATCH(MIN(J1204:J1253)+ROW()-ROW(P1204),J1204:J1253,0)),"",INDEX(D1204:D1253,MATCH(MIN(J1204:J1253)+ROW()-ROW(P1204),J1204:J1253,0)))</f>
        <v/>
      </c>
      <c r="Q1212" s="89" t="str">
        <f t="shared" ca="1" si="2436"/>
        <v/>
      </c>
      <c r="R1212" s="89" t="str">
        <f t="shared" ca="1" si="2436"/>
        <v/>
      </c>
      <c r="S1212" s="89" t="str">
        <f t="shared" ca="1" si="2436"/>
        <v/>
      </c>
      <c r="T1212" s="89" t="str">
        <f t="shared" ca="1" si="2436"/>
        <v/>
      </c>
      <c r="U1212" s="89" t="str">
        <f t="shared" ca="1" si="2436"/>
        <v/>
      </c>
      <c r="V1212" s="98"/>
    </row>
    <row r="1213" spans="2:22" x14ac:dyDescent="0.25">
      <c r="B1213" s="91">
        <v>10</v>
      </c>
      <c r="C1213" s="92">
        <f t="shared" si="2326"/>
        <v>43860</v>
      </c>
      <c r="D1213" s="93">
        <f ca="1">OFFSET(dispos!$D$29,,54)</f>
        <v>0</v>
      </c>
      <c r="E1213" s="93">
        <f ca="1">OFFSET(dispos!$E$29,,54)</f>
        <v>0</v>
      </c>
      <c r="F1213" s="93">
        <f ca="1">OFFSET(dispos!$F$29,,54)</f>
        <v>0</v>
      </c>
      <c r="G1213" s="93">
        <f ca="1">OFFSET(dispos!$G$29,,54)</f>
        <v>0</v>
      </c>
      <c r="H1213" s="93">
        <f ca="1">OFFSET(dispos!$H$29,,54)</f>
        <v>0</v>
      </c>
      <c r="I1213" s="93">
        <f ca="1">OFFSET(dispos!$I$29,,54)</f>
        <v>0</v>
      </c>
      <c r="J1213" s="90" t="str">
        <f t="shared" ref="J1213:O1213" ca="1" si="2437">IF(D1213=0,"",SUMPRODUCT((D1204:D1253&lt;=D1213)-(ISBLANK(D1204:D1253))))</f>
        <v/>
      </c>
      <c r="K1213" s="90" t="str">
        <f t="shared" ca="1" si="2437"/>
        <v/>
      </c>
      <c r="L1213" s="90" t="str">
        <f t="shared" ca="1" si="2437"/>
        <v/>
      </c>
      <c r="M1213" s="90" t="str">
        <f t="shared" ca="1" si="2437"/>
        <v/>
      </c>
      <c r="N1213" s="90" t="str">
        <f t="shared" ca="1" si="2437"/>
        <v/>
      </c>
      <c r="O1213" s="90" t="str">
        <f t="shared" ca="1" si="2437"/>
        <v/>
      </c>
      <c r="P1213" s="89" t="str">
        <f t="shared" ref="P1213:U1213" ca="1" si="2438">IF(ISNA(MATCH(MIN(J1204:J1253)+ROW()-ROW(P1204),J1204:J1253,0)),"",INDEX(D1204:D1253,MATCH(MIN(J1204:J1253)+ROW()-ROW(P1204),J1204:J1253,0)))</f>
        <v/>
      </c>
      <c r="Q1213" s="89" t="str">
        <f t="shared" ca="1" si="2438"/>
        <v/>
      </c>
      <c r="R1213" s="89" t="str">
        <f t="shared" ca="1" si="2438"/>
        <v/>
      </c>
      <c r="S1213" s="89" t="str">
        <f t="shared" ca="1" si="2438"/>
        <v/>
      </c>
      <c r="T1213" s="89" t="str">
        <f t="shared" ca="1" si="2438"/>
        <v/>
      </c>
      <c r="U1213" s="89" t="str">
        <f t="shared" ca="1" si="2438"/>
        <v/>
      </c>
      <c r="V1213" s="98"/>
    </row>
    <row r="1214" spans="2:22" x14ac:dyDescent="0.25">
      <c r="B1214" s="91">
        <v>11</v>
      </c>
      <c r="C1214" s="92">
        <f t="shared" si="2326"/>
        <v>43860</v>
      </c>
      <c r="D1214" s="93">
        <f ca="1">OFFSET(dispos!$D$29,,60)</f>
        <v>0</v>
      </c>
      <c r="E1214" s="93">
        <f ca="1">OFFSET(dispos!$E$29,,60)</f>
        <v>0</v>
      </c>
      <c r="F1214" s="93">
        <f ca="1">OFFSET(dispos!$F$29,,60)</f>
        <v>0</v>
      </c>
      <c r="G1214" s="93">
        <f ca="1">OFFSET(dispos!$G$29,,60)</f>
        <v>0</v>
      </c>
      <c r="H1214" s="93">
        <f ca="1">OFFSET(dispos!$H$29,,60)</f>
        <v>0</v>
      </c>
      <c r="I1214" s="93">
        <f ca="1">OFFSET(dispos!$I$29,,60)</f>
        <v>0</v>
      </c>
      <c r="J1214" s="90" t="str">
        <f t="shared" ref="J1214:O1214" ca="1" si="2439">IF(D1214=0,"",SUMPRODUCT((D1204:D1253&lt;=D1214)-(ISBLANK(D1204:D1253))))</f>
        <v/>
      </c>
      <c r="K1214" s="90" t="str">
        <f t="shared" ca="1" si="2439"/>
        <v/>
      </c>
      <c r="L1214" s="90" t="str">
        <f t="shared" ca="1" si="2439"/>
        <v/>
      </c>
      <c r="M1214" s="90" t="str">
        <f t="shared" ca="1" si="2439"/>
        <v/>
      </c>
      <c r="N1214" s="90" t="str">
        <f t="shared" ca="1" si="2439"/>
        <v/>
      </c>
      <c r="O1214" s="90" t="str">
        <f t="shared" ca="1" si="2439"/>
        <v/>
      </c>
      <c r="P1214" s="89" t="str">
        <f t="shared" ref="P1214:U1214" ca="1" si="2440">IF(ISNA(MATCH(MIN(J1204:J1253)+ROW()-ROW(P1204),J1204:J1253,0)),"",INDEX(D1204:D1253,MATCH(MIN(J1204:J1253)+ROW()-ROW(P1204),J1204:J1253,0)))</f>
        <v/>
      </c>
      <c r="Q1214" s="89" t="str">
        <f t="shared" ca="1" si="2440"/>
        <v/>
      </c>
      <c r="R1214" s="89" t="str">
        <f t="shared" ca="1" si="2440"/>
        <v/>
      </c>
      <c r="S1214" s="89" t="str">
        <f t="shared" ca="1" si="2440"/>
        <v/>
      </c>
      <c r="T1214" s="89" t="str">
        <f t="shared" ca="1" si="2440"/>
        <v/>
      </c>
      <c r="U1214" s="89" t="str">
        <f t="shared" ca="1" si="2440"/>
        <v/>
      </c>
      <c r="V1214" s="98"/>
    </row>
    <row r="1215" spans="2:22" x14ac:dyDescent="0.25">
      <c r="B1215" s="91">
        <v>12</v>
      </c>
      <c r="C1215" s="92">
        <f t="shared" si="2326"/>
        <v>43860</v>
      </c>
      <c r="D1215" s="93">
        <f ca="1">OFFSET(dispos!$D$29,,66)</f>
        <v>0</v>
      </c>
      <c r="E1215" s="93">
        <f ca="1">OFFSET(dispos!$E$29,,66)</f>
        <v>0</v>
      </c>
      <c r="F1215" s="93">
        <f ca="1">OFFSET(dispos!$F$29,,66)</f>
        <v>0</v>
      </c>
      <c r="G1215" s="93">
        <f ca="1">OFFSET(dispos!$G$29,,66)</f>
        <v>0</v>
      </c>
      <c r="H1215" s="93">
        <f ca="1">OFFSET(dispos!$H$29,,66)</f>
        <v>0</v>
      </c>
      <c r="I1215" s="93">
        <f ca="1">OFFSET(dispos!$I$29,,66)</f>
        <v>0</v>
      </c>
      <c r="J1215" s="90" t="str">
        <f t="shared" ref="J1215:O1215" ca="1" si="2441">IF(D1215=0,"",SUMPRODUCT((D1204:D1253&lt;=D1215)-(ISBLANK(D1204:D1253))))</f>
        <v/>
      </c>
      <c r="K1215" s="90" t="str">
        <f t="shared" ca="1" si="2441"/>
        <v/>
      </c>
      <c r="L1215" s="90" t="str">
        <f t="shared" ca="1" si="2441"/>
        <v/>
      </c>
      <c r="M1215" s="90" t="str">
        <f t="shared" ca="1" si="2441"/>
        <v/>
      </c>
      <c r="N1215" s="90" t="str">
        <f t="shared" ca="1" si="2441"/>
        <v/>
      </c>
      <c r="O1215" s="90" t="str">
        <f t="shared" ca="1" si="2441"/>
        <v/>
      </c>
      <c r="P1215" s="89" t="str">
        <f t="shared" ref="P1215:U1215" ca="1" si="2442">IF(ISNA(MATCH(MIN(J1204:J1253)+ROW()-ROW(P1204),J1204:J1253,0)),"",INDEX(D1204:D1253,MATCH(MIN(J1204:J1253)+ROW()-ROW(P1204),J1204:J1253,0)))</f>
        <v/>
      </c>
      <c r="Q1215" s="89" t="str">
        <f t="shared" ca="1" si="2442"/>
        <v/>
      </c>
      <c r="R1215" s="89" t="str">
        <f t="shared" ca="1" si="2442"/>
        <v/>
      </c>
      <c r="S1215" s="89" t="str">
        <f t="shared" ca="1" si="2442"/>
        <v/>
      </c>
      <c r="T1215" s="89" t="str">
        <f t="shared" ca="1" si="2442"/>
        <v/>
      </c>
      <c r="U1215" s="89" t="str">
        <f t="shared" ca="1" si="2442"/>
        <v/>
      </c>
      <c r="V1215" s="98"/>
    </row>
    <row r="1216" spans="2:22" x14ac:dyDescent="0.25">
      <c r="B1216" s="91">
        <v>13</v>
      </c>
      <c r="C1216" s="92">
        <f t="shared" si="2326"/>
        <v>43860</v>
      </c>
      <c r="D1216" s="93">
        <f ca="1">OFFSET(dispos!$D$29,,72)</f>
        <v>0</v>
      </c>
      <c r="E1216" s="93">
        <f ca="1">OFFSET(dispos!$E$29,,72)</f>
        <v>0</v>
      </c>
      <c r="F1216" s="93">
        <f ca="1">OFFSET(dispos!$F$29,,72)</f>
        <v>0</v>
      </c>
      <c r="G1216" s="93">
        <f ca="1">OFFSET(dispos!$G$29,,72)</f>
        <v>0</v>
      </c>
      <c r="H1216" s="93">
        <f ca="1">OFFSET(dispos!$H$29,,72)</f>
        <v>0</v>
      </c>
      <c r="I1216" s="93">
        <f ca="1">OFFSET(dispos!$I$29,,72)</f>
        <v>0</v>
      </c>
      <c r="J1216" s="90" t="str">
        <f t="shared" ref="J1216:O1216" ca="1" si="2443">IF(D1216=0,"",SUMPRODUCT((D1204:D1253&lt;=D1216)-(ISBLANK(D1204:D1253))))</f>
        <v/>
      </c>
      <c r="K1216" s="90" t="str">
        <f t="shared" ca="1" si="2443"/>
        <v/>
      </c>
      <c r="L1216" s="90" t="str">
        <f t="shared" ca="1" si="2443"/>
        <v/>
      </c>
      <c r="M1216" s="90" t="str">
        <f t="shared" ca="1" si="2443"/>
        <v/>
      </c>
      <c r="N1216" s="90" t="str">
        <f t="shared" ca="1" si="2443"/>
        <v/>
      </c>
      <c r="O1216" s="90" t="str">
        <f t="shared" ca="1" si="2443"/>
        <v/>
      </c>
      <c r="P1216" s="89" t="str">
        <f t="shared" ref="P1216:U1216" ca="1" si="2444">IF(ISNA(MATCH(MIN(J1204:J1253)+ROW()-ROW(P1204),J1204:J1253,0)),"",INDEX(D1204:D1253,MATCH(MIN(J1204:J1253)+ROW()-ROW(P1204),J1204:J1253,0)))</f>
        <v/>
      </c>
      <c r="Q1216" s="89" t="str">
        <f t="shared" ca="1" si="2444"/>
        <v/>
      </c>
      <c r="R1216" s="89" t="str">
        <f t="shared" ca="1" si="2444"/>
        <v/>
      </c>
      <c r="S1216" s="89" t="str">
        <f t="shared" ca="1" si="2444"/>
        <v/>
      </c>
      <c r="T1216" s="89" t="str">
        <f t="shared" ca="1" si="2444"/>
        <v/>
      </c>
      <c r="U1216" s="89" t="str">
        <f t="shared" ca="1" si="2444"/>
        <v/>
      </c>
      <c r="V1216" s="98"/>
    </row>
    <row r="1217" spans="2:22" x14ac:dyDescent="0.25">
      <c r="B1217" s="91">
        <v>14</v>
      </c>
      <c r="C1217" s="92">
        <f t="shared" si="2326"/>
        <v>43860</v>
      </c>
      <c r="D1217" s="93">
        <f ca="1">OFFSET(dispos!$D$29,,78)</f>
        <v>0</v>
      </c>
      <c r="E1217" s="93">
        <f ca="1">OFFSET(dispos!$E$29,,78)</f>
        <v>0</v>
      </c>
      <c r="F1217" s="93">
        <f ca="1">OFFSET(dispos!$F$29,,78)</f>
        <v>0</v>
      </c>
      <c r="G1217" s="93">
        <f ca="1">OFFSET(dispos!$G$29,,78)</f>
        <v>0</v>
      </c>
      <c r="H1217" s="93">
        <f ca="1">OFFSET(dispos!$H$29,,78)</f>
        <v>0</v>
      </c>
      <c r="I1217" s="93">
        <f ca="1">OFFSET(dispos!$I$29,,78)</f>
        <v>0</v>
      </c>
      <c r="J1217" s="90" t="str">
        <f t="shared" ref="J1217:O1217" ca="1" si="2445">IF(D1217=0,"",SUMPRODUCT((D1204:D1253&lt;=D1217)-(ISBLANK(D1204:D1253))))</f>
        <v/>
      </c>
      <c r="K1217" s="90" t="str">
        <f t="shared" ca="1" si="2445"/>
        <v/>
      </c>
      <c r="L1217" s="90" t="str">
        <f t="shared" ca="1" si="2445"/>
        <v/>
      </c>
      <c r="M1217" s="90" t="str">
        <f t="shared" ca="1" si="2445"/>
        <v/>
      </c>
      <c r="N1217" s="90" t="str">
        <f t="shared" ca="1" si="2445"/>
        <v/>
      </c>
      <c r="O1217" s="90" t="str">
        <f t="shared" ca="1" si="2445"/>
        <v/>
      </c>
      <c r="P1217" s="89" t="str">
        <f t="shared" ref="P1217:U1217" ca="1" si="2446">IF(ISNA(MATCH(MIN(J1204:J1253)+ROW()-ROW(P1204),J1204:J1253,0)),"",INDEX(D1204:D1253,MATCH(MIN(J1204:J1253)+ROW()-ROW(P1204),J1204:J1253,0)))</f>
        <v/>
      </c>
      <c r="Q1217" s="89" t="str">
        <f t="shared" ca="1" si="2446"/>
        <v/>
      </c>
      <c r="R1217" s="89" t="str">
        <f t="shared" ca="1" si="2446"/>
        <v/>
      </c>
      <c r="S1217" s="89" t="str">
        <f t="shared" ca="1" si="2446"/>
        <v/>
      </c>
      <c r="T1217" s="89" t="str">
        <f t="shared" ca="1" si="2446"/>
        <v/>
      </c>
      <c r="U1217" s="89" t="str">
        <f t="shared" ca="1" si="2446"/>
        <v/>
      </c>
      <c r="V1217" s="98"/>
    </row>
    <row r="1218" spans="2:22" x14ac:dyDescent="0.25">
      <c r="B1218" s="91">
        <v>15</v>
      </c>
      <c r="C1218" s="92">
        <f t="shared" si="2326"/>
        <v>43860</v>
      </c>
      <c r="D1218" s="93">
        <f ca="1">OFFSET(dispos!$D$29,,84)</f>
        <v>0</v>
      </c>
      <c r="E1218" s="93">
        <f ca="1">OFFSET(dispos!$E$29,,84)</f>
        <v>0</v>
      </c>
      <c r="F1218" s="93">
        <f ca="1">OFFSET(dispos!$F$29,,84)</f>
        <v>0</v>
      </c>
      <c r="G1218" s="93">
        <f ca="1">OFFSET(dispos!$G$29,,84)</f>
        <v>0</v>
      </c>
      <c r="H1218" s="93">
        <f ca="1">OFFSET(dispos!$H$29,,84)</f>
        <v>0</v>
      </c>
      <c r="I1218" s="93">
        <f ca="1">OFFSET(dispos!$I$29,,84)</f>
        <v>0</v>
      </c>
      <c r="J1218" s="90" t="str">
        <f t="shared" ref="J1218:O1218" ca="1" si="2447">IF(D1218=0,"",SUMPRODUCT((D1204:D1253&lt;=D1218)-(ISBLANK(D1204:D1253))))</f>
        <v/>
      </c>
      <c r="K1218" s="90" t="str">
        <f t="shared" ca="1" si="2447"/>
        <v/>
      </c>
      <c r="L1218" s="90" t="str">
        <f t="shared" ca="1" si="2447"/>
        <v/>
      </c>
      <c r="M1218" s="90" t="str">
        <f t="shared" ca="1" si="2447"/>
        <v/>
      </c>
      <c r="N1218" s="90" t="str">
        <f t="shared" ca="1" si="2447"/>
        <v/>
      </c>
      <c r="O1218" s="90" t="str">
        <f t="shared" ca="1" si="2447"/>
        <v/>
      </c>
      <c r="P1218" s="89" t="str">
        <f t="shared" ref="P1218:U1218" ca="1" si="2448">IF(ISNA(MATCH(MIN(J1204:J1253)+ROW()-ROW(P1204),J1204:J1253,0)),"",INDEX(D1204:D1253,MATCH(MIN(J1204:J1253)+ROW()-ROW(P1204),J1204:J1253,0)))</f>
        <v/>
      </c>
      <c r="Q1218" s="89" t="str">
        <f t="shared" ca="1" si="2448"/>
        <v/>
      </c>
      <c r="R1218" s="89" t="str">
        <f t="shared" ca="1" si="2448"/>
        <v/>
      </c>
      <c r="S1218" s="89" t="str">
        <f t="shared" ca="1" si="2448"/>
        <v/>
      </c>
      <c r="T1218" s="89" t="str">
        <f t="shared" ca="1" si="2448"/>
        <v/>
      </c>
      <c r="U1218" s="89" t="str">
        <f t="shared" ca="1" si="2448"/>
        <v/>
      </c>
      <c r="V1218" s="98"/>
    </row>
    <row r="1219" spans="2:22" x14ac:dyDescent="0.25">
      <c r="B1219" s="91">
        <v>16</v>
      </c>
      <c r="C1219" s="92">
        <f t="shared" si="2326"/>
        <v>43860</v>
      </c>
      <c r="D1219" s="93">
        <f ca="1">OFFSET(dispos!$D$29,,90)</f>
        <v>0</v>
      </c>
      <c r="E1219" s="93">
        <f ca="1">OFFSET(dispos!$E$29,,90)</f>
        <v>0</v>
      </c>
      <c r="F1219" s="93">
        <f ca="1">OFFSET(dispos!$F$29,,90)</f>
        <v>0</v>
      </c>
      <c r="G1219" s="93">
        <f ca="1">OFFSET(dispos!$G$29,,90)</f>
        <v>0</v>
      </c>
      <c r="H1219" s="93">
        <f ca="1">OFFSET(dispos!$H$29,,90)</f>
        <v>0</v>
      </c>
      <c r="I1219" s="93">
        <f ca="1">OFFSET(dispos!$I$29,,90)</f>
        <v>0</v>
      </c>
      <c r="J1219" s="90" t="str">
        <f t="shared" ref="J1219:O1219" ca="1" si="2449">IF(D1219=0,"",SUMPRODUCT((D1204:D1253&lt;=D1219)-(ISBLANK(D1204:D1253))))</f>
        <v/>
      </c>
      <c r="K1219" s="90" t="str">
        <f t="shared" ca="1" si="2449"/>
        <v/>
      </c>
      <c r="L1219" s="90" t="str">
        <f t="shared" ca="1" si="2449"/>
        <v/>
      </c>
      <c r="M1219" s="90" t="str">
        <f t="shared" ca="1" si="2449"/>
        <v/>
      </c>
      <c r="N1219" s="90" t="str">
        <f t="shared" ca="1" si="2449"/>
        <v/>
      </c>
      <c r="O1219" s="90" t="str">
        <f t="shared" ca="1" si="2449"/>
        <v/>
      </c>
      <c r="P1219" s="89" t="str">
        <f t="shared" ref="P1219:U1219" ca="1" si="2450">IF(ISNA(MATCH(MIN(J1204:J1253)+ROW()-ROW(P1204),J1204:J1253,0)),"",INDEX(D1204:D1253,MATCH(MIN(J1204:J1253)+ROW()-ROW(P1204),J1204:J1253,0)))</f>
        <v/>
      </c>
      <c r="Q1219" s="89" t="str">
        <f t="shared" ca="1" si="2450"/>
        <v/>
      </c>
      <c r="R1219" s="89" t="str">
        <f t="shared" ca="1" si="2450"/>
        <v/>
      </c>
      <c r="S1219" s="89" t="str">
        <f t="shared" ca="1" si="2450"/>
        <v/>
      </c>
      <c r="T1219" s="89" t="str">
        <f t="shared" ca="1" si="2450"/>
        <v/>
      </c>
      <c r="U1219" s="89" t="str">
        <f t="shared" ca="1" si="2450"/>
        <v/>
      </c>
      <c r="V1219" s="98"/>
    </row>
    <row r="1220" spans="2:22" x14ac:dyDescent="0.25">
      <c r="B1220" s="91">
        <v>17</v>
      </c>
      <c r="C1220" s="92">
        <f t="shared" si="2326"/>
        <v>43860</v>
      </c>
      <c r="D1220" s="93">
        <f ca="1">OFFSET(dispos!$D$29,,96)</f>
        <v>0</v>
      </c>
      <c r="E1220" s="93">
        <f ca="1">OFFSET(dispos!$E$29,,96)</f>
        <v>0</v>
      </c>
      <c r="F1220" s="93">
        <f ca="1">OFFSET(dispos!$F$29,,96)</f>
        <v>0</v>
      </c>
      <c r="G1220" s="93">
        <f ca="1">OFFSET(dispos!$G$29,,96)</f>
        <v>0</v>
      </c>
      <c r="H1220" s="93">
        <f ca="1">OFFSET(dispos!$H$29,,96)</f>
        <v>0</v>
      </c>
      <c r="I1220" s="93">
        <f ca="1">OFFSET(dispos!$I$29,,96)</f>
        <v>0</v>
      </c>
      <c r="J1220" s="90" t="str">
        <f t="shared" ref="J1220:O1220" ca="1" si="2451">IF(D1220=0,"",SUMPRODUCT((D1204:D1253&lt;=D1220)-(ISBLANK(D1204:D1253))))</f>
        <v/>
      </c>
      <c r="K1220" s="90" t="str">
        <f t="shared" ca="1" si="2451"/>
        <v/>
      </c>
      <c r="L1220" s="90" t="str">
        <f t="shared" ca="1" si="2451"/>
        <v/>
      </c>
      <c r="M1220" s="90" t="str">
        <f t="shared" ca="1" si="2451"/>
        <v/>
      </c>
      <c r="N1220" s="90" t="str">
        <f t="shared" ca="1" si="2451"/>
        <v/>
      </c>
      <c r="O1220" s="90" t="str">
        <f t="shared" ca="1" si="2451"/>
        <v/>
      </c>
      <c r="P1220" s="89" t="str">
        <f t="shared" ref="P1220:U1220" ca="1" si="2452">IF(ISNA(MATCH(MIN(J1204:J1253)+ROW()-ROW(P1204),J1204:J1253,0)),"",INDEX(D1204:D1253,MATCH(MIN(J1204:J1253)+ROW()-ROW(P1204),J1204:J1253,0)))</f>
        <v/>
      </c>
      <c r="Q1220" s="89" t="str">
        <f t="shared" ca="1" si="2452"/>
        <v/>
      </c>
      <c r="R1220" s="89" t="str">
        <f t="shared" ca="1" si="2452"/>
        <v/>
      </c>
      <c r="S1220" s="89" t="str">
        <f t="shared" ca="1" si="2452"/>
        <v/>
      </c>
      <c r="T1220" s="89" t="str">
        <f t="shared" ca="1" si="2452"/>
        <v/>
      </c>
      <c r="U1220" s="89" t="str">
        <f t="shared" ca="1" si="2452"/>
        <v/>
      </c>
      <c r="V1220" s="98"/>
    </row>
    <row r="1221" spans="2:22" x14ac:dyDescent="0.25">
      <c r="B1221" s="91">
        <v>18</v>
      </c>
      <c r="C1221" s="92">
        <f t="shared" si="2326"/>
        <v>43860</v>
      </c>
      <c r="D1221" s="93">
        <f ca="1">OFFSET(dispos!$D$29,,102)</f>
        <v>0</v>
      </c>
      <c r="E1221" s="93">
        <f ca="1">OFFSET(dispos!$E$29,,102)</f>
        <v>0</v>
      </c>
      <c r="F1221" s="93">
        <f ca="1">OFFSET(dispos!$F$29,,102)</f>
        <v>0</v>
      </c>
      <c r="G1221" s="93">
        <f ca="1">OFFSET(dispos!$G$29,,102)</f>
        <v>0</v>
      </c>
      <c r="H1221" s="93">
        <f ca="1">OFFSET(dispos!$H$29,,102)</f>
        <v>0</v>
      </c>
      <c r="I1221" s="93">
        <f ca="1">OFFSET(dispos!$I$29,,102)</f>
        <v>0</v>
      </c>
      <c r="J1221" s="90" t="str">
        <f t="shared" ref="J1221:O1221" ca="1" si="2453">IF(D1221=0,"",SUMPRODUCT((D1204:D1253&lt;=D1221)-(ISBLANK(D1204:D1253))))</f>
        <v/>
      </c>
      <c r="K1221" s="90" t="str">
        <f t="shared" ca="1" si="2453"/>
        <v/>
      </c>
      <c r="L1221" s="90" t="str">
        <f t="shared" ca="1" si="2453"/>
        <v/>
      </c>
      <c r="M1221" s="90" t="str">
        <f t="shared" ca="1" si="2453"/>
        <v/>
      </c>
      <c r="N1221" s="90" t="str">
        <f t="shared" ca="1" si="2453"/>
        <v/>
      </c>
      <c r="O1221" s="90" t="str">
        <f t="shared" ca="1" si="2453"/>
        <v/>
      </c>
      <c r="P1221" s="89" t="str">
        <f t="shared" ref="P1221:U1221" ca="1" si="2454">IF(ISNA(MATCH(MIN(J1204:J1253)+ROW()-ROW(P1204),J1204:J1253,0)),"",INDEX(D1204:D1253,MATCH(MIN(J1204:J1253)+ROW()-ROW(P1204),J1204:J1253,0)))</f>
        <v/>
      </c>
      <c r="Q1221" s="89" t="str">
        <f t="shared" ca="1" si="2454"/>
        <v/>
      </c>
      <c r="R1221" s="89" t="str">
        <f t="shared" ca="1" si="2454"/>
        <v/>
      </c>
      <c r="S1221" s="89" t="str">
        <f t="shared" ca="1" si="2454"/>
        <v/>
      </c>
      <c r="T1221" s="89" t="str">
        <f t="shared" ca="1" si="2454"/>
        <v/>
      </c>
      <c r="U1221" s="89" t="str">
        <f t="shared" ca="1" si="2454"/>
        <v/>
      </c>
      <c r="V1221" s="98"/>
    </row>
    <row r="1222" spans="2:22" x14ac:dyDescent="0.25">
      <c r="B1222" s="91">
        <v>19</v>
      </c>
      <c r="C1222" s="92">
        <f t="shared" ref="C1222:C1285" si="2455">C1221</f>
        <v>43860</v>
      </c>
      <c r="D1222" s="93">
        <f ca="1">OFFSET(dispos!$D$29,,108)</f>
        <v>0</v>
      </c>
      <c r="E1222" s="93">
        <f ca="1">OFFSET(dispos!$E$29,,108)</f>
        <v>0</v>
      </c>
      <c r="F1222" s="93">
        <f ca="1">OFFSET(dispos!$F$29,,108)</f>
        <v>0</v>
      </c>
      <c r="G1222" s="93">
        <f ca="1">OFFSET(dispos!$G$29,,108)</f>
        <v>0</v>
      </c>
      <c r="H1222" s="93">
        <f ca="1">OFFSET(dispos!$H$29,,108)</f>
        <v>0</v>
      </c>
      <c r="I1222" s="93">
        <f ca="1">OFFSET(dispos!$I$29,,108)</f>
        <v>0</v>
      </c>
      <c r="J1222" s="90" t="str">
        <f t="shared" ref="J1222:O1222" ca="1" si="2456">IF(D1222=0,"",SUMPRODUCT((D1204:D1253&lt;=D1222)-(ISBLANK(D1204:D1253))))</f>
        <v/>
      </c>
      <c r="K1222" s="90" t="str">
        <f t="shared" ca="1" si="2456"/>
        <v/>
      </c>
      <c r="L1222" s="90" t="str">
        <f t="shared" ca="1" si="2456"/>
        <v/>
      </c>
      <c r="M1222" s="90" t="str">
        <f t="shared" ca="1" si="2456"/>
        <v/>
      </c>
      <c r="N1222" s="90" t="str">
        <f t="shared" ca="1" si="2456"/>
        <v/>
      </c>
      <c r="O1222" s="90" t="str">
        <f t="shared" ca="1" si="2456"/>
        <v/>
      </c>
      <c r="P1222" s="89" t="str">
        <f t="shared" ref="P1222:U1222" ca="1" si="2457">IF(ISNA(MATCH(MIN(J1204:J1253)+ROW()-ROW(P1204),J1204:J1253,0)),"",INDEX(D1204:D1253,MATCH(MIN(J1204:J1253)+ROW()-ROW(P1204),J1204:J1253,0)))</f>
        <v/>
      </c>
      <c r="Q1222" s="89" t="str">
        <f t="shared" ca="1" si="2457"/>
        <v/>
      </c>
      <c r="R1222" s="89" t="str">
        <f t="shared" ca="1" si="2457"/>
        <v/>
      </c>
      <c r="S1222" s="89" t="str">
        <f t="shared" ca="1" si="2457"/>
        <v/>
      </c>
      <c r="T1222" s="89" t="str">
        <f t="shared" ca="1" si="2457"/>
        <v/>
      </c>
      <c r="U1222" s="89" t="str">
        <f t="shared" ca="1" si="2457"/>
        <v/>
      </c>
      <c r="V1222" s="98"/>
    </row>
    <row r="1223" spans="2:22" x14ac:dyDescent="0.25">
      <c r="B1223" s="91">
        <v>20</v>
      </c>
      <c r="C1223" s="92">
        <f t="shared" si="2455"/>
        <v>43860</v>
      </c>
      <c r="D1223" s="93">
        <f ca="1">OFFSET(dispos!$D$29,,114)</f>
        <v>0</v>
      </c>
      <c r="E1223" s="93">
        <f ca="1">OFFSET(dispos!$E$29,,114)</f>
        <v>0</v>
      </c>
      <c r="F1223" s="93">
        <f ca="1">OFFSET(dispos!$F$29,,114)</f>
        <v>0</v>
      </c>
      <c r="G1223" s="93">
        <f ca="1">OFFSET(dispos!$G$29,,114)</f>
        <v>0</v>
      </c>
      <c r="H1223" s="93">
        <f ca="1">OFFSET(dispos!$H$29,,114)</f>
        <v>0</v>
      </c>
      <c r="I1223" s="93">
        <f ca="1">OFFSET(dispos!$I$29,,114)</f>
        <v>0</v>
      </c>
      <c r="J1223" s="90" t="str">
        <f t="shared" ref="J1223:O1223" ca="1" si="2458">IF(D1223=0,"",SUMPRODUCT((D1204:D1253&lt;=D1223)-(ISBLANK(D1204:D1253))))</f>
        <v/>
      </c>
      <c r="K1223" s="90" t="str">
        <f t="shared" ca="1" si="2458"/>
        <v/>
      </c>
      <c r="L1223" s="90" t="str">
        <f t="shared" ca="1" si="2458"/>
        <v/>
      </c>
      <c r="M1223" s="90" t="str">
        <f t="shared" ca="1" si="2458"/>
        <v/>
      </c>
      <c r="N1223" s="90" t="str">
        <f t="shared" ca="1" si="2458"/>
        <v/>
      </c>
      <c r="O1223" s="90" t="str">
        <f t="shared" ca="1" si="2458"/>
        <v/>
      </c>
      <c r="P1223" s="89" t="str">
        <f t="shared" ref="P1223:U1223" ca="1" si="2459">IF(ISNA(MATCH(MIN(J1204:J1253)+ROW()-ROW(P1204),J1204:J1253,0)),"",INDEX(D1204:D1253,MATCH(MIN(J1204:J1253)+ROW()-ROW(P1204),J1204:J1253,0)))</f>
        <v/>
      </c>
      <c r="Q1223" s="89" t="str">
        <f t="shared" ca="1" si="2459"/>
        <v/>
      </c>
      <c r="R1223" s="89" t="str">
        <f t="shared" ca="1" si="2459"/>
        <v/>
      </c>
      <c r="S1223" s="89" t="str">
        <f t="shared" ca="1" si="2459"/>
        <v/>
      </c>
      <c r="T1223" s="89" t="str">
        <f t="shared" ca="1" si="2459"/>
        <v/>
      </c>
      <c r="U1223" s="89" t="str">
        <f t="shared" ca="1" si="2459"/>
        <v/>
      </c>
      <c r="V1223" s="98"/>
    </row>
    <row r="1224" spans="2:22" x14ac:dyDescent="0.25">
      <c r="B1224" s="91">
        <v>21</v>
      </c>
      <c r="C1224" s="92">
        <f t="shared" si="2455"/>
        <v>43860</v>
      </c>
      <c r="D1224" s="93">
        <f ca="1">OFFSET(dispos!$D$29,,120)</f>
        <v>0</v>
      </c>
      <c r="E1224" s="93">
        <f ca="1">OFFSET(dispos!$E$29,,120)</f>
        <v>0</v>
      </c>
      <c r="F1224" s="93">
        <f ca="1">OFFSET(dispos!$F$29,,120)</f>
        <v>0</v>
      </c>
      <c r="G1224" s="93">
        <f ca="1">OFFSET(dispos!$G$29,,120)</f>
        <v>0</v>
      </c>
      <c r="H1224" s="93">
        <f ca="1">OFFSET(dispos!$H$29,,120)</f>
        <v>0</v>
      </c>
      <c r="I1224" s="93">
        <f ca="1">OFFSET(dispos!$I$29,,120)</f>
        <v>0</v>
      </c>
      <c r="J1224" s="90" t="str">
        <f t="shared" ref="J1224:O1224" ca="1" si="2460">IF(D1224=0,"",SUMPRODUCT((D1204:D1253&lt;=D1224)-(ISBLANK(D1204:D1253))))</f>
        <v/>
      </c>
      <c r="K1224" s="90" t="str">
        <f t="shared" ca="1" si="2460"/>
        <v/>
      </c>
      <c r="L1224" s="90" t="str">
        <f t="shared" ca="1" si="2460"/>
        <v/>
      </c>
      <c r="M1224" s="90" t="str">
        <f t="shared" ca="1" si="2460"/>
        <v/>
      </c>
      <c r="N1224" s="90" t="str">
        <f t="shared" ca="1" si="2460"/>
        <v/>
      </c>
      <c r="O1224" s="90" t="str">
        <f t="shared" ca="1" si="2460"/>
        <v/>
      </c>
      <c r="P1224" s="89" t="str">
        <f t="shared" ref="P1224:U1224" ca="1" si="2461">IF(ISNA(MATCH(MIN(J1204:J1253)+ROW()-ROW(P1204),J1204:J1253,0)),"",INDEX(D1204:D1253,MATCH(MIN(J1204:J1253)+ROW()-ROW(P1204),J1204:J1253,0)))</f>
        <v/>
      </c>
      <c r="Q1224" s="89" t="str">
        <f t="shared" ca="1" si="2461"/>
        <v/>
      </c>
      <c r="R1224" s="89" t="str">
        <f t="shared" ca="1" si="2461"/>
        <v/>
      </c>
      <c r="S1224" s="89" t="str">
        <f t="shared" ca="1" si="2461"/>
        <v/>
      </c>
      <c r="T1224" s="89" t="str">
        <f t="shared" ca="1" si="2461"/>
        <v/>
      </c>
      <c r="U1224" s="89" t="str">
        <f t="shared" ca="1" si="2461"/>
        <v/>
      </c>
      <c r="V1224" s="98"/>
    </row>
    <row r="1225" spans="2:22" x14ac:dyDescent="0.25">
      <c r="B1225" s="91">
        <v>22</v>
      </c>
      <c r="C1225" s="92">
        <f t="shared" si="2455"/>
        <v>43860</v>
      </c>
      <c r="D1225" s="93">
        <f ca="1">OFFSET(dispos!$D$29,,126)</f>
        <v>0</v>
      </c>
      <c r="E1225" s="93">
        <f ca="1">OFFSET(dispos!$E$29,,126)</f>
        <v>0</v>
      </c>
      <c r="F1225" s="93">
        <f ca="1">OFFSET(dispos!$F$29,,126)</f>
        <v>0</v>
      </c>
      <c r="G1225" s="93">
        <f ca="1">OFFSET(dispos!$G$29,,126)</f>
        <v>0</v>
      </c>
      <c r="H1225" s="93">
        <f ca="1">OFFSET(dispos!$H$29,,126)</f>
        <v>0</v>
      </c>
      <c r="I1225" s="93">
        <f ca="1">OFFSET(dispos!$I$29,,126)</f>
        <v>0</v>
      </c>
      <c r="J1225" s="90" t="str">
        <f t="shared" ref="J1225:O1225" ca="1" si="2462">IF(D1225=0,"",SUMPRODUCT((D1204:D1253&lt;=D1225)-(ISBLANK(D1204:D1253))))</f>
        <v/>
      </c>
      <c r="K1225" s="90" t="str">
        <f t="shared" ca="1" si="2462"/>
        <v/>
      </c>
      <c r="L1225" s="90" t="str">
        <f t="shared" ca="1" si="2462"/>
        <v/>
      </c>
      <c r="M1225" s="90" t="str">
        <f t="shared" ca="1" si="2462"/>
        <v/>
      </c>
      <c r="N1225" s="90" t="str">
        <f t="shared" ca="1" si="2462"/>
        <v/>
      </c>
      <c r="O1225" s="90" t="str">
        <f t="shared" ca="1" si="2462"/>
        <v/>
      </c>
      <c r="P1225" s="89" t="str">
        <f t="shared" ref="P1225:U1225" ca="1" si="2463">IF(ISNA(MATCH(MIN(J1204:J1253)+ROW()-ROW(P1204),J1204:J1253,0)),"",INDEX(D1204:D1253,MATCH(MIN(J1204:J1253)+ROW()-ROW(P1204),J1204:J1253,0)))</f>
        <v/>
      </c>
      <c r="Q1225" s="89" t="str">
        <f t="shared" ca="1" si="2463"/>
        <v/>
      </c>
      <c r="R1225" s="89" t="str">
        <f t="shared" ca="1" si="2463"/>
        <v/>
      </c>
      <c r="S1225" s="89" t="str">
        <f t="shared" ca="1" si="2463"/>
        <v/>
      </c>
      <c r="T1225" s="89" t="str">
        <f t="shared" ca="1" si="2463"/>
        <v/>
      </c>
      <c r="U1225" s="89" t="str">
        <f t="shared" ca="1" si="2463"/>
        <v/>
      </c>
      <c r="V1225" s="98"/>
    </row>
    <row r="1226" spans="2:22" x14ac:dyDescent="0.25">
      <c r="B1226" s="91">
        <v>23</v>
      </c>
      <c r="C1226" s="92">
        <f t="shared" si="2455"/>
        <v>43860</v>
      </c>
      <c r="D1226" s="93">
        <f ca="1">OFFSET(dispos!$D$29,,132)</f>
        <v>0</v>
      </c>
      <c r="E1226" s="93">
        <f ca="1">OFFSET(dispos!$E$29,,132)</f>
        <v>0</v>
      </c>
      <c r="F1226" s="93">
        <f ca="1">OFFSET(dispos!$F$29,,132)</f>
        <v>0</v>
      </c>
      <c r="G1226" s="93">
        <f ca="1">OFFSET(dispos!$G$29,,132)</f>
        <v>0</v>
      </c>
      <c r="H1226" s="93">
        <f ca="1">OFFSET(dispos!$H$29,,132)</f>
        <v>0</v>
      </c>
      <c r="I1226" s="93">
        <f ca="1">OFFSET(dispos!$I$29,,132)</f>
        <v>0</v>
      </c>
      <c r="J1226" s="90" t="str">
        <f t="shared" ref="J1226:O1226" ca="1" si="2464">IF(D1226=0,"",SUMPRODUCT((D1204:D1253&lt;=D1226)-(ISBLANK(D1204:D1253))))</f>
        <v/>
      </c>
      <c r="K1226" s="90" t="str">
        <f t="shared" ca="1" si="2464"/>
        <v/>
      </c>
      <c r="L1226" s="90" t="str">
        <f t="shared" ca="1" si="2464"/>
        <v/>
      </c>
      <c r="M1226" s="90" t="str">
        <f t="shared" ca="1" si="2464"/>
        <v/>
      </c>
      <c r="N1226" s="90" t="str">
        <f t="shared" ca="1" si="2464"/>
        <v/>
      </c>
      <c r="O1226" s="90" t="str">
        <f t="shared" ca="1" si="2464"/>
        <v/>
      </c>
      <c r="P1226" s="89" t="str">
        <f t="shared" ref="P1226:U1226" ca="1" si="2465">IF(ISNA(MATCH(MIN(J1204:J1253)+ROW()-ROW(P1204),J1204:J1253,0)),"",INDEX(D1204:D1253,MATCH(MIN(J1204:J1253)+ROW()-ROW(P1204),J1204:J1253,0)))</f>
        <v/>
      </c>
      <c r="Q1226" s="89" t="str">
        <f t="shared" ca="1" si="2465"/>
        <v/>
      </c>
      <c r="R1226" s="89" t="str">
        <f t="shared" ca="1" si="2465"/>
        <v/>
      </c>
      <c r="S1226" s="89" t="str">
        <f t="shared" ca="1" si="2465"/>
        <v/>
      </c>
      <c r="T1226" s="89" t="str">
        <f t="shared" ca="1" si="2465"/>
        <v/>
      </c>
      <c r="U1226" s="89" t="str">
        <f t="shared" ca="1" si="2465"/>
        <v/>
      </c>
      <c r="V1226" s="98"/>
    </row>
    <row r="1227" spans="2:22" x14ac:dyDescent="0.25">
      <c r="B1227" s="91">
        <v>24</v>
      </c>
      <c r="C1227" s="92">
        <f t="shared" si="2455"/>
        <v>43860</v>
      </c>
      <c r="D1227" s="93">
        <f ca="1">OFFSET(dispos!$D$29,,138)</f>
        <v>0</v>
      </c>
      <c r="E1227" s="93">
        <f ca="1">OFFSET(dispos!$E$29,,138)</f>
        <v>0</v>
      </c>
      <c r="F1227" s="93">
        <f ca="1">OFFSET(dispos!$F$29,,138)</f>
        <v>0</v>
      </c>
      <c r="G1227" s="93">
        <f ca="1">OFFSET(dispos!$G$29,,138)</f>
        <v>0</v>
      </c>
      <c r="H1227" s="93">
        <f ca="1">OFFSET(dispos!$H$29,,138)</f>
        <v>0</v>
      </c>
      <c r="I1227" s="93">
        <f ca="1">OFFSET(dispos!$I$29,,138)</f>
        <v>0</v>
      </c>
      <c r="J1227" s="90" t="str">
        <f t="shared" ref="J1227:O1227" ca="1" si="2466">IF(D1227=0,"",SUMPRODUCT((D1204:D1253&lt;=D1227)-(ISBLANK(D1204:D1253))))</f>
        <v/>
      </c>
      <c r="K1227" s="90" t="str">
        <f t="shared" ca="1" si="2466"/>
        <v/>
      </c>
      <c r="L1227" s="90" t="str">
        <f t="shared" ca="1" si="2466"/>
        <v/>
      </c>
      <c r="M1227" s="90" t="str">
        <f t="shared" ca="1" si="2466"/>
        <v/>
      </c>
      <c r="N1227" s="90" t="str">
        <f t="shared" ca="1" si="2466"/>
        <v/>
      </c>
      <c r="O1227" s="90" t="str">
        <f t="shared" ca="1" si="2466"/>
        <v/>
      </c>
      <c r="P1227" s="89" t="str">
        <f t="shared" ref="P1227:U1227" ca="1" si="2467">IF(ISNA(MATCH(MIN(J1204:J1253)+ROW()-ROW(P1204),J1204:J1253,0)),"",INDEX(D1204:D1253,MATCH(MIN(J1204:J1253)+ROW()-ROW(P1204),J1204:J1253,0)))</f>
        <v/>
      </c>
      <c r="Q1227" s="89" t="str">
        <f t="shared" ca="1" si="2467"/>
        <v/>
      </c>
      <c r="R1227" s="89" t="str">
        <f t="shared" ca="1" si="2467"/>
        <v/>
      </c>
      <c r="S1227" s="89" t="str">
        <f t="shared" ca="1" si="2467"/>
        <v/>
      </c>
      <c r="T1227" s="89" t="str">
        <f t="shared" ca="1" si="2467"/>
        <v/>
      </c>
      <c r="U1227" s="89" t="str">
        <f t="shared" ca="1" si="2467"/>
        <v/>
      </c>
      <c r="V1227" s="98"/>
    </row>
    <row r="1228" spans="2:22" x14ac:dyDescent="0.25">
      <c r="B1228" s="91">
        <v>25</v>
      </c>
      <c r="C1228" s="92">
        <f t="shared" si="2455"/>
        <v>43860</v>
      </c>
      <c r="D1228" s="93">
        <f ca="1">OFFSET(dispos!$D$29,,144)</f>
        <v>0</v>
      </c>
      <c r="E1228" s="93">
        <f ca="1">OFFSET(dispos!$E$29,,144)</f>
        <v>0</v>
      </c>
      <c r="F1228" s="93">
        <f ca="1">OFFSET(dispos!$F$29,,144)</f>
        <v>0</v>
      </c>
      <c r="G1228" s="93">
        <f ca="1">OFFSET(dispos!$G$29,,144)</f>
        <v>0</v>
      </c>
      <c r="H1228" s="93">
        <f ca="1">OFFSET(dispos!$H$29,,144)</f>
        <v>0</v>
      </c>
      <c r="I1228" s="93">
        <f ca="1">OFFSET(dispos!$I$29,,144)</f>
        <v>0</v>
      </c>
      <c r="J1228" s="90" t="str">
        <f t="shared" ref="J1228:O1228" ca="1" si="2468">IF(D1228=0,"",SUMPRODUCT((D1204:D1253&lt;=D1228)-(ISBLANK(D1204:D1253))))</f>
        <v/>
      </c>
      <c r="K1228" s="90" t="str">
        <f t="shared" ca="1" si="2468"/>
        <v/>
      </c>
      <c r="L1228" s="90" t="str">
        <f t="shared" ca="1" si="2468"/>
        <v/>
      </c>
      <c r="M1228" s="90" t="str">
        <f t="shared" ca="1" si="2468"/>
        <v/>
      </c>
      <c r="N1228" s="90" t="str">
        <f t="shared" ca="1" si="2468"/>
        <v/>
      </c>
      <c r="O1228" s="90" t="str">
        <f t="shared" ca="1" si="2468"/>
        <v/>
      </c>
      <c r="P1228" s="89" t="str">
        <f t="shared" ref="P1228:U1228" ca="1" si="2469">IF(ISNA(MATCH(MIN(J1204:J1253)+ROW()-ROW(P1204),J1204:J1253,0)),"",INDEX(D1204:D1253,MATCH(MIN(J1204:J1253)+ROW()-ROW(P1204),J1204:J1253,0)))</f>
        <v/>
      </c>
      <c r="Q1228" s="89" t="str">
        <f t="shared" ca="1" si="2469"/>
        <v/>
      </c>
      <c r="R1228" s="89" t="str">
        <f t="shared" ca="1" si="2469"/>
        <v/>
      </c>
      <c r="S1228" s="89" t="str">
        <f t="shared" ca="1" si="2469"/>
        <v/>
      </c>
      <c r="T1228" s="89" t="str">
        <f t="shared" ca="1" si="2469"/>
        <v/>
      </c>
      <c r="U1228" s="89" t="str">
        <f t="shared" ca="1" si="2469"/>
        <v/>
      </c>
      <c r="V1228" s="98"/>
    </row>
    <row r="1229" spans="2:22" x14ac:dyDescent="0.25">
      <c r="B1229" s="91">
        <v>26</v>
      </c>
      <c r="C1229" s="92">
        <f t="shared" si="2455"/>
        <v>43860</v>
      </c>
      <c r="D1229" s="93">
        <f ca="1">OFFSET(dispos!$D$29,,150)</f>
        <v>0</v>
      </c>
      <c r="E1229" s="93">
        <f ca="1">OFFSET(dispos!$E$29,,150)</f>
        <v>0</v>
      </c>
      <c r="F1229" s="93">
        <f ca="1">OFFSET(dispos!$F$29,,150)</f>
        <v>0</v>
      </c>
      <c r="G1229" s="93">
        <f ca="1">OFFSET(dispos!$G$29,,150)</f>
        <v>0</v>
      </c>
      <c r="H1229" s="93">
        <f ca="1">OFFSET(dispos!$H$29,,150)</f>
        <v>0</v>
      </c>
      <c r="I1229" s="93">
        <f ca="1">OFFSET(dispos!$I$29,,150)</f>
        <v>0</v>
      </c>
      <c r="J1229" s="90" t="str">
        <f t="shared" ref="J1229:O1229" ca="1" si="2470">IF(D1229=0,"",SUMPRODUCT((D1204:D1253&lt;=D1229)-(ISBLANK(D1204:D1253))))</f>
        <v/>
      </c>
      <c r="K1229" s="90" t="str">
        <f t="shared" ca="1" si="2470"/>
        <v/>
      </c>
      <c r="L1229" s="90" t="str">
        <f t="shared" ca="1" si="2470"/>
        <v/>
      </c>
      <c r="M1229" s="90" t="str">
        <f t="shared" ca="1" si="2470"/>
        <v/>
      </c>
      <c r="N1229" s="90" t="str">
        <f t="shared" ca="1" si="2470"/>
        <v/>
      </c>
      <c r="O1229" s="90" t="str">
        <f t="shared" ca="1" si="2470"/>
        <v/>
      </c>
      <c r="P1229" s="89" t="str">
        <f t="shared" ref="P1229:U1229" ca="1" si="2471">IF(ISNA(MATCH(MIN(J1204:J1253)+ROW()-ROW(P1204),J1204:J1253,0)),"",INDEX(D1204:D1253,MATCH(MIN(J1204:J1253)+ROW()-ROW(P1204),J1204:J1253,0)))</f>
        <v/>
      </c>
      <c r="Q1229" s="89" t="str">
        <f t="shared" ca="1" si="2471"/>
        <v/>
      </c>
      <c r="R1229" s="89" t="str">
        <f t="shared" ca="1" si="2471"/>
        <v/>
      </c>
      <c r="S1229" s="89" t="str">
        <f t="shared" ca="1" si="2471"/>
        <v/>
      </c>
      <c r="T1229" s="89" t="str">
        <f t="shared" ca="1" si="2471"/>
        <v/>
      </c>
      <c r="U1229" s="89" t="str">
        <f t="shared" ca="1" si="2471"/>
        <v/>
      </c>
      <c r="V1229" s="98"/>
    </row>
    <row r="1230" spans="2:22" x14ac:dyDescent="0.25">
      <c r="B1230" s="91">
        <v>27</v>
      </c>
      <c r="C1230" s="92">
        <f t="shared" si="2455"/>
        <v>43860</v>
      </c>
      <c r="D1230" s="93">
        <f ca="1">OFFSET(dispos!$D$29,,156)</f>
        <v>0</v>
      </c>
      <c r="E1230" s="93">
        <f ca="1">OFFSET(dispos!$E$29,,156)</f>
        <v>0</v>
      </c>
      <c r="F1230" s="93">
        <f ca="1">OFFSET(dispos!$F$29,,156)</f>
        <v>0</v>
      </c>
      <c r="G1230" s="93">
        <f ca="1">OFFSET(dispos!$G$29,,156)</f>
        <v>0</v>
      </c>
      <c r="H1230" s="93">
        <f ca="1">OFFSET(dispos!$H$29,,156)</f>
        <v>0</v>
      </c>
      <c r="I1230" s="93">
        <f ca="1">OFFSET(dispos!$I$29,,156)</f>
        <v>0</v>
      </c>
      <c r="J1230" s="90" t="str">
        <f t="shared" ref="J1230:O1230" ca="1" si="2472">IF(D1230=0,"",SUMPRODUCT((D1204:D1253&lt;=D1230)-(ISBLANK(D1204:D1253))))</f>
        <v/>
      </c>
      <c r="K1230" s="90" t="str">
        <f t="shared" ca="1" si="2472"/>
        <v/>
      </c>
      <c r="L1230" s="90" t="str">
        <f t="shared" ca="1" si="2472"/>
        <v/>
      </c>
      <c r="M1230" s="90" t="str">
        <f t="shared" ca="1" si="2472"/>
        <v/>
      </c>
      <c r="N1230" s="90" t="str">
        <f t="shared" ca="1" si="2472"/>
        <v/>
      </c>
      <c r="O1230" s="90" t="str">
        <f t="shared" ca="1" si="2472"/>
        <v/>
      </c>
      <c r="P1230" s="89" t="str">
        <f t="shared" ref="P1230:U1230" ca="1" si="2473">IF(ISNA(MATCH(MIN(J1204:J1253)+ROW()-ROW(P1204),J1204:J1253,0)),"",INDEX(D1204:D1253,MATCH(MIN(J1204:J1253)+ROW()-ROW(P1204),J1204:J1253,0)))</f>
        <v/>
      </c>
      <c r="Q1230" s="89" t="str">
        <f t="shared" ca="1" si="2473"/>
        <v/>
      </c>
      <c r="R1230" s="89" t="str">
        <f t="shared" ca="1" si="2473"/>
        <v/>
      </c>
      <c r="S1230" s="89" t="str">
        <f t="shared" ca="1" si="2473"/>
        <v/>
      </c>
      <c r="T1230" s="89" t="str">
        <f t="shared" ca="1" si="2473"/>
        <v/>
      </c>
      <c r="U1230" s="89" t="str">
        <f t="shared" ca="1" si="2473"/>
        <v/>
      </c>
      <c r="V1230" s="98"/>
    </row>
    <row r="1231" spans="2:22" x14ac:dyDescent="0.25">
      <c r="B1231" s="91">
        <v>28</v>
      </c>
      <c r="C1231" s="92">
        <f t="shared" si="2455"/>
        <v>43860</v>
      </c>
      <c r="D1231" s="93">
        <f ca="1">OFFSET(dispos!$D$29,,162)</f>
        <v>0</v>
      </c>
      <c r="E1231" s="93">
        <f ca="1">OFFSET(dispos!$E$29,,162)</f>
        <v>0</v>
      </c>
      <c r="F1231" s="93">
        <f ca="1">OFFSET(dispos!$F$29,,162)</f>
        <v>0</v>
      </c>
      <c r="G1231" s="93">
        <f ca="1">OFFSET(dispos!$G$29,,162)</f>
        <v>0</v>
      </c>
      <c r="H1231" s="93">
        <f ca="1">OFFSET(dispos!$H$29,,162)</f>
        <v>0</v>
      </c>
      <c r="I1231" s="93">
        <f ca="1">OFFSET(dispos!$I$29,,162)</f>
        <v>0</v>
      </c>
      <c r="J1231" s="90" t="str">
        <f t="shared" ref="J1231:O1231" ca="1" si="2474">IF(D1231=0,"",SUMPRODUCT((D1204:D1253&lt;=D1231)-(ISBLANK(D1204:D1253))))</f>
        <v/>
      </c>
      <c r="K1231" s="90" t="str">
        <f t="shared" ca="1" si="2474"/>
        <v/>
      </c>
      <c r="L1231" s="90" t="str">
        <f t="shared" ca="1" si="2474"/>
        <v/>
      </c>
      <c r="M1231" s="90" t="str">
        <f t="shared" ca="1" si="2474"/>
        <v/>
      </c>
      <c r="N1231" s="90" t="str">
        <f t="shared" ca="1" si="2474"/>
        <v/>
      </c>
      <c r="O1231" s="90" t="str">
        <f t="shared" ca="1" si="2474"/>
        <v/>
      </c>
      <c r="P1231" s="89" t="str">
        <f t="shared" ref="P1231:U1231" ca="1" si="2475">IF(ISNA(MATCH(MIN(J1204:J1253)+ROW()-ROW(P1204),J1204:J1253,0)),"",INDEX(D1204:D1253,MATCH(MIN(J1204:J1253)+ROW()-ROW(P1204),J1204:J1253,0)))</f>
        <v/>
      </c>
      <c r="Q1231" s="89" t="str">
        <f t="shared" ca="1" si="2475"/>
        <v/>
      </c>
      <c r="R1231" s="89" t="str">
        <f t="shared" ca="1" si="2475"/>
        <v/>
      </c>
      <c r="S1231" s="89" t="str">
        <f t="shared" ca="1" si="2475"/>
        <v/>
      </c>
      <c r="T1231" s="89" t="str">
        <f t="shared" ca="1" si="2475"/>
        <v/>
      </c>
      <c r="U1231" s="89" t="str">
        <f t="shared" ca="1" si="2475"/>
        <v/>
      </c>
      <c r="V1231" s="98"/>
    </row>
    <row r="1232" spans="2:22" x14ac:dyDescent="0.25">
      <c r="B1232" s="91">
        <v>29</v>
      </c>
      <c r="C1232" s="92">
        <f t="shared" si="2455"/>
        <v>43860</v>
      </c>
      <c r="D1232" s="93">
        <f ca="1">OFFSET(dispos!$D$29,,168)</f>
        <v>0</v>
      </c>
      <c r="E1232" s="93">
        <f ca="1">OFFSET(dispos!$E$29,,168)</f>
        <v>0</v>
      </c>
      <c r="F1232" s="93">
        <f ca="1">OFFSET(dispos!$F$29,,168)</f>
        <v>0</v>
      </c>
      <c r="G1232" s="93">
        <f ca="1">OFFSET(dispos!$G$29,,168)</f>
        <v>0</v>
      </c>
      <c r="H1232" s="93">
        <f ca="1">OFFSET(dispos!$H$29,,168)</f>
        <v>0</v>
      </c>
      <c r="I1232" s="93">
        <f ca="1">OFFSET(dispos!$I$29,,168)</f>
        <v>0</v>
      </c>
      <c r="J1232" s="90" t="str">
        <f t="shared" ref="J1232:O1232" ca="1" si="2476">IF(D1232=0,"",SUMPRODUCT((D1204:D1253&lt;=D1232)-(ISBLANK(D1204:D1253))))</f>
        <v/>
      </c>
      <c r="K1232" s="90" t="str">
        <f t="shared" ca="1" si="2476"/>
        <v/>
      </c>
      <c r="L1232" s="90" t="str">
        <f t="shared" ca="1" si="2476"/>
        <v/>
      </c>
      <c r="M1232" s="90" t="str">
        <f t="shared" ca="1" si="2476"/>
        <v/>
      </c>
      <c r="N1232" s="90" t="str">
        <f t="shared" ca="1" si="2476"/>
        <v/>
      </c>
      <c r="O1232" s="90" t="str">
        <f t="shared" ca="1" si="2476"/>
        <v/>
      </c>
      <c r="P1232" s="89" t="str">
        <f t="shared" ref="P1232:U1232" ca="1" si="2477">IF(ISNA(MATCH(MIN(J1204:J1253)+ROW()-ROW(P1204),J1204:J1253,0)),"",INDEX(D1204:D1253,MATCH(MIN(J1204:J1253)+ROW()-ROW(P1204),J1204:J1253,0)))</f>
        <v/>
      </c>
      <c r="Q1232" s="89" t="str">
        <f t="shared" ca="1" si="2477"/>
        <v/>
      </c>
      <c r="R1232" s="89" t="str">
        <f t="shared" ca="1" si="2477"/>
        <v/>
      </c>
      <c r="S1232" s="89" t="str">
        <f t="shared" ca="1" si="2477"/>
        <v/>
      </c>
      <c r="T1232" s="89" t="str">
        <f t="shared" ca="1" si="2477"/>
        <v/>
      </c>
      <c r="U1232" s="89" t="str">
        <f t="shared" ca="1" si="2477"/>
        <v/>
      </c>
      <c r="V1232" s="98"/>
    </row>
    <row r="1233" spans="2:22" x14ac:dyDescent="0.25">
      <c r="B1233" s="91">
        <v>30</v>
      </c>
      <c r="C1233" s="92">
        <f t="shared" si="2455"/>
        <v>43860</v>
      </c>
      <c r="D1233" s="93">
        <f ca="1">OFFSET(dispos!$D$29,,174)</f>
        <v>0</v>
      </c>
      <c r="E1233" s="93">
        <f ca="1">OFFSET(dispos!$E$29,,174)</f>
        <v>0</v>
      </c>
      <c r="F1233" s="93">
        <f ca="1">OFFSET(dispos!$F$29,,174)</f>
        <v>0</v>
      </c>
      <c r="G1233" s="93">
        <f ca="1">OFFSET(dispos!$G$29,,174)</f>
        <v>0</v>
      </c>
      <c r="H1233" s="93">
        <f ca="1">OFFSET(dispos!$H$29,,174)</f>
        <v>0</v>
      </c>
      <c r="I1233" s="93">
        <f ca="1">OFFSET(dispos!$I$29,,174)</f>
        <v>0</v>
      </c>
      <c r="J1233" s="90" t="str">
        <f t="shared" ref="J1233:O1233" ca="1" si="2478">IF(D1233=0,"",SUMPRODUCT((D1204:D1253&lt;=D1233)-(ISBLANK(D1204:D1253))))</f>
        <v/>
      </c>
      <c r="K1233" s="90" t="str">
        <f t="shared" ca="1" si="2478"/>
        <v/>
      </c>
      <c r="L1233" s="90" t="str">
        <f t="shared" ca="1" si="2478"/>
        <v/>
      </c>
      <c r="M1233" s="90" t="str">
        <f t="shared" ca="1" si="2478"/>
        <v/>
      </c>
      <c r="N1233" s="90" t="str">
        <f t="shared" ca="1" si="2478"/>
        <v/>
      </c>
      <c r="O1233" s="90" t="str">
        <f t="shared" ca="1" si="2478"/>
        <v/>
      </c>
      <c r="P1233" s="89" t="str">
        <f t="shared" ref="P1233:U1233" ca="1" si="2479">IF(ISNA(MATCH(MIN(J1204:J1253)+ROW()-ROW(P1204),J1204:J1253,0)),"",INDEX(D1204:D1253,MATCH(MIN(J1204:J1253)+ROW()-ROW(P1204),J1204:J1253,0)))</f>
        <v/>
      </c>
      <c r="Q1233" s="89" t="str">
        <f t="shared" ca="1" si="2479"/>
        <v/>
      </c>
      <c r="R1233" s="89" t="str">
        <f t="shared" ca="1" si="2479"/>
        <v/>
      </c>
      <c r="S1233" s="89" t="str">
        <f t="shared" ca="1" si="2479"/>
        <v/>
      </c>
      <c r="T1233" s="89" t="str">
        <f t="shared" ca="1" si="2479"/>
        <v/>
      </c>
      <c r="U1233" s="89" t="str">
        <f t="shared" ca="1" si="2479"/>
        <v/>
      </c>
      <c r="V1233" s="98"/>
    </row>
    <row r="1234" spans="2:22" x14ac:dyDescent="0.25">
      <c r="B1234" s="91">
        <v>31</v>
      </c>
      <c r="C1234" s="92">
        <f t="shared" si="2455"/>
        <v>43860</v>
      </c>
      <c r="D1234" s="93">
        <f ca="1">OFFSET(dispos!$D$29,,180)</f>
        <v>0</v>
      </c>
      <c r="E1234" s="93">
        <f ca="1">OFFSET(dispos!$E$29,,180)</f>
        <v>0</v>
      </c>
      <c r="F1234" s="93">
        <f ca="1">OFFSET(dispos!$F$29,,180)</f>
        <v>0</v>
      </c>
      <c r="G1234" s="93">
        <f ca="1">OFFSET(dispos!$G$29,,180)</f>
        <v>0</v>
      </c>
      <c r="H1234" s="93">
        <f ca="1">OFFSET(dispos!$H$29,,180)</f>
        <v>0</v>
      </c>
      <c r="I1234" s="93">
        <f ca="1">OFFSET(dispos!$I$29,,180)</f>
        <v>0</v>
      </c>
      <c r="J1234" s="90" t="str">
        <f t="shared" ref="J1234:O1234" ca="1" si="2480">IF(D1234=0,"",SUMPRODUCT((D1204:D1253&lt;=D1234)-(ISBLANK(D1204:D1253))))</f>
        <v/>
      </c>
      <c r="K1234" s="90" t="str">
        <f t="shared" ca="1" si="2480"/>
        <v/>
      </c>
      <c r="L1234" s="90" t="str">
        <f t="shared" ca="1" si="2480"/>
        <v/>
      </c>
      <c r="M1234" s="90" t="str">
        <f t="shared" ca="1" si="2480"/>
        <v/>
      </c>
      <c r="N1234" s="90" t="str">
        <f t="shared" ca="1" si="2480"/>
        <v/>
      </c>
      <c r="O1234" s="90" t="str">
        <f t="shared" ca="1" si="2480"/>
        <v/>
      </c>
      <c r="P1234" s="89" t="str">
        <f t="shared" ref="P1234:U1234" ca="1" si="2481">IF(ISNA(MATCH(MIN(J1204:J1253)+ROW()-ROW(P1204),J1204:J1253,0)),"",INDEX(D1204:D1253,MATCH(MIN(J1204:J1253)+ROW()-ROW(P1204),J1204:J1253,0)))</f>
        <v/>
      </c>
      <c r="Q1234" s="89" t="str">
        <f t="shared" ca="1" si="2481"/>
        <v/>
      </c>
      <c r="R1234" s="89" t="str">
        <f t="shared" ca="1" si="2481"/>
        <v/>
      </c>
      <c r="S1234" s="89" t="str">
        <f t="shared" ca="1" si="2481"/>
        <v/>
      </c>
      <c r="T1234" s="89" t="str">
        <f t="shared" ca="1" si="2481"/>
        <v/>
      </c>
      <c r="U1234" s="89" t="str">
        <f t="shared" ca="1" si="2481"/>
        <v/>
      </c>
      <c r="V1234" s="98"/>
    </row>
    <row r="1235" spans="2:22" x14ac:dyDescent="0.25">
      <c r="B1235" s="91">
        <v>32</v>
      </c>
      <c r="C1235" s="92">
        <f t="shared" si="2455"/>
        <v>43860</v>
      </c>
      <c r="D1235" s="93">
        <f ca="1">OFFSET(dispos!$D$29,,186)</f>
        <v>0</v>
      </c>
      <c r="E1235" s="93">
        <f ca="1">OFFSET(dispos!$E$29,,186)</f>
        <v>0</v>
      </c>
      <c r="F1235" s="93">
        <f ca="1">OFFSET(dispos!$F$29,,186)</f>
        <v>0</v>
      </c>
      <c r="G1235" s="93">
        <f ca="1">OFFSET(dispos!$G$29,,186)</f>
        <v>0</v>
      </c>
      <c r="H1235" s="93">
        <f ca="1">OFFSET(dispos!$H$29,,186)</f>
        <v>0</v>
      </c>
      <c r="I1235" s="93">
        <f ca="1">OFFSET(dispos!$I$29,,186)</f>
        <v>0</v>
      </c>
      <c r="J1235" s="90" t="str">
        <f t="shared" ref="J1235:O1235" ca="1" si="2482">IF(D1235=0,"",SUMPRODUCT((D1204:D1253&lt;=D1235)-(ISBLANK(D1204:D1253))))</f>
        <v/>
      </c>
      <c r="K1235" s="90" t="str">
        <f t="shared" ca="1" si="2482"/>
        <v/>
      </c>
      <c r="L1235" s="90" t="str">
        <f t="shared" ca="1" si="2482"/>
        <v/>
      </c>
      <c r="M1235" s="90" t="str">
        <f t="shared" ca="1" si="2482"/>
        <v/>
      </c>
      <c r="N1235" s="90" t="str">
        <f t="shared" ca="1" si="2482"/>
        <v/>
      </c>
      <c r="O1235" s="90" t="str">
        <f t="shared" ca="1" si="2482"/>
        <v/>
      </c>
      <c r="P1235" s="89" t="str">
        <f t="shared" ref="P1235:U1235" ca="1" si="2483">IF(ISNA(MATCH(MIN(J1204:J1253)+ROW()-ROW(P1204),J1204:J1253,0)),"",INDEX(D1204:D1253,MATCH(MIN(J1204:J1253)+ROW()-ROW(P1204),J1204:J1253,0)))</f>
        <v/>
      </c>
      <c r="Q1235" s="89" t="str">
        <f t="shared" ca="1" si="2483"/>
        <v/>
      </c>
      <c r="R1235" s="89" t="str">
        <f t="shared" ca="1" si="2483"/>
        <v/>
      </c>
      <c r="S1235" s="89" t="str">
        <f t="shared" ca="1" si="2483"/>
        <v/>
      </c>
      <c r="T1235" s="89" t="str">
        <f t="shared" ca="1" si="2483"/>
        <v/>
      </c>
      <c r="U1235" s="89" t="str">
        <f t="shared" ca="1" si="2483"/>
        <v/>
      </c>
      <c r="V1235" s="98"/>
    </row>
    <row r="1236" spans="2:22" x14ac:dyDescent="0.25">
      <c r="B1236" s="91">
        <v>33</v>
      </c>
      <c r="C1236" s="92">
        <f t="shared" si="2455"/>
        <v>43860</v>
      </c>
      <c r="D1236" s="93">
        <f ca="1">OFFSET(dispos!$D$29,,192)</f>
        <v>0</v>
      </c>
      <c r="E1236" s="93">
        <f ca="1">OFFSET(dispos!$E$29,,192)</f>
        <v>0</v>
      </c>
      <c r="F1236" s="93">
        <f ca="1">OFFSET(dispos!$F$29,,192)</f>
        <v>0</v>
      </c>
      <c r="G1236" s="93">
        <f ca="1">OFFSET(dispos!$G$29,,192)</f>
        <v>0</v>
      </c>
      <c r="H1236" s="93">
        <f ca="1">OFFSET(dispos!$H$29,,192)</f>
        <v>0</v>
      </c>
      <c r="I1236" s="93">
        <f ca="1">OFFSET(dispos!$I$29,,192)</f>
        <v>0</v>
      </c>
      <c r="J1236" s="90" t="str">
        <f t="shared" ref="J1236:O1236" ca="1" si="2484">IF(D1236=0,"",SUMPRODUCT((D1204:D1253&lt;=D1236)-(ISBLANK(D1204:D1253))))</f>
        <v/>
      </c>
      <c r="K1236" s="90" t="str">
        <f t="shared" ca="1" si="2484"/>
        <v/>
      </c>
      <c r="L1236" s="90" t="str">
        <f t="shared" ca="1" si="2484"/>
        <v/>
      </c>
      <c r="M1236" s="90" t="str">
        <f t="shared" ca="1" si="2484"/>
        <v/>
      </c>
      <c r="N1236" s="90" t="str">
        <f t="shared" ca="1" si="2484"/>
        <v/>
      </c>
      <c r="O1236" s="90" t="str">
        <f t="shared" ca="1" si="2484"/>
        <v/>
      </c>
      <c r="P1236" s="89" t="str">
        <f t="shared" ref="P1236:U1236" ca="1" si="2485">IF(ISNA(MATCH(MIN(J1204:J1253)+ROW()-ROW(P1204),J1204:J1253,0)),"",INDEX(D1204:D1253,MATCH(MIN(J1204:J1253)+ROW()-ROW(P1204),J1204:J1253,0)))</f>
        <v/>
      </c>
      <c r="Q1236" s="89" t="str">
        <f t="shared" ca="1" si="2485"/>
        <v/>
      </c>
      <c r="R1236" s="89" t="str">
        <f t="shared" ca="1" si="2485"/>
        <v/>
      </c>
      <c r="S1236" s="89" t="str">
        <f t="shared" ca="1" si="2485"/>
        <v/>
      </c>
      <c r="T1236" s="89" t="str">
        <f t="shared" ca="1" si="2485"/>
        <v/>
      </c>
      <c r="U1236" s="89" t="str">
        <f t="shared" ca="1" si="2485"/>
        <v/>
      </c>
      <c r="V1236" s="98"/>
    </row>
    <row r="1237" spans="2:22" x14ac:dyDescent="0.25">
      <c r="B1237" s="91">
        <v>34</v>
      </c>
      <c r="C1237" s="92">
        <f t="shared" si="2455"/>
        <v>43860</v>
      </c>
      <c r="D1237" s="93">
        <f ca="1">OFFSET(dispos!$D$29,,198)</f>
        <v>0</v>
      </c>
      <c r="E1237" s="93">
        <f ca="1">OFFSET(dispos!$E$29,,198)</f>
        <v>0</v>
      </c>
      <c r="F1237" s="93">
        <f ca="1">OFFSET(dispos!$F$29,,198)</f>
        <v>0</v>
      </c>
      <c r="G1237" s="93">
        <f ca="1">OFFSET(dispos!$G$29,,198)</f>
        <v>0</v>
      </c>
      <c r="H1237" s="93">
        <f ca="1">OFFSET(dispos!$H$29,,198)</f>
        <v>0</v>
      </c>
      <c r="I1237" s="93">
        <f ca="1">OFFSET(dispos!$I$29,,198)</f>
        <v>0</v>
      </c>
      <c r="J1237" s="90" t="str">
        <f t="shared" ref="J1237:O1237" ca="1" si="2486">IF(D1237=0,"",SUMPRODUCT((D1204:D1253&lt;=D1237)-(ISBLANK(D1204:D1253))))</f>
        <v/>
      </c>
      <c r="K1237" s="90" t="str">
        <f t="shared" ca="1" si="2486"/>
        <v/>
      </c>
      <c r="L1237" s="90" t="str">
        <f t="shared" ca="1" si="2486"/>
        <v/>
      </c>
      <c r="M1237" s="90" t="str">
        <f t="shared" ca="1" si="2486"/>
        <v/>
      </c>
      <c r="N1237" s="90" t="str">
        <f t="shared" ca="1" si="2486"/>
        <v/>
      </c>
      <c r="O1237" s="90" t="str">
        <f t="shared" ca="1" si="2486"/>
        <v/>
      </c>
      <c r="P1237" s="89" t="str">
        <f t="shared" ref="P1237:U1237" ca="1" si="2487">IF(ISNA(MATCH(MIN(J1204:J1253)+ROW()-ROW(P1204),J1204:J1253,0)),"",INDEX(D1204:D1253,MATCH(MIN(J1204:J1253)+ROW()-ROW(P1204),J1204:J1253,0)))</f>
        <v/>
      </c>
      <c r="Q1237" s="89" t="str">
        <f t="shared" ca="1" si="2487"/>
        <v/>
      </c>
      <c r="R1237" s="89" t="str">
        <f t="shared" ca="1" si="2487"/>
        <v/>
      </c>
      <c r="S1237" s="89" t="str">
        <f t="shared" ca="1" si="2487"/>
        <v/>
      </c>
      <c r="T1237" s="89" t="str">
        <f t="shared" ca="1" si="2487"/>
        <v/>
      </c>
      <c r="U1237" s="89" t="str">
        <f t="shared" ca="1" si="2487"/>
        <v/>
      </c>
      <c r="V1237" s="98"/>
    </row>
    <row r="1238" spans="2:22" x14ac:dyDescent="0.25">
      <c r="B1238" s="91">
        <v>35</v>
      </c>
      <c r="C1238" s="92">
        <f t="shared" si="2455"/>
        <v>43860</v>
      </c>
      <c r="D1238" s="93">
        <f ca="1">OFFSET(dispos!$D$29,,204)</f>
        <v>0</v>
      </c>
      <c r="E1238" s="93">
        <f ca="1">OFFSET(dispos!$E$29,,204)</f>
        <v>0</v>
      </c>
      <c r="F1238" s="93">
        <f ca="1">OFFSET(dispos!$F$29,,204)</f>
        <v>0</v>
      </c>
      <c r="G1238" s="93">
        <f ca="1">OFFSET(dispos!$G$29,,204)</f>
        <v>0</v>
      </c>
      <c r="H1238" s="93">
        <f ca="1">OFFSET(dispos!$H$29,,204)</f>
        <v>0</v>
      </c>
      <c r="I1238" s="93">
        <f ca="1">OFFSET(dispos!$I$29,,204)</f>
        <v>0</v>
      </c>
      <c r="J1238" s="90" t="str">
        <f t="shared" ref="J1238:O1238" ca="1" si="2488">IF(D1238=0,"",SUMPRODUCT((D1204:D1253&lt;=D1238)-(ISBLANK(D1204:D1253))))</f>
        <v/>
      </c>
      <c r="K1238" s="90" t="str">
        <f t="shared" ca="1" si="2488"/>
        <v/>
      </c>
      <c r="L1238" s="90" t="str">
        <f t="shared" ca="1" si="2488"/>
        <v/>
      </c>
      <c r="M1238" s="90" t="str">
        <f t="shared" ca="1" si="2488"/>
        <v/>
      </c>
      <c r="N1238" s="90" t="str">
        <f t="shared" ca="1" si="2488"/>
        <v/>
      </c>
      <c r="O1238" s="90" t="str">
        <f t="shared" ca="1" si="2488"/>
        <v/>
      </c>
      <c r="P1238" s="89" t="str">
        <f t="shared" ref="P1238:U1238" ca="1" si="2489">IF(ISNA(MATCH(MIN(J1204:J1253)+ROW()-ROW(P1204),J1204:J1253,0)),"",INDEX(D1204:D1253,MATCH(MIN(J1204:J1253)+ROW()-ROW(P1204),J1204:J1253,0)))</f>
        <v/>
      </c>
      <c r="Q1238" s="89" t="str">
        <f t="shared" ca="1" si="2489"/>
        <v/>
      </c>
      <c r="R1238" s="89" t="str">
        <f t="shared" ca="1" si="2489"/>
        <v/>
      </c>
      <c r="S1238" s="89" t="str">
        <f t="shared" ca="1" si="2489"/>
        <v/>
      </c>
      <c r="T1238" s="89" t="str">
        <f t="shared" ca="1" si="2489"/>
        <v/>
      </c>
      <c r="U1238" s="89" t="str">
        <f t="shared" ca="1" si="2489"/>
        <v/>
      </c>
      <c r="V1238" s="98"/>
    </row>
    <row r="1239" spans="2:22" x14ac:dyDescent="0.25">
      <c r="B1239" s="91">
        <v>36</v>
      </c>
      <c r="C1239" s="92">
        <f t="shared" si="2455"/>
        <v>43860</v>
      </c>
      <c r="D1239" s="93">
        <f ca="1">OFFSET(dispos!$D$29,,210)</f>
        <v>0</v>
      </c>
      <c r="E1239" s="93">
        <f ca="1">OFFSET(dispos!$E$29,,210)</f>
        <v>0</v>
      </c>
      <c r="F1239" s="93">
        <f ca="1">OFFSET(dispos!$F$29,,210)</f>
        <v>0</v>
      </c>
      <c r="G1239" s="93">
        <f ca="1">OFFSET(dispos!$G$29,,210)</f>
        <v>0</v>
      </c>
      <c r="H1239" s="93">
        <f ca="1">OFFSET(dispos!$H$29,,210)</f>
        <v>0</v>
      </c>
      <c r="I1239" s="93">
        <f ca="1">OFFSET(dispos!$I$29,,210)</f>
        <v>0</v>
      </c>
      <c r="J1239" s="90" t="str">
        <f t="shared" ref="J1239:O1239" ca="1" si="2490">IF(D1239=0,"",SUMPRODUCT((D1204:D1253&lt;=D1239)-(ISBLANK(D1204:D1253))))</f>
        <v/>
      </c>
      <c r="K1239" s="90" t="str">
        <f t="shared" ca="1" si="2490"/>
        <v/>
      </c>
      <c r="L1239" s="90" t="str">
        <f t="shared" ca="1" si="2490"/>
        <v/>
      </c>
      <c r="M1239" s="90" t="str">
        <f t="shared" ca="1" si="2490"/>
        <v/>
      </c>
      <c r="N1239" s="90" t="str">
        <f t="shared" ca="1" si="2490"/>
        <v/>
      </c>
      <c r="O1239" s="90" t="str">
        <f t="shared" ca="1" si="2490"/>
        <v/>
      </c>
      <c r="P1239" s="89" t="str">
        <f t="shared" ref="P1239:U1239" ca="1" si="2491">IF(ISNA(MATCH(MIN(J1204:J1253)+ROW()-ROW(P1204),J1204:J1253,0)),"",INDEX(D1204:D1253,MATCH(MIN(J1204:J1253)+ROW()-ROW(P1204),J1204:J1253,0)))</f>
        <v/>
      </c>
      <c r="Q1239" s="89" t="str">
        <f t="shared" ca="1" si="2491"/>
        <v/>
      </c>
      <c r="R1239" s="89" t="str">
        <f t="shared" ca="1" si="2491"/>
        <v/>
      </c>
      <c r="S1239" s="89" t="str">
        <f t="shared" ca="1" si="2491"/>
        <v/>
      </c>
      <c r="T1239" s="89" t="str">
        <f t="shared" ca="1" si="2491"/>
        <v/>
      </c>
      <c r="U1239" s="89" t="str">
        <f t="shared" ca="1" si="2491"/>
        <v/>
      </c>
      <c r="V1239" s="98"/>
    </row>
    <row r="1240" spans="2:22" x14ac:dyDescent="0.25">
      <c r="B1240" s="91">
        <v>37</v>
      </c>
      <c r="C1240" s="92">
        <f t="shared" si="2455"/>
        <v>43860</v>
      </c>
      <c r="D1240" s="93">
        <f ca="1">OFFSET(dispos!$D$29,,216)</f>
        <v>0</v>
      </c>
      <c r="E1240" s="93">
        <f ca="1">OFFSET(dispos!$E$29,,216)</f>
        <v>0</v>
      </c>
      <c r="F1240" s="93">
        <f ca="1">OFFSET(dispos!$F$29,,216)</f>
        <v>0</v>
      </c>
      <c r="G1240" s="93">
        <f ca="1">OFFSET(dispos!$G$29,,216)</f>
        <v>0</v>
      </c>
      <c r="H1240" s="93">
        <f ca="1">OFFSET(dispos!$H$29,,216)</f>
        <v>0</v>
      </c>
      <c r="I1240" s="93">
        <f ca="1">OFFSET(dispos!$I$29,,216)</f>
        <v>0</v>
      </c>
      <c r="J1240" s="90" t="str">
        <f t="shared" ref="J1240:O1240" ca="1" si="2492">IF(D1240=0,"",SUMPRODUCT((D1204:D1253&lt;=D1240)-(ISBLANK(D1204:D1253))))</f>
        <v/>
      </c>
      <c r="K1240" s="90" t="str">
        <f t="shared" ca="1" si="2492"/>
        <v/>
      </c>
      <c r="L1240" s="90" t="str">
        <f t="shared" ca="1" si="2492"/>
        <v/>
      </c>
      <c r="M1240" s="90" t="str">
        <f t="shared" ca="1" si="2492"/>
        <v/>
      </c>
      <c r="N1240" s="90" t="str">
        <f t="shared" ca="1" si="2492"/>
        <v/>
      </c>
      <c r="O1240" s="90" t="str">
        <f t="shared" ca="1" si="2492"/>
        <v/>
      </c>
      <c r="P1240" s="89" t="str">
        <f t="shared" ref="P1240:U1240" ca="1" si="2493">IF(ISNA(MATCH(MIN(J1204:J1253)+ROW()-ROW(P1204),J1204:J1253,0)),"",INDEX(D1204:D1253,MATCH(MIN(J1204:J1253)+ROW()-ROW(P1204),J1204:J1253,0)))</f>
        <v/>
      </c>
      <c r="Q1240" s="89" t="str">
        <f t="shared" ca="1" si="2493"/>
        <v/>
      </c>
      <c r="R1240" s="89" t="str">
        <f t="shared" ca="1" si="2493"/>
        <v/>
      </c>
      <c r="S1240" s="89" t="str">
        <f t="shared" ca="1" si="2493"/>
        <v/>
      </c>
      <c r="T1240" s="89" t="str">
        <f t="shared" ca="1" si="2493"/>
        <v/>
      </c>
      <c r="U1240" s="89" t="str">
        <f t="shared" ca="1" si="2493"/>
        <v/>
      </c>
      <c r="V1240" s="98"/>
    </row>
    <row r="1241" spans="2:22" x14ac:dyDescent="0.25">
      <c r="B1241" s="91">
        <v>38</v>
      </c>
      <c r="C1241" s="92">
        <f t="shared" si="2455"/>
        <v>43860</v>
      </c>
      <c r="D1241" s="93">
        <f ca="1">OFFSET(dispos!$D$29,,222)</f>
        <v>0</v>
      </c>
      <c r="E1241" s="93">
        <f ca="1">OFFSET(dispos!$E$29,,222)</f>
        <v>0</v>
      </c>
      <c r="F1241" s="93">
        <f ca="1">OFFSET(dispos!$F$29,,222)</f>
        <v>0</v>
      </c>
      <c r="G1241" s="93">
        <f ca="1">OFFSET(dispos!$G$29,,222)</f>
        <v>0</v>
      </c>
      <c r="H1241" s="93">
        <f ca="1">OFFSET(dispos!$H$29,,222)</f>
        <v>0</v>
      </c>
      <c r="I1241" s="93">
        <f ca="1">OFFSET(dispos!$I$29,,222)</f>
        <v>0</v>
      </c>
      <c r="J1241" s="90" t="str">
        <f t="shared" ref="J1241:O1241" ca="1" si="2494">IF(D1241=0,"",SUMPRODUCT((D1204:D1253&lt;=D1241)-(ISBLANK(D1204:D1253))))</f>
        <v/>
      </c>
      <c r="K1241" s="90" t="str">
        <f t="shared" ca="1" si="2494"/>
        <v/>
      </c>
      <c r="L1241" s="90" t="str">
        <f t="shared" ca="1" si="2494"/>
        <v/>
      </c>
      <c r="M1241" s="90" t="str">
        <f t="shared" ca="1" si="2494"/>
        <v/>
      </c>
      <c r="N1241" s="90" t="str">
        <f t="shared" ca="1" si="2494"/>
        <v/>
      </c>
      <c r="O1241" s="90" t="str">
        <f t="shared" ca="1" si="2494"/>
        <v/>
      </c>
      <c r="P1241" s="89" t="str">
        <f t="shared" ref="P1241:U1241" ca="1" si="2495">IF(ISNA(MATCH(MIN(J1204:J1253)+ROW()-ROW(P1204),J1204:J1253,0)),"",INDEX(D1204:D1253,MATCH(MIN(J1204:J1253)+ROW()-ROW(P1204),J1204:J1253,0)))</f>
        <v/>
      </c>
      <c r="Q1241" s="89" t="str">
        <f t="shared" ca="1" si="2495"/>
        <v/>
      </c>
      <c r="R1241" s="89" t="str">
        <f t="shared" ca="1" si="2495"/>
        <v/>
      </c>
      <c r="S1241" s="89" t="str">
        <f t="shared" ca="1" si="2495"/>
        <v/>
      </c>
      <c r="T1241" s="89" t="str">
        <f t="shared" ca="1" si="2495"/>
        <v/>
      </c>
      <c r="U1241" s="89" t="str">
        <f t="shared" ca="1" si="2495"/>
        <v/>
      </c>
      <c r="V1241" s="98"/>
    </row>
    <row r="1242" spans="2:22" x14ac:dyDescent="0.25">
      <c r="B1242" s="91">
        <v>39</v>
      </c>
      <c r="C1242" s="92">
        <f t="shared" si="2455"/>
        <v>43860</v>
      </c>
      <c r="D1242" s="93">
        <f ca="1">OFFSET(dispos!$D$29,,228)</f>
        <v>0</v>
      </c>
      <c r="E1242" s="93">
        <f ca="1">OFFSET(dispos!$E$29,,228)</f>
        <v>0</v>
      </c>
      <c r="F1242" s="93">
        <f ca="1">OFFSET(dispos!$F$29,,228)</f>
        <v>0</v>
      </c>
      <c r="G1242" s="93">
        <f ca="1">OFFSET(dispos!$G$29,,228)</f>
        <v>0</v>
      </c>
      <c r="H1242" s="93">
        <f ca="1">OFFSET(dispos!$H$29,,228)</f>
        <v>0</v>
      </c>
      <c r="I1242" s="93">
        <f ca="1">OFFSET(dispos!$I$29,,228)</f>
        <v>0</v>
      </c>
      <c r="J1242" s="90" t="str">
        <f t="shared" ref="J1242:O1242" ca="1" si="2496">IF(D1242=0,"",SUMPRODUCT((D1204:D1253&lt;=D1242)-(ISBLANK(D1204:D1253))))</f>
        <v/>
      </c>
      <c r="K1242" s="90" t="str">
        <f t="shared" ca="1" si="2496"/>
        <v/>
      </c>
      <c r="L1242" s="90" t="str">
        <f t="shared" ca="1" si="2496"/>
        <v/>
      </c>
      <c r="M1242" s="90" t="str">
        <f t="shared" ca="1" si="2496"/>
        <v/>
      </c>
      <c r="N1242" s="90" t="str">
        <f t="shared" ca="1" si="2496"/>
        <v/>
      </c>
      <c r="O1242" s="90" t="str">
        <f t="shared" ca="1" si="2496"/>
        <v/>
      </c>
      <c r="P1242" s="89" t="str">
        <f t="shared" ref="P1242:U1242" ca="1" si="2497">IF(ISNA(MATCH(MIN(J1204:J1253)+ROW()-ROW(P1204),J1204:J1253,0)),"",INDEX(D1204:D1253,MATCH(MIN(J1204:J1253)+ROW()-ROW(P1204),J1204:J1253,0)))</f>
        <v/>
      </c>
      <c r="Q1242" s="89" t="str">
        <f t="shared" ca="1" si="2497"/>
        <v/>
      </c>
      <c r="R1242" s="89" t="str">
        <f t="shared" ca="1" si="2497"/>
        <v/>
      </c>
      <c r="S1242" s="89" t="str">
        <f t="shared" ca="1" si="2497"/>
        <v/>
      </c>
      <c r="T1242" s="89" t="str">
        <f t="shared" ca="1" si="2497"/>
        <v/>
      </c>
      <c r="U1242" s="89" t="str">
        <f t="shared" ca="1" si="2497"/>
        <v/>
      </c>
      <c r="V1242" s="98"/>
    </row>
    <row r="1243" spans="2:22" x14ac:dyDescent="0.25">
      <c r="B1243" s="91">
        <v>40</v>
      </c>
      <c r="C1243" s="92">
        <f t="shared" si="2455"/>
        <v>43860</v>
      </c>
      <c r="D1243" s="93">
        <f ca="1">OFFSET(dispos!$D$29,,234)</f>
        <v>0</v>
      </c>
      <c r="E1243" s="93">
        <f ca="1">OFFSET(dispos!$E$29,,234)</f>
        <v>0</v>
      </c>
      <c r="F1243" s="93">
        <f ca="1">OFFSET(dispos!$F$29,,234)</f>
        <v>0</v>
      </c>
      <c r="G1243" s="93">
        <f ca="1">OFFSET(dispos!$G$29,,234)</f>
        <v>0</v>
      </c>
      <c r="H1243" s="93">
        <f ca="1">OFFSET(dispos!$H$29,,234)</f>
        <v>0</v>
      </c>
      <c r="I1243" s="93">
        <f ca="1">OFFSET(dispos!$I$29,,234)</f>
        <v>0</v>
      </c>
      <c r="J1243" s="90" t="str">
        <f t="shared" ref="J1243:O1243" ca="1" si="2498">IF(D1243=0,"",SUMPRODUCT((D1204:D1253&lt;=D1243)-(ISBLANK(D1204:D1253))))</f>
        <v/>
      </c>
      <c r="K1243" s="90" t="str">
        <f t="shared" ca="1" si="2498"/>
        <v/>
      </c>
      <c r="L1243" s="90" t="str">
        <f t="shared" ca="1" si="2498"/>
        <v/>
      </c>
      <c r="M1243" s="90" t="str">
        <f t="shared" ca="1" si="2498"/>
        <v/>
      </c>
      <c r="N1243" s="90" t="str">
        <f t="shared" ca="1" si="2498"/>
        <v/>
      </c>
      <c r="O1243" s="90" t="str">
        <f t="shared" ca="1" si="2498"/>
        <v/>
      </c>
      <c r="P1243" s="89" t="str">
        <f t="shared" ref="P1243:U1243" ca="1" si="2499">IF(ISNA(MATCH(MIN(J1204:J1253)+ROW()-ROW(P1204),J1204:J1253,0)),"",INDEX(D1204:D1253,MATCH(MIN(J1204:J1253)+ROW()-ROW(P1204),J1204:J1253,0)))</f>
        <v/>
      </c>
      <c r="Q1243" s="89" t="str">
        <f t="shared" ca="1" si="2499"/>
        <v/>
      </c>
      <c r="R1243" s="89" t="str">
        <f t="shared" ca="1" si="2499"/>
        <v/>
      </c>
      <c r="S1243" s="89" t="str">
        <f t="shared" ca="1" si="2499"/>
        <v/>
      </c>
      <c r="T1243" s="89" t="str">
        <f t="shared" ca="1" si="2499"/>
        <v/>
      </c>
      <c r="U1243" s="89" t="str">
        <f t="shared" ca="1" si="2499"/>
        <v/>
      </c>
      <c r="V1243" s="98"/>
    </row>
    <row r="1244" spans="2:22" x14ac:dyDescent="0.25">
      <c r="B1244" s="91">
        <v>41</v>
      </c>
      <c r="C1244" s="92">
        <f t="shared" si="2455"/>
        <v>43860</v>
      </c>
      <c r="D1244" s="93">
        <f ca="1">OFFSET(dispos!$D$29,,240)</f>
        <v>0</v>
      </c>
      <c r="E1244" s="93">
        <f ca="1">OFFSET(dispos!$E$29,,240)</f>
        <v>0</v>
      </c>
      <c r="F1244" s="93">
        <f ca="1">OFFSET(dispos!$F$29,,240)</f>
        <v>0</v>
      </c>
      <c r="G1244" s="93">
        <f ca="1">OFFSET(dispos!$G$29,,240)</f>
        <v>0</v>
      </c>
      <c r="H1244" s="93">
        <f ca="1">OFFSET(dispos!$H$29,,240)</f>
        <v>0</v>
      </c>
      <c r="I1244" s="93">
        <f ca="1">OFFSET(dispos!$I$29,,240)</f>
        <v>0</v>
      </c>
      <c r="J1244" s="90" t="str">
        <f t="shared" ref="J1244:O1244" ca="1" si="2500">IF(D1244=0,"",SUMPRODUCT((D1204:D1253&lt;=D1244)-(ISBLANK(D1204:D1253))))</f>
        <v/>
      </c>
      <c r="K1244" s="90" t="str">
        <f t="shared" ca="1" si="2500"/>
        <v/>
      </c>
      <c r="L1244" s="90" t="str">
        <f t="shared" ca="1" si="2500"/>
        <v/>
      </c>
      <c r="M1244" s="90" t="str">
        <f t="shared" ca="1" si="2500"/>
        <v/>
      </c>
      <c r="N1244" s="90" t="str">
        <f t="shared" ca="1" si="2500"/>
        <v/>
      </c>
      <c r="O1244" s="90" t="str">
        <f t="shared" ca="1" si="2500"/>
        <v/>
      </c>
      <c r="P1244" s="89" t="str">
        <f t="shared" ref="P1244:U1244" ca="1" si="2501">IF(ISNA(MATCH(MIN(J1204:J1253)+ROW()-ROW(P1204),J1204:J1253,0)),"",INDEX(D1204:D1253,MATCH(MIN(J1204:J1253)+ROW()-ROW(P1204),J1204:J1253,0)))</f>
        <v/>
      </c>
      <c r="Q1244" s="89" t="str">
        <f t="shared" ca="1" si="2501"/>
        <v/>
      </c>
      <c r="R1244" s="89" t="str">
        <f t="shared" ca="1" si="2501"/>
        <v/>
      </c>
      <c r="S1244" s="89" t="str">
        <f t="shared" ca="1" si="2501"/>
        <v/>
      </c>
      <c r="T1244" s="89" t="str">
        <f t="shared" ca="1" si="2501"/>
        <v/>
      </c>
      <c r="U1244" s="89" t="str">
        <f t="shared" ca="1" si="2501"/>
        <v/>
      </c>
      <c r="V1244" s="98"/>
    </row>
    <row r="1245" spans="2:22" x14ac:dyDescent="0.25">
      <c r="B1245" s="91">
        <v>42</v>
      </c>
      <c r="C1245" s="92">
        <f t="shared" si="2455"/>
        <v>43860</v>
      </c>
      <c r="D1245" s="93">
        <f ca="1">OFFSET(dispos!$D$29,,246)</f>
        <v>0</v>
      </c>
      <c r="E1245" s="93">
        <f ca="1">OFFSET(dispos!$E$29,,246)</f>
        <v>0</v>
      </c>
      <c r="F1245" s="93">
        <f ca="1">OFFSET(dispos!$F$29,,246)</f>
        <v>0</v>
      </c>
      <c r="G1245" s="93">
        <f ca="1">OFFSET(dispos!$G$29,,246)</f>
        <v>0</v>
      </c>
      <c r="H1245" s="93">
        <f ca="1">OFFSET(dispos!$H$29,,246)</f>
        <v>0</v>
      </c>
      <c r="I1245" s="93">
        <f ca="1">OFFSET(dispos!$I$29,,246)</f>
        <v>0</v>
      </c>
      <c r="J1245" s="90" t="str">
        <f t="shared" ref="J1245:O1245" ca="1" si="2502">IF(D1245=0,"",SUMPRODUCT((D1204:D1253&lt;=D1245)-(ISBLANK(D1204:D1253))))</f>
        <v/>
      </c>
      <c r="K1245" s="90" t="str">
        <f t="shared" ca="1" si="2502"/>
        <v/>
      </c>
      <c r="L1245" s="90" t="str">
        <f t="shared" ca="1" si="2502"/>
        <v/>
      </c>
      <c r="M1245" s="90" t="str">
        <f t="shared" ca="1" si="2502"/>
        <v/>
      </c>
      <c r="N1245" s="90" t="str">
        <f t="shared" ca="1" si="2502"/>
        <v/>
      </c>
      <c r="O1245" s="90" t="str">
        <f t="shared" ca="1" si="2502"/>
        <v/>
      </c>
      <c r="P1245" s="89" t="str">
        <f t="shared" ref="P1245:U1245" ca="1" si="2503">IF(ISNA(MATCH(MIN(J1204:J1253)+ROW()-ROW(P1204),J1204:J1253,0)),"",INDEX(D1204:D1253,MATCH(MIN(J1204:J1253)+ROW()-ROW(P1204),J1204:J1253,0)))</f>
        <v/>
      </c>
      <c r="Q1245" s="89" t="str">
        <f t="shared" ca="1" si="2503"/>
        <v/>
      </c>
      <c r="R1245" s="89" t="str">
        <f t="shared" ca="1" si="2503"/>
        <v/>
      </c>
      <c r="S1245" s="89" t="str">
        <f t="shared" ca="1" si="2503"/>
        <v/>
      </c>
      <c r="T1245" s="89" t="str">
        <f t="shared" ca="1" si="2503"/>
        <v/>
      </c>
      <c r="U1245" s="89" t="str">
        <f t="shared" ca="1" si="2503"/>
        <v/>
      </c>
      <c r="V1245" s="98"/>
    </row>
    <row r="1246" spans="2:22" x14ac:dyDescent="0.25">
      <c r="B1246" s="91">
        <v>43</v>
      </c>
      <c r="C1246" s="92">
        <f t="shared" si="2455"/>
        <v>43860</v>
      </c>
      <c r="D1246" s="93">
        <f ca="1">OFFSET(dispos!$D$29,,252)</f>
        <v>0</v>
      </c>
      <c r="E1246" s="93">
        <f ca="1">OFFSET(dispos!$E$29,,252)</f>
        <v>0</v>
      </c>
      <c r="F1246" s="93">
        <f ca="1">OFFSET(dispos!$F$29,,252)</f>
        <v>0</v>
      </c>
      <c r="G1246" s="93">
        <f ca="1">OFFSET(dispos!$G$29,,252)</f>
        <v>0</v>
      </c>
      <c r="H1246" s="93">
        <f ca="1">OFFSET(dispos!$H$29,,252)</f>
        <v>0</v>
      </c>
      <c r="I1246" s="93">
        <f ca="1">OFFSET(dispos!$I$29,,252)</f>
        <v>0</v>
      </c>
      <c r="J1246" s="90" t="str">
        <f t="shared" ref="J1246:O1246" ca="1" si="2504">IF(D1246=0,"",SUMPRODUCT((D1204:D1253&lt;=D1246)-(ISBLANK(D1204:D1253))))</f>
        <v/>
      </c>
      <c r="K1246" s="90" t="str">
        <f t="shared" ca="1" si="2504"/>
        <v/>
      </c>
      <c r="L1246" s="90" t="str">
        <f t="shared" ca="1" si="2504"/>
        <v/>
      </c>
      <c r="M1246" s="90" t="str">
        <f t="shared" ca="1" si="2504"/>
        <v/>
      </c>
      <c r="N1246" s="90" t="str">
        <f t="shared" ca="1" si="2504"/>
        <v/>
      </c>
      <c r="O1246" s="90" t="str">
        <f t="shared" ca="1" si="2504"/>
        <v/>
      </c>
      <c r="P1246" s="89" t="str">
        <f t="shared" ref="P1246:U1246" ca="1" si="2505">IF(ISNA(MATCH(MIN(J1204:J1253)+ROW()-ROW(P1204),J1204:J1253,0)),"",INDEX(D1204:D1253,MATCH(MIN(J1204:J1253)+ROW()-ROW(P1204),J1204:J1253,0)))</f>
        <v/>
      </c>
      <c r="Q1246" s="89" t="str">
        <f t="shared" ca="1" si="2505"/>
        <v/>
      </c>
      <c r="R1246" s="89" t="str">
        <f t="shared" ca="1" si="2505"/>
        <v/>
      </c>
      <c r="S1246" s="89" t="str">
        <f t="shared" ca="1" si="2505"/>
        <v/>
      </c>
      <c r="T1246" s="89" t="str">
        <f t="shared" ca="1" si="2505"/>
        <v/>
      </c>
      <c r="U1246" s="89" t="str">
        <f t="shared" ca="1" si="2505"/>
        <v/>
      </c>
      <c r="V1246" s="98"/>
    </row>
    <row r="1247" spans="2:22" x14ac:dyDescent="0.25">
      <c r="B1247" s="91">
        <v>44</v>
      </c>
      <c r="C1247" s="92">
        <f t="shared" si="2455"/>
        <v>43860</v>
      </c>
      <c r="D1247" s="93">
        <f ca="1">OFFSET(dispos!$D$29,,258)</f>
        <v>0</v>
      </c>
      <c r="E1247" s="93">
        <f ca="1">OFFSET(dispos!$E$29,,258)</f>
        <v>0</v>
      </c>
      <c r="F1247" s="93">
        <f ca="1">OFFSET(dispos!$F$29,,258)</f>
        <v>0</v>
      </c>
      <c r="G1247" s="93">
        <f ca="1">OFFSET(dispos!$G$29,,258)</f>
        <v>0</v>
      </c>
      <c r="H1247" s="93">
        <f ca="1">OFFSET(dispos!$H$29,,258)</f>
        <v>0</v>
      </c>
      <c r="I1247" s="93">
        <f ca="1">OFFSET(dispos!$I$29,,258)</f>
        <v>0</v>
      </c>
      <c r="J1247" s="90" t="str">
        <f t="shared" ref="J1247:O1247" ca="1" si="2506">IF(D1247=0,"",SUMPRODUCT((D1204:D1253&lt;=D1247)-(ISBLANK(D1204:D1253))))</f>
        <v/>
      </c>
      <c r="K1247" s="90" t="str">
        <f t="shared" ca="1" si="2506"/>
        <v/>
      </c>
      <c r="L1247" s="90" t="str">
        <f t="shared" ca="1" si="2506"/>
        <v/>
      </c>
      <c r="M1247" s="90" t="str">
        <f t="shared" ca="1" si="2506"/>
        <v/>
      </c>
      <c r="N1247" s="90" t="str">
        <f t="shared" ca="1" si="2506"/>
        <v/>
      </c>
      <c r="O1247" s="90" t="str">
        <f t="shared" ca="1" si="2506"/>
        <v/>
      </c>
      <c r="P1247" s="89" t="str">
        <f t="shared" ref="P1247:U1247" ca="1" si="2507">IF(ISNA(MATCH(MIN(J1204:J1253)+ROW()-ROW(P1204),J1204:J1253,0)),"",INDEX(D1204:D1253,MATCH(MIN(J1204:J1253)+ROW()-ROW(P1204),J1204:J1253,0)))</f>
        <v/>
      </c>
      <c r="Q1247" s="89" t="str">
        <f t="shared" ca="1" si="2507"/>
        <v/>
      </c>
      <c r="R1247" s="89" t="str">
        <f t="shared" ca="1" si="2507"/>
        <v/>
      </c>
      <c r="S1247" s="89" t="str">
        <f t="shared" ca="1" si="2507"/>
        <v/>
      </c>
      <c r="T1247" s="89" t="str">
        <f t="shared" ca="1" si="2507"/>
        <v/>
      </c>
      <c r="U1247" s="89" t="str">
        <f t="shared" ca="1" si="2507"/>
        <v/>
      </c>
      <c r="V1247" s="98"/>
    </row>
    <row r="1248" spans="2:22" x14ac:dyDescent="0.25">
      <c r="B1248" s="91">
        <v>45</v>
      </c>
      <c r="C1248" s="92">
        <f t="shared" si="2455"/>
        <v>43860</v>
      </c>
      <c r="D1248" s="93">
        <f ca="1">OFFSET(dispos!$D$29,,264)</f>
        <v>0</v>
      </c>
      <c r="E1248" s="93">
        <f ca="1">OFFSET(dispos!$E$29,,264)</f>
        <v>0</v>
      </c>
      <c r="F1248" s="93">
        <f ca="1">OFFSET(dispos!$F$29,,264)</f>
        <v>0</v>
      </c>
      <c r="G1248" s="93">
        <f ca="1">OFFSET(dispos!$G$29,,264)</f>
        <v>0</v>
      </c>
      <c r="H1248" s="93">
        <f ca="1">OFFSET(dispos!$H$29,,264)</f>
        <v>0</v>
      </c>
      <c r="I1248" s="93">
        <f ca="1">OFFSET(dispos!$I$29,,264)</f>
        <v>0</v>
      </c>
      <c r="J1248" s="90" t="str">
        <f t="shared" ref="J1248:O1248" ca="1" si="2508">IF(D1248=0,"",SUMPRODUCT((D1204:D1253&lt;=D1248)-(ISBLANK(D1204:D1253))))</f>
        <v/>
      </c>
      <c r="K1248" s="90" t="str">
        <f t="shared" ca="1" si="2508"/>
        <v/>
      </c>
      <c r="L1248" s="90" t="str">
        <f t="shared" ca="1" si="2508"/>
        <v/>
      </c>
      <c r="M1248" s="90" t="str">
        <f t="shared" ca="1" si="2508"/>
        <v/>
      </c>
      <c r="N1248" s="90" t="str">
        <f t="shared" ca="1" si="2508"/>
        <v/>
      </c>
      <c r="O1248" s="90" t="str">
        <f t="shared" ca="1" si="2508"/>
        <v/>
      </c>
      <c r="P1248" s="89" t="str">
        <f t="shared" ref="P1248:U1248" ca="1" si="2509">IF(ISNA(MATCH(MIN(J1204:J1253)+ROW()-ROW(P1204),J1204:J1253,0)),"",INDEX(D1204:D1253,MATCH(MIN(J1204:J1253)+ROW()-ROW(P1204),J1204:J1253,0)))</f>
        <v/>
      </c>
      <c r="Q1248" s="89" t="str">
        <f t="shared" ca="1" si="2509"/>
        <v/>
      </c>
      <c r="R1248" s="89" t="str">
        <f t="shared" ca="1" si="2509"/>
        <v/>
      </c>
      <c r="S1248" s="89" t="str">
        <f t="shared" ca="1" si="2509"/>
        <v/>
      </c>
      <c r="T1248" s="89" t="str">
        <f t="shared" ca="1" si="2509"/>
        <v/>
      </c>
      <c r="U1248" s="89" t="str">
        <f t="shared" ca="1" si="2509"/>
        <v/>
      </c>
      <c r="V1248" s="98"/>
    </row>
    <row r="1249" spans="2:22" x14ac:dyDescent="0.25">
      <c r="B1249" s="91">
        <v>46</v>
      </c>
      <c r="C1249" s="92">
        <f t="shared" si="2455"/>
        <v>43860</v>
      </c>
      <c r="D1249" s="93">
        <f ca="1">OFFSET(dispos!$D$29,,270)</f>
        <v>0</v>
      </c>
      <c r="E1249" s="93">
        <f ca="1">OFFSET(dispos!$E$29,,270)</f>
        <v>0</v>
      </c>
      <c r="F1249" s="93">
        <f ca="1">OFFSET(dispos!$F$29,,270)</f>
        <v>0</v>
      </c>
      <c r="G1249" s="93">
        <f ca="1">OFFSET(dispos!$G$29,,270)</f>
        <v>0</v>
      </c>
      <c r="H1249" s="93">
        <f ca="1">OFFSET(dispos!$H$29,,270)</f>
        <v>0</v>
      </c>
      <c r="I1249" s="93">
        <f ca="1">OFFSET(dispos!$I$29,,270)</f>
        <v>0</v>
      </c>
      <c r="J1249" s="90" t="str">
        <f t="shared" ref="J1249:O1249" ca="1" si="2510">IF(D1249=0,"",SUMPRODUCT((D1204:D1253&lt;=D1249)-(ISBLANK(D1204:D1253))))</f>
        <v/>
      </c>
      <c r="K1249" s="90" t="str">
        <f t="shared" ca="1" si="2510"/>
        <v/>
      </c>
      <c r="L1249" s="90" t="str">
        <f t="shared" ca="1" si="2510"/>
        <v/>
      </c>
      <c r="M1249" s="90" t="str">
        <f t="shared" ca="1" si="2510"/>
        <v/>
      </c>
      <c r="N1249" s="90" t="str">
        <f t="shared" ca="1" si="2510"/>
        <v/>
      </c>
      <c r="O1249" s="90" t="str">
        <f t="shared" ca="1" si="2510"/>
        <v/>
      </c>
      <c r="P1249" s="89" t="str">
        <f t="shared" ref="P1249:U1249" ca="1" si="2511">IF(ISNA(MATCH(MIN(J1204:J1253)+ROW()-ROW(P1204),J1204:J1253,0)),"",INDEX(D1204:D1253,MATCH(MIN(J1204:J1253)+ROW()-ROW(P1204),J1204:J1253,0)))</f>
        <v/>
      </c>
      <c r="Q1249" s="89" t="str">
        <f t="shared" ca="1" si="2511"/>
        <v/>
      </c>
      <c r="R1249" s="89" t="str">
        <f t="shared" ca="1" si="2511"/>
        <v/>
      </c>
      <c r="S1249" s="89" t="str">
        <f t="shared" ca="1" si="2511"/>
        <v/>
      </c>
      <c r="T1249" s="89" t="str">
        <f t="shared" ca="1" si="2511"/>
        <v/>
      </c>
      <c r="U1249" s="89" t="str">
        <f t="shared" ca="1" si="2511"/>
        <v/>
      </c>
      <c r="V1249" s="98"/>
    </row>
    <row r="1250" spans="2:22" x14ac:dyDescent="0.25">
      <c r="B1250" s="91">
        <v>47</v>
      </c>
      <c r="C1250" s="92">
        <f t="shared" si="2455"/>
        <v>43860</v>
      </c>
      <c r="D1250" s="93">
        <f ca="1">OFFSET(dispos!$D$29,,276)</f>
        <v>0</v>
      </c>
      <c r="E1250" s="93">
        <f ca="1">OFFSET(dispos!$E$29,,276)</f>
        <v>0</v>
      </c>
      <c r="F1250" s="93">
        <f ca="1">OFFSET(dispos!$F$29,,276)</f>
        <v>0</v>
      </c>
      <c r="G1250" s="93">
        <f ca="1">OFFSET(dispos!$G$29,,276)</f>
        <v>0</v>
      </c>
      <c r="H1250" s="93">
        <f ca="1">OFFSET(dispos!$H$29,,276)</f>
        <v>0</v>
      </c>
      <c r="I1250" s="93">
        <f ca="1">OFFSET(dispos!$I$29,,276)</f>
        <v>0</v>
      </c>
      <c r="J1250" s="90" t="str">
        <f t="shared" ref="J1250:O1250" ca="1" si="2512">IF(D1250=0,"",SUMPRODUCT((D1204:D1253&lt;=D1250)-(ISBLANK(D1204:D1253))))</f>
        <v/>
      </c>
      <c r="K1250" s="90" t="str">
        <f t="shared" ca="1" si="2512"/>
        <v/>
      </c>
      <c r="L1250" s="90" t="str">
        <f t="shared" ca="1" si="2512"/>
        <v/>
      </c>
      <c r="M1250" s="90" t="str">
        <f t="shared" ca="1" si="2512"/>
        <v/>
      </c>
      <c r="N1250" s="90" t="str">
        <f t="shared" ca="1" si="2512"/>
        <v/>
      </c>
      <c r="O1250" s="90" t="str">
        <f t="shared" ca="1" si="2512"/>
        <v/>
      </c>
      <c r="P1250" s="89" t="str">
        <f t="shared" ref="P1250:U1250" ca="1" si="2513">IF(ISNA(MATCH(MIN(J1204:J1253)+ROW()-ROW(P1204),J1204:J1253,0)),"",INDEX(D1204:D1253,MATCH(MIN(J1204:J1253)+ROW()-ROW(P1204),J1204:J1253,0)))</f>
        <v/>
      </c>
      <c r="Q1250" s="89" t="str">
        <f t="shared" ca="1" si="2513"/>
        <v/>
      </c>
      <c r="R1250" s="89" t="str">
        <f t="shared" ca="1" si="2513"/>
        <v/>
      </c>
      <c r="S1250" s="89" t="str">
        <f t="shared" ca="1" si="2513"/>
        <v/>
      </c>
      <c r="T1250" s="89" t="str">
        <f t="shared" ca="1" si="2513"/>
        <v/>
      </c>
      <c r="U1250" s="89" t="str">
        <f t="shared" ca="1" si="2513"/>
        <v/>
      </c>
      <c r="V1250" s="98"/>
    </row>
    <row r="1251" spans="2:22" x14ac:dyDescent="0.25">
      <c r="B1251" s="91">
        <v>48</v>
      </c>
      <c r="C1251" s="92">
        <f t="shared" si="2455"/>
        <v>43860</v>
      </c>
      <c r="D1251" s="93">
        <f ca="1">OFFSET(dispos!$D$29,,282)</f>
        <v>0</v>
      </c>
      <c r="E1251" s="93">
        <f ca="1">OFFSET(dispos!$E$29,,282)</f>
        <v>0</v>
      </c>
      <c r="F1251" s="93">
        <f ca="1">OFFSET(dispos!$F$29,,282)</f>
        <v>0</v>
      </c>
      <c r="G1251" s="93">
        <f ca="1">OFFSET(dispos!$G$29,,282)</f>
        <v>0</v>
      </c>
      <c r="H1251" s="93">
        <f ca="1">OFFSET(dispos!$H$29,,282)</f>
        <v>0</v>
      </c>
      <c r="I1251" s="93">
        <f ca="1">OFFSET(dispos!$I$29,,282)</f>
        <v>0</v>
      </c>
      <c r="J1251" s="90" t="str">
        <f t="shared" ref="J1251:O1251" ca="1" si="2514">IF(D1251=0,"",SUMPRODUCT((D1204:D1253&lt;=D1251)-(ISBLANK(D1204:D1253))))</f>
        <v/>
      </c>
      <c r="K1251" s="90" t="str">
        <f t="shared" ca="1" si="2514"/>
        <v/>
      </c>
      <c r="L1251" s="90" t="str">
        <f t="shared" ca="1" si="2514"/>
        <v/>
      </c>
      <c r="M1251" s="90" t="str">
        <f t="shared" ca="1" si="2514"/>
        <v/>
      </c>
      <c r="N1251" s="90" t="str">
        <f t="shared" ca="1" si="2514"/>
        <v/>
      </c>
      <c r="O1251" s="90" t="str">
        <f t="shared" ca="1" si="2514"/>
        <v/>
      </c>
      <c r="P1251" s="89" t="str">
        <f t="shared" ref="P1251:U1251" ca="1" si="2515">IF(ISNA(MATCH(MIN(J1204:J1253)+ROW()-ROW(P1204),J1204:J1253,0)),"",INDEX(D1204:D1253,MATCH(MIN(J1204:J1253)+ROW()-ROW(P1204),J1204:J1253,0)))</f>
        <v/>
      </c>
      <c r="Q1251" s="89" t="str">
        <f t="shared" ca="1" si="2515"/>
        <v/>
      </c>
      <c r="R1251" s="89" t="str">
        <f t="shared" ca="1" si="2515"/>
        <v/>
      </c>
      <c r="S1251" s="89" t="str">
        <f t="shared" ca="1" si="2515"/>
        <v/>
      </c>
      <c r="T1251" s="89" t="str">
        <f t="shared" ca="1" si="2515"/>
        <v/>
      </c>
      <c r="U1251" s="89" t="str">
        <f t="shared" ca="1" si="2515"/>
        <v/>
      </c>
      <c r="V1251" s="98"/>
    </row>
    <row r="1252" spans="2:22" x14ac:dyDescent="0.25">
      <c r="B1252" s="91">
        <v>49</v>
      </c>
      <c r="C1252" s="92">
        <f t="shared" si="2455"/>
        <v>43860</v>
      </c>
      <c r="D1252" s="93">
        <f ca="1">OFFSET(dispos!$D$29,,288)</f>
        <v>0</v>
      </c>
      <c r="E1252" s="93">
        <f ca="1">OFFSET(dispos!$E$29,,288)</f>
        <v>0</v>
      </c>
      <c r="F1252" s="93">
        <f ca="1">OFFSET(dispos!$F$29,,288)</f>
        <v>0</v>
      </c>
      <c r="G1252" s="93">
        <f ca="1">OFFSET(dispos!$G$29,,288)</f>
        <v>0</v>
      </c>
      <c r="H1252" s="93">
        <f ca="1">OFFSET(dispos!$H$29,,288)</f>
        <v>0</v>
      </c>
      <c r="I1252" s="93">
        <f ca="1">OFFSET(dispos!$I$29,,288)</f>
        <v>0</v>
      </c>
      <c r="J1252" s="90" t="str">
        <f t="shared" ref="J1252:O1252" ca="1" si="2516">IF(D1252=0,"",SUMPRODUCT((D1204:D1253&lt;=D1252)-(ISBLANK(D1204:D1253))))</f>
        <v/>
      </c>
      <c r="K1252" s="90" t="str">
        <f t="shared" ca="1" si="2516"/>
        <v/>
      </c>
      <c r="L1252" s="90" t="str">
        <f t="shared" ca="1" si="2516"/>
        <v/>
      </c>
      <c r="M1252" s="90" t="str">
        <f t="shared" ca="1" si="2516"/>
        <v/>
      </c>
      <c r="N1252" s="90" t="str">
        <f t="shared" ca="1" si="2516"/>
        <v/>
      </c>
      <c r="O1252" s="90" t="str">
        <f t="shared" ca="1" si="2516"/>
        <v/>
      </c>
      <c r="P1252" s="89" t="str">
        <f t="shared" ref="P1252:U1252" ca="1" si="2517">IF(ISNA(MATCH(MIN(J1204:J1253)+ROW()-ROW(P1204),J1204:J1253,0)),"",INDEX(D1204:D1253,MATCH(MIN(J1204:J1253)+ROW()-ROW(P1204),J1204:J1253,0)))</f>
        <v/>
      </c>
      <c r="Q1252" s="89" t="str">
        <f t="shared" ca="1" si="2517"/>
        <v/>
      </c>
      <c r="R1252" s="89" t="str">
        <f t="shared" ca="1" si="2517"/>
        <v/>
      </c>
      <c r="S1252" s="89" t="str">
        <f t="shared" ca="1" si="2517"/>
        <v/>
      </c>
      <c r="T1252" s="89" t="str">
        <f t="shared" ca="1" si="2517"/>
        <v/>
      </c>
      <c r="U1252" s="89" t="str">
        <f t="shared" ca="1" si="2517"/>
        <v/>
      </c>
      <c r="V1252" s="98"/>
    </row>
    <row r="1253" spans="2:22" x14ac:dyDescent="0.25">
      <c r="B1253" s="91">
        <v>50</v>
      </c>
      <c r="C1253" s="92">
        <f t="shared" si="2455"/>
        <v>43860</v>
      </c>
      <c r="D1253" s="93">
        <f ca="1">OFFSET(dispos!$D$29,,294)</f>
        <v>0</v>
      </c>
      <c r="E1253" s="93">
        <f ca="1">OFFSET(dispos!$E$29,,294)</f>
        <v>0</v>
      </c>
      <c r="F1253" s="93">
        <f ca="1">OFFSET(dispos!$F$29,,294)</f>
        <v>0</v>
      </c>
      <c r="G1253" s="93">
        <f ca="1">OFFSET(dispos!$G$29,,294)</f>
        <v>0</v>
      </c>
      <c r="H1253" s="93">
        <f ca="1">OFFSET(dispos!$H$29,,294)</f>
        <v>0</v>
      </c>
      <c r="I1253" s="93">
        <f ca="1">OFFSET(dispos!$I$29,,294)</f>
        <v>0</v>
      </c>
      <c r="J1253" s="90" t="str">
        <f t="shared" ref="J1253:O1253" ca="1" si="2518">IF(D1253=0,"",SUMPRODUCT((D1204:D1253&lt;=D1253)-(ISBLANK(D1204:D1253))))</f>
        <v/>
      </c>
      <c r="K1253" s="90" t="str">
        <f t="shared" ca="1" si="2518"/>
        <v/>
      </c>
      <c r="L1253" s="90" t="str">
        <f t="shared" ca="1" si="2518"/>
        <v/>
      </c>
      <c r="M1253" s="90" t="str">
        <f t="shared" ca="1" si="2518"/>
        <v/>
      </c>
      <c r="N1253" s="90" t="str">
        <f t="shared" ca="1" si="2518"/>
        <v/>
      </c>
      <c r="O1253" s="90" t="str">
        <f t="shared" ca="1" si="2518"/>
        <v/>
      </c>
      <c r="P1253" s="89" t="str">
        <f t="shared" ref="P1253:U1253" ca="1" si="2519">IF(ISNA(MATCH(MIN(J1204:J1253)+ROW()-ROW(P1204),J1204:J1253,0)),"",INDEX(D1204:D1253,MATCH(MIN(J1204:J1253)+ROW()-ROW(P1204),J1204:J1253,0)))</f>
        <v/>
      </c>
      <c r="Q1253" s="89" t="str">
        <f t="shared" ca="1" si="2519"/>
        <v/>
      </c>
      <c r="R1253" s="89" t="str">
        <f t="shared" ca="1" si="2519"/>
        <v/>
      </c>
      <c r="S1253" s="89" t="str">
        <f t="shared" ca="1" si="2519"/>
        <v/>
      </c>
      <c r="T1253" s="89" t="str">
        <f t="shared" ca="1" si="2519"/>
        <v/>
      </c>
      <c r="U1253" s="89" t="str">
        <f t="shared" ca="1" si="2519"/>
        <v/>
      </c>
      <c r="V1253" s="98"/>
    </row>
    <row r="1254" spans="2:22" x14ac:dyDescent="0.25">
      <c r="B1254">
        <v>1</v>
      </c>
      <c r="C1254" s="29">
        <f>dispos!$C$30</f>
        <v>43861</v>
      </c>
      <c r="D1254" s="88">
        <f ca="1">OFFSET(dispos!$D$30,,)</f>
        <v>0</v>
      </c>
      <c r="E1254" s="88">
        <f ca="1">OFFSET(dispos!$E$30,,)</f>
        <v>0</v>
      </c>
      <c r="F1254" s="88">
        <f ca="1">OFFSET(dispos!$F$30,,)</f>
        <v>0</v>
      </c>
      <c r="G1254" s="88">
        <f ca="1">OFFSET(dispos!$G$30,,)</f>
        <v>0</v>
      </c>
      <c r="H1254" s="88">
        <f ca="1">OFFSET(dispos!$H$30,,)</f>
        <v>0</v>
      </c>
      <c r="I1254" s="88">
        <f ca="1">OFFSET(dispos!$I$30,,)</f>
        <v>0</v>
      </c>
      <c r="J1254" s="94" t="str">
        <f t="shared" ref="J1254:O1254" ca="1" si="2520">IF(D1254=0,"",SUMPRODUCT((D1254:D1303&lt;=D1254)-(ISBLANK(D1254:D1303))))</f>
        <v/>
      </c>
      <c r="K1254" s="95" t="str">
        <f t="shared" ca="1" si="2520"/>
        <v/>
      </c>
      <c r="L1254" s="95" t="str">
        <f t="shared" ca="1" si="2520"/>
        <v/>
      </c>
      <c r="M1254" s="95" t="str">
        <f t="shared" ca="1" si="2520"/>
        <v/>
      </c>
      <c r="N1254" s="95" t="str">
        <f t="shared" ca="1" si="2520"/>
        <v/>
      </c>
      <c r="O1254" s="95" t="str">
        <f t="shared" ca="1" si="2520"/>
        <v/>
      </c>
      <c r="P1254" s="96" t="str">
        <f t="shared" ref="P1254:U1254" ca="1" si="2521">IF(ISNA(MATCH(MIN(J1254:J1303)+ROW()-ROW(P1254),J1254:J1303,0)),"",INDEX(D1254:D1303,MATCH(MIN(J1254:J1303)+ROW()-ROW(P1254),J1254:J1303,0)))</f>
        <v/>
      </c>
      <c r="Q1254" s="96" t="str">
        <f t="shared" ca="1" si="2521"/>
        <v/>
      </c>
      <c r="R1254" s="96" t="str">
        <f t="shared" ca="1" si="2521"/>
        <v/>
      </c>
      <c r="S1254" s="96" t="str">
        <f t="shared" ca="1" si="2521"/>
        <v/>
      </c>
      <c r="T1254" s="96" t="str">
        <f t="shared" ca="1" si="2521"/>
        <v/>
      </c>
      <c r="U1254" s="96" t="str">
        <f t="shared" ca="1" si="2521"/>
        <v/>
      </c>
      <c r="V1254" s="98">
        <v>26</v>
      </c>
    </row>
    <row r="1255" spans="2:22" x14ac:dyDescent="0.25">
      <c r="B1255">
        <v>2</v>
      </c>
      <c r="C1255" s="29">
        <f t="shared" si="2455"/>
        <v>43861</v>
      </c>
      <c r="D1255" s="88">
        <f ca="1">OFFSET(dispos!$D$30,,6)</f>
        <v>0</v>
      </c>
      <c r="E1255" s="88">
        <f ca="1">OFFSET(dispos!$E$30,,6)</f>
        <v>0</v>
      </c>
      <c r="F1255" s="88">
        <f ca="1">OFFSET(dispos!$F$30,,6)</f>
        <v>0</v>
      </c>
      <c r="G1255" s="88">
        <f ca="1">OFFSET(dispos!$G$30,,6)</f>
        <v>0</v>
      </c>
      <c r="H1255" s="88">
        <f ca="1">OFFSET(dispos!$H$30,,6)</f>
        <v>0</v>
      </c>
      <c r="I1255" s="88">
        <f ca="1">OFFSET(dispos!$I$30,,6)</f>
        <v>0</v>
      </c>
      <c r="J1255" s="90" t="str">
        <f t="shared" ref="J1255:O1255" ca="1" si="2522">IF(D1255=0,"",SUMPRODUCT((D1254:D1303&lt;=D1255)-(ISBLANK(D1254:D1303))))</f>
        <v/>
      </c>
      <c r="K1255" s="90" t="str">
        <f t="shared" ca="1" si="2522"/>
        <v/>
      </c>
      <c r="L1255" s="90" t="str">
        <f t="shared" ca="1" si="2522"/>
        <v/>
      </c>
      <c r="M1255" s="90" t="str">
        <f t="shared" ca="1" si="2522"/>
        <v/>
      </c>
      <c r="N1255" s="90" t="str">
        <f t="shared" ca="1" si="2522"/>
        <v/>
      </c>
      <c r="O1255" s="90" t="str">
        <f t="shared" ca="1" si="2522"/>
        <v/>
      </c>
      <c r="P1255" s="89" t="str">
        <f t="shared" ref="P1255:U1255" ca="1" si="2523">IF(ISNA(MATCH(MIN(J1254:J1303)+ROW()-ROW(P1254),J1254:J1303,0)),"",INDEX(D1254:D1303,MATCH(MIN(J1254:J1303)+ROW()-ROW(P1254),J1254:J1303,0)))</f>
        <v/>
      </c>
      <c r="Q1255" s="89" t="str">
        <f t="shared" ca="1" si="2523"/>
        <v/>
      </c>
      <c r="R1255" s="89" t="str">
        <f t="shared" ca="1" si="2523"/>
        <v/>
      </c>
      <c r="S1255" s="89" t="str">
        <f t="shared" ca="1" si="2523"/>
        <v/>
      </c>
      <c r="T1255" s="89" t="str">
        <f t="shared" ca="1" si="2523"/>
        <v/>
      </c>
      <c r="U1255" s="89" t="str">
        <f t="shared" ca="1" si="2523"/>
        <v/>
      </c>
      <c r="V1255" s="98"/>
    </row>
    <row r="1256" spans="2:22" x14ac:dyDescent="0.25">
      <c r="B1256">
        <v>3</v>
      </c>
      <c r="C1256" s="29">
        <f t="shared" si="2455"/>
        <v>43861</v>
      </c>
      <c r="D1256" s="88">
        <f ca="1">OFFSET(dispos!$D$30,,12)</f>
        <v>0</v>
      </c>
      <c r="E1256" s="88">
        <f ca="1">OFFSET(dispos!$E$30,,12)</f>
        <v>0</v>
      </c>
      <c r="F1256" s="88">
        <f ca="1">OFFSET(dispos!$F$30,,12)</f>
        <v>0</v>
      </c>
      <c r="G1256" s="88">
        <f ca="1">OFFSET(dispos!$G$30,,12)</f>
        <v>0</v>
      </c>
      <c r="H1256" s="88">
        <f ca="1">OFFSET(dispos!$H$30,,12)</f>
        <v>0</v>
      </c>
      <c r="I1256" s="88">
        <f ca="1">OFFSET(dispos!$I$30,,12)</f>
        <v>0</v>
      </c>
      <c r="J1256" s="90" t="str">
        <f t="shared" ref="J1256:O1256" ca="1" si="2524">IF(D1256=0,"",SUMPRODUCT((D1254:D1303&lt;=D1256)-(ISBLANK(D1254:D1303))))</f>
        <v/>
      </c>
      <c r="K1256" s="90" t="str">
        <f t="shared" ca="1" si="2524"/>
        <v/>
      </c>
      <c r="L1256" s="90" t="str">
        <f t="shared" ca="1" si="2524"/>
        <v/>
      </c>
      <c r="M1256" s="90" t="str">
        <f t="shared" ca="1" si="2524"/>
        <v/>
      </c>
      <c r="N1256" s="90" t="str">
        <f t="shared" ca="1" si="2524"/>
        <v/>
      </c>
      <c r="O1256" s="90" t="str">
        <f t="shared" ca="1" si="2524"/>
        <v/>
      </c>
      <c r="P1256" s="89" t="str">
        <f t="shared" ref="P1256:U1256" ca="1" si="2525">IF(ISNA(MATCH(MIN(J1254:J1303)+ROW()-ROW(P1254),J1254:J1303,0)),"",INDEX(D1254:D1303,MATCH(MIN(J1254:J1303)+ROW()-ROW(P1254),J1254:J1303,0)))</f>
        <v/>
      </c>
      <c r="Q1256" s="89" t="str">
        <f t="shared" ca="1" si="2525"/>
        <v/>
      </c>
      <c r="R1256" s="89" t="str">
        <f t="shared" ca="1" si="2525"/>
        <v/>
      </c>
      <c r="S1256" s="89" t="str">
        <f t="shared" ca="1" si="2525"/>
        <v/>
      </c>
      <c r="T1256" s="89" t="str">
        <f t="shared" ca="1" si="2525"/>
        <v/>
      </c>
      <c r="U1256" s="89" t="str">
        <f t="shared" ca="1" si="2525"/>
        <v/>
      </c>
      <c r="V1256" s="98"/>
    </row>
    <row r="1257" spans="2:22" x14ac:dyDescent="0.25">
      <c r="B1257">
        <v>4</v>
      </c>
      <c r="C1257" s="29">
        <f t="shared" si="2455"/>
        <v>43861</v>
      </c>
      <c r="D1257" s="88">
        <f ca="1">OFFSET(dispos!$D$30,,18)</f>
        <v>0</v>
      </c>
      <c r="E1257" s="88">
        <f ca="1">OFFSET(dispos!$E$30,,18)</f>
        <v>0</v>
      </c>
      <c r="F1257" s="88">
        <f ca="1">OFFSET(dispos!$F$30,,18)</f>
        <v>0</v>
      </c>
      <c r="G1257" s="88">
        <f ca="1">OFFSET(dispos!$G$30,,18)</f>
        <v>0</v>
      </c>
      <c r="H1257" s="88">
        <f ca="1">OFFSET(dispos!$H$30,,18)</f>
        <v>0</v>
      </c>
      <c r="I1257" s="88">
        <f ca="1">OFFSET(dispos!$I$30,,18)</f>
        <v>0</v>
      </c>
      <c r="J1257" s="90" t="str">
        <f t="shared" ref="J1257:O1257" ca="1" si="2526">IF(D1257=0,"",SUMPRODUCT((D1254:D1303&lt;=D1257)-(ISBLANK(D1254:D1303))))</f>
        <v/>
      </c>
      <c r="K1257" s="90" t="str">
        <f t="shared" ca="1" si="2526"/>
        <v/>
      </c>
      <c r="L1257" s="90" t="str">
        <f t="shared" ca="1" si="2526"/>
        <v/>
      </c>
      <c r="M1257" s="90" t="str">
        <f t="shared" ca="1" si="2526"/>
        <v/>
      </c>
      <c r="N1257" s="90" t="str">
        <f t="shared" ca="1" si="2526"/>
        <v/>
      </c>
      <c r="O1257" s="90" t="str">
        <f t="shared" ca="1" si="2526"/>
        <v/>
      </c>
      <c r="P1257" s="89" t="str">
        <f t="shared" ref="P1257:U1257" ca="1" si="2527">IF(ISNA(MATCH(MIN(J1254:J1303)+ROW()-ROW(P1254),J1254:J1303,0)),"",INDEX(D1254:D1303,MATCH(MIN(J1254:J1303)+ROW()-ROW(P1254),J1254:J1303,0)))</f>
        <v/>
      </c>
      <c r="Q1257" s="89" t="str">
        <f t="shared" ca="1" si="2527"/>
        <v/>
      </c>
      <c r="R1257" s="89" t="str">
        <f t="shared" ca="1" si="2527"/>
        <v/>
      </c>
      <c r="S1257" s="89" t="str">
        <f t="shared" ca="1" si="2527"/>
        <v/>
      </c>
      <c r="T1257" s="89" t="str">
        <f t="shared" ca="1" si="2527"/>
        <v/>
      </c>
      <c r="U1257" s="89" t="str">
        <f t="shared" ca="1" si="2527"/>
        <v/>
      </c>
      <c r="V1257" s="98"/>
    </row>
    <row r="1258" spans="2:22" x14ac:dyDescent="0.25">
      <c r="B1258">
        <v>5</v>
      </c>
      <c r="C1258" s="29">
        <f t="shared" si="2455"/>
        <v>43861</v>
      </c>
      <c r="D1258" s="88">
        <f ca="1">OFFSET(dispos!$D$30,,24)</f>
        <v>0</v>
      </c>
      <c r="E1258" s="88">
        <f ca="1">OFFSET(dispos!$E$30,,24)</f>
        <v>0</v>
      </c>
      <c r="F1258" s="88">
        <f ca="1">OFFSET(dispos!$F$30,,24)</f>
        <v>0</v>
      </c>
      <c r="G1258" s="88">
        <f ca="1">OFFSET(dispos!$G$30,,24)</f>
        <v>0</v>
      </c>
      <c r="H1258" s="88">
        <f ca="1">OFFSET(dispos!$H$30,,24)</f>
        <v>0</v>
      </c>
      <c r="I1258" s="88">
        <f ca="1">OFFSET(dispos!$I$30,,24)</f>
        <v>0</v>
      </c>
      <c r="J1258" s="90" t="str">
        <f t="shared" ref="J1258:O1258" ca="1" si="2528">IF(D1258=0,"",SUMPRODUCT((D1254:D1303&lt;=D1258)-(ISBLANK(D1254:D1303))))</f>
        <v/>
      </c>
      <c r="K1258" s="90" t="str">
        <f t="shared" ca="1" si="2528"/>
        <v/>
      </c>
      <c r="L1258" s="90" t="str">
        <f t="shared" ca="1" si="2528"/>
        <v/>
      </c>
      <c r="M1258" s="90" t="str">
        <f t="shared" ca="1" si="2528"/>
        <v/>
      </c>
      <c r="N1258" s="90" t="str">
        <f t="shared" ca="1" si="2528"/>
        <v/>
      </c>
      <c r="O1258" s="90" t="str">
        <f t="shared" ca="1" si="2528"/>
        <v/>
      </c>
      <c r="P1258" s="89" t="str">
        <f t="shared" ref="P1258:U1258" ca="1" si="2529">IF(ISNA(MATCH(MIN(J1254:J1303)+ROW()-ROW(P1254),J1254:J1303,0)),"",INDEX(D1254:D1303,MATCH(MIN(J1254:J1303)+ROW()-ROW(P1254),J1254:J1303,0)))</f>
        <v/>
      </c>
      <c r="Q1258" s="89" t="str">
        <f t="shared" ca="1" si="2529"/>
        <v/>
      </c>
      <c r="R1258" s="89" t="str">
        <f t="shared" ca="1" si="2529"/>
        <v/>
      </c>
      <c r="S1258" s="89" t="str">
        <f t="shared" ca="1" si="2529"/>
        <v/>
      </c>
      <c r="T1258" s="89" t="str">
        <f t="shared" ca="1" si="2529"/>
        <v/>
      </c>
      <c r="U1258" s="89" t="str">
        <f t="shared" ca="1" si="2529"/>
        <v/>
      </c>
      <c r="V1258" s="98"/>
    </row>
    <row r="1259" spans="2:22" x14ac:dyDescent="0.25">
      <c r="B1259">
        <v>6</v>
      </c>
      <c r="C1259" s="29">
        <f t="shared" si="2455"/>
        <v>43861</v>
      </c>
      <c r="D1259" s="88">
        <f ca="1">OFFSET(dispos!$D$30,,30)</f>
        <v>0</v>
      </c>
      <c r="E1259" s="88">
        <f ca="1">OFFSET(dispos!$E$30,,30)</f>
        <v>0</v>
      </c>
      <c r="F1259" s="88">
        <f ca="1">OFFSET(dispos!$F$30,,30)</f>
        <v>0</v>
      </c>
      <c r="G1259" s="88">
        <f ca="1">OFFSET(dispos!$G$30,,30)</f>
        <v>0</v>
      </c>
      <c r="H1259" s="88">
        <f ca="1">OFFSET(dispos!$H$30,,30)</f>
        <v>0</v>
      </c>
      <c r="I1259" s="88">
        <f ca="1">OFFSET(dispos!$I$30,,30)</f>
        <v>0</v>
      </c>
      <c r="J1259" s="90" t="str">
        <f t="shared" ref="J1259:O1259" ca="1" si="2530">IF(D1259=0,"",SUMPRODUCT((D1254:D1303&lt;=D1259)-(ISBLANK(D1254:D1303))))</f>
        <v/>
      </c>
      <c r="K1259" s="90" t="str">
        <f t="shared" ca="1" si="2530"/>
        <v/>
      </c>
      <c r="L1259" s="90" t="str">
        <f t="shared" ca="1" si="2530"/>
        <v/>
      </c>
      <c r="M1259" s="90" t="str">
        <f t="shared" ca="1" si="2530"/>
        <v/>
      </c>
      <c r="N1259" s="90" t="str">
        <f t="shared" ca="1" si="2530"/>
        <v/>
      </c>
      <c r="O1259" s="90" t="str">
        <f t="shared" ca="1" si="2530"/>
        <v/>
      </c>
      <c r="P1259" s="89" t="str">
        <f t="shared" ref="P1259:U1259" ca="1" si="2531">IF(ISNA(MATCH(MIN(J1254:J1303)+ROW()-ROW(P1254),J1254:J1303,0)),"",INDEX(D1254:D1303,MATCH(MIN(J1254:J1303)+ROW()-ROW(P1254),J1254:J1303,0)))</f>
        <v/>
      </c>
      <c r="Q1259" s="89" t="str">
        <f t="shared" ca="1" si="2531"/>
        <v/>
      </c>
      <c r="R1259" s="89" t="str">
        <f t="shared" ca="1" si="2531"/>
        <v/>
      </c>
      <c r="S1259" s="89" t="str">
        <f t="shared" ca="1" si="2531"/>
        <v/>
      </c>
      <c r="T1259" s="89" t="str">
        <f t="shared" ca="1" si="2531"/>
        <v/>
      </c>
      <c r="U1259" s="89" t="str">
        <f t="shared" ca="1" si="2531"/>
        <v/>
      </c>
      <c r="V1259" s="98"/>
    </row>
    <row r="1260" spans="2:22" x14ac:dyDescent="0.25">
      <c r="B1260">
        <v>7</v>
      </c>
      <c r="C1260" s="29">
        <f t="shared" si="2455"/>
        <v>43861</v>
      </c>
      <c r="D1260" s="88">
        <f ca="1">OFFSET(dispos!$D$30,,36)</f>
        <v>0</v>
      </c>
      <c r="E1260" s="88">
        <f ca="1">OFFSET(dispos!$E$30,,36)</f>
        <v>0</v>
      </c>
      <c r="F1260" s="88">
        <f ca="1">OFFSET(dispos!$F$30,,36)</f>
        <v>0</v>
      </c>
      <c r="G1260" s="88">
        <f ca="1">OFFSET(dispos!$G$30,,36)</f>
        <v>0</v>
      </c>
      <c r="H1260" s="88">
        <f ca="1">OFFSET(dispos!$H$30,,36)</f>
        <v>0</v>
      </c>
      <c r="I1260" s="88">
        <f ca="1">OFFSET(dispos!$I$30,,36)</f>
        <v>0</v>
      </c>
      <c r="J1260" s="90" t="str">
        <f t="shared" ref="J1260:O1260" ca="1" si="2532">IF(D1260=0,"",SUMPRODUCT((D1254:D1303&lt;=D1260)-(ISBLANK(D1254:D1303))))</f>
        <v/>
      </c>
      <c r="K1260" s="90" t="str">
        <f t="shared" ca="1" si="2532"/>
        <v/>
      </c>
      <c r="L1260" s="90" t="str">
        <f t="shared" ca="1" si="2532"/>
        <v/>
      </c>
      <c r="M1260" s="90" t="str">
        <f t="shared" ca="1" si="2532"/>
        <v/>
      </c>
      <c r="N1260" s="90" t="str">
        <f t="shared" ca="1" si="2532"/>
        <v/>
      </c>
      <c r="O1260" s="90" t="str">
        <f t="shared" ca="1" si="2532"/>
        <v/>
      </c>
      <c r="P1260" s="89" t="str">
        <f t="shared" ref="P1260:U1260" ca="1" si="2533">IF(ISNA(MATCH(MIN(J1254:J1303)+ROW()-ROW(P1254),J1254:J1303,0)),"",INDEX(D1254:D1303,MATCH(MIN(J1254:J1303)+ROW()-ROW(P1254),J1254:J1303,0)))</f>
        <v/>
      </c>
      <c r="Q1260" s="89" t="str">
        <f t="shared" ca="1" si="2533"/>
        <v/>
      </c>
      <c r="R1260" s="89" t="str">
        <f t="shared" ca="1" si="2533"/>
        <v/>
      </c>
      <c r="S1260" s="89" t="str">
        <f t="shared" ca="1" si="2533"/>
        <v/>
      </c>
      <c r="T1260" s="89" t="str">
        <f t="shared" ca="1" si="2533"/>
        <v/>
      </c>
      <c r="U1260" s="89" t="str">
        <f t="shared" ca="1" si="2533"/>
        <v/>
      </c>
      <c r="V1260" s="98"/>
    </row>
    <row r="1261" spans="2:22" x14ac:dyDescent="0.25">
      <c r="B1261">
        <v>8</v>
      </c>
      <c r="C1261" s="29">
        <f t="shared" si="2455"/>
        <v>43861</v>
      </c>
      <c r="D1261" s="88">
        <f ca="1">OFFSET(dispos!$D$30,,42)</f>
        <v>0</v>
      </c>
      <c r="E1261" s="88">
        <f ca="1">OFFSET(dispos!$E$30,,42)</f>
        <v>0</v>
      </c>
      <c r="F1261" s="88">
        <f ca="1">OFFSET(dispos!$F$30,,42)</f>
        <v>0</v>
      </c>
      <c r="G1261" s="88">
        <f ca="1">OFFSET(dispos!$G$30,,42)</f>
        <v>0</v>
      </c>
      <c r="H1261" s="88">
        <f ca="1">OFFSET(dispos!$H$30,,42)</f>
        <v>0</v>
      </c>
      <c r="I1261" s="88">
        <f ca="1">OFFSET(dispos!$I$30,,42)</f>
        <v>0</v>
      </c>
      <c r="J1261" s="90" t="str">
        <f t="shared" ref="J1261:O1261" ca="1" si="2534">IF(D1261=0,"",SUMPRODUCT((D1254:D1303&lt;=D1261)-(ISBLANK(D1254:D1303))))</f>
        <v/>
      </c>
      <c r="K1261" s="90" t="str">
        <f t="shared" ca="1" si="2534"/>
        <v/>
      </c>
      <c r="L1261" s="90" t="str">
        <f t="shared" ca="1" si="2534"/>
        <v/>
      </c>
      <c r="M1261" s="90" t="str">
        <f t="shared" ca="1" si="2534"/>
        <v/>
      </c>
      <c r="N1261" s="90" t="str">
        <f t="shared" ca="1" si="2534"/>
        <v/>
      </c>
      <c r="O1261" s="90" t="str">
        <f t="shared" ca="1" si="2534"/>
        <v/>
      </c>
      <c r="P1261" s="89" t="str">
        <f t="shared" ref="P1261:U1261" ca="1" si="2535">IF(ISNA(MATCH(MIN(J1254:J1303)+ROW()-ROW(P1254),J1254:J1303,0)),"",INDEX(D1254:D1303,MATCH(MIN(J1254:J1303)+ROW()-ROW(P1254),J1254:J1303,0)))</f>
        <v/>
      </c>
      <c r="Q1261" s="89" t="str">
        <f t="shared" ca="1" si="2535"/>
        <v/>
      </c>
      <c r="R1261" s="89" t="str">
        <f t="shared" ca="1" si="2535"/>
        <v/>
      </c>
      <c r="S1261" s="89" t="str">
        <f t="shared" ca="1" si="2535"/>
        <v/>
      </c>
      <c r="T1261" s="89" t="str">
        <f t="shared" ca="1" si="2535"/>
        <v/>
      </c>
      <c r="U1261" s="89" t="str">
        <f t="shared" ca="1" si="2535"/>
        <v/>
      </c>
      <c r="V1261" s="98"/>
    </row>
    <row r="1262" spans="2:22" x14ac:dyDescent="0.25">
      <c r="B1262">
        <v>9</v>
      </c>
      <c r="C1262" s="29">
        <f t="shared" si="2455"/>
        <v>43861</v>
      </c>
      <c r="D1262" s="88">
        <f ca="1">OFFSET(dispos!$D$30,,48)</f>
        <v>0</v>
      </c>
      <c r="E1262" s="88">
        <f ca="1">OFFSET(dispos!$E$30,,48)</f>
        <v>0</v>
      </c>
      <c r="F1262" s="88">
        <f ca="1">OFFSET(dispos!$F$30,,48)</f>
        <v>0</v>
      </c>
      <c r="G1262" s="88">
        <f ca="1">OFFSET(dispos!$G$30,,48)</f>
        <v>0</v>
      </c>
      <c r="H1262" s="88">
        <f ca="1">OFFSET(dispos!$H$30,,48)</f>
        <v>0</v>
      </c>
      <c r="I1262" s="88">
        <f ca="1">OFFSET(dispos!$I$30,,48)</f>
        <v>0</v>
      </c>
      <c r="J1262" s="90" t="str">
        <f t="shared" ref="J1262:O1262" ca="1" si="2536">IF(D1262=0,"",SUMPRODUCT((D1254:D1303&lt;=D1262)-(ISBLANK(D1254:D1303))))</f>
        <v/>
      </c>
      <c r="K1262" s="90" t="str">
        <f t="shared" ca="1" si="2536"/>
        <v/>
      </c>
      <c r="L1262" s="90" t="str">
        <f t="shared" ca="1" si="2536"/>
        <v/>
      </c>
      <c r="M1262" s="90" t="str">
        <f t="shared" ca="1" si="2536"/>
        <v/>
      </c>
      <c r="N1262" s="90" t="str">
        <f t="shared" ca="1" si="2536"/>
        <v/>
      </c>
      <c r="O1262" s="90" t="str">
        <f t="shared" ca="1" si="2536"/>
        <v/>
      </c>
      <c r="P1262" s="89" t="str">
        <f t="shared" ref="P1262:U1262" ca="1" si="2537">IF(ISNA(MATCH(MIN(J1254:J1303)+ROW()-ROW(P1254),J1254:J1303,0)),"",INDEX(D1254:D1303,MATCH(MIN(J1254:J1303)+ROW()-ROW(P1254),J1254:J1303,0)))</f>
        <v/>
      </c>
      <c r="Q1262" s="89" t="str">
        <f t="shared" ca="1" si="2537"/>
        <v/>
      </c>
      <c r="R1262" s="89" t="str">
        <f t="shared" ca="1" si="2537"/>
        <v/>
      </c>
      <c r="S1262" s="89" t="str">
        <f t="shared" ca="1" si="2537"/>
        <v/>
      </c>
      <c r="T1262" s="89" t="str">
        <f t="shared" ca="1" si="2537"/>
        <v/>
      </c>
      <c r="U1262" s="89" t="str">
        <f t="shared" ca="1" si="2537"/>
        <v/>
      </c>
      <c r="V1262" s="98"/>
    </row>
    <row r="1263" spans="2:22" x14ac:dyDescent="0.25">
      <c r="B1263">
        <v>10</v>
      </c>
      <c r="C1263" s="29">
        <f t="shared" si="2455"/>
        <v>43861</v>
      </c>
      <c r="D1263" s="88">
        <f ca="1">OFFSET(dispos!$D$30,,54)</f>
        <v>0</v>
      </c>
      <c r="E1263" s="88">
        <f ca="1">OFFSET(dispos!$E$30,,54)</f>
        <v>0</v>
      </c>
      <c r="F1263" s="88">
        <f ca="1">OFFSET(dispos!$F$30,,54)</f>
        <v>0</v>
      </c>
      <c r="G1263" s="88">
        <f ca="1">OFFSET(dispos!$G$30,,54)</f>
        <v>0</v>
      </c>
      <c r="H1263" s="88">
        <f ca="1">OFFSET(dispos!$H$30,,54)</f>
        <v>0</v>
      </c>
      <c r="I1263" s="88">
        <f ca="1">OFFSET(dispos!$I$30,,54)</f>
        <v>0</v>
      </c>
      <c r="J1263" s="90" t="str">
        <f t="shared" ref="J1263:O1263" ca="1" si="2538">IF(D1263=0,"",SUMPRODUCT((D1254:D1303&lt;=D1263)-(ISBLANK(D1254:D1303))))</f>
        <v/>
      </c>
      <c r="K1263" s="90" t="str">
        <f t="shared" ca="1" si="2538"/>
        <v/>
      </c>
      <c r="L1263" s="90" t="str">
        <f t="shared" ca="1" si="2538"/>
        <v/>
      </c>
      <c r="M1263" s="90" t="str">
        <f t="shared" ca="1" si="2538"/>
        <v/>
      </c>
      <c r="N1263" s="90" t="str">
        <f t="shared" ca="1" si="2538"/>
        <v/>
      </c>
      <c r="O1263" s="90" t="str">
        <f t="shared" ca="1" si="2538"/>
        <v/>
      </c>
      <c r="P1263" s="89" t="str">
        <f t="shared" ref="P1263:U1263" ca="1" si="2539">IF(ISNA(MATCH(MIN(J1254:J1303)+ROW()-ROW(P1254),J1254:J1303,0)),"",INDEX(D1254:D1303,MATCH(MIN(J1254:J1303)+ROW()-ROW(P1254),J1254:J1303,0)))</f>
        <v/>
      </c>
      <c r="Q1263" s="89" t="str">
        <f t="shared" ca="1" si="2539"/>
        <v/>
      </c>
      <c r="R1263" s="89" t="str">
        <f t="shared" ca="1" si="2539"/>
        <v/>
      </c>
      <c r="S1263" s="89" t="str">
        <f t="shared" ca="1" si="2539"/>
        <v/>
      </c>
      <c r="T1263" s="89" t="str">
        <f t="shared" ca="1" si="2539"/>
        <v/>
      </c>
      <c r="U1263" s="89" t="str">
        <f t="shared" ca="1" si="2539"/>
        <v/>
      </c>
      <c r="V1263" s="98"/>
    </row>
    <row r="1264" spans="2:22" x14ac:dyDescent="0.25">
      <c r="B1264">
        <v>11</v>
      </c>
      <c r="C1264" s="29">
        <f t="shared" si="2455"/>
        <v>43861</v>
      </c>
      <c r="D1264" s="88">
        <f ca="1">OFFSET(dispos!$D$30,,60)</f>
        <v>0</v>
      </c>
      <c r="E1264" s="88">
        <f ca="1">OFFSET(dispos!$E$30,,60)</f>
        <v>0</v>
      </c>
      <c r="F1264" s="88">
        <f ca="1">OFFSET(dispos!$F$30,,60)</f>
        <v>0</v>
      </c>
      <c r="G1264" s="88">
        <f ca="1">OFFSET(dispos!$G$30,,60)</f>
        <v>0</v>
      </c>
      <c r="H1264" s="88">
        <f ca="1">OFFSET(dispos!$H$30,,60)</f>
        <v>0</v>
      </c>
      <c r="I1264" s="88">
        <f ca="1">OFFSET(dispos!$I$30,,60)</f>
        <v>0</v>
      </c>
      <c r="J1264" s="90" t="str">
        <f t="shared" ref="J1264:O1264" ca="1" si="2540">IF(D1264=0,"",SUMPRODUCT((D1254:D1303&lt;=D1264)-(ISBLANK(D1254:D1303))))</f>
        <v/>
      </c>
      <c r="K1264" s="90" t="str">
        <f t="shared" ca="1" si="2540"/>
        <v/>
      </c>
      <c r="L1264" s="90" t="str">
        <f t="shared" ca="1" si="2540"/>
        <v/>
      </c>
      <c r="M1264" s="90" t="str">
        <f t="shared" ca="1" si="2540"/>
        <v/>
      </c>
      <c r="N1264" s="90" t="str">
        <f t="shared" ca="1" si="2540"/>
        <v/>
      </c>
      <c r="O1264" s="90" t="str">
        <f t="shared" ca="1" si="2540"/>
        <v/>
      </c>
      <c r="P1264" s="89" t="str">
        <f t="shared" ref="P1264:U1264" ca="1" si="2541">IF(ISNA(MATCH(MIN(J1254:J1303)+ROW()-ROW(P1254),J1254:J1303,0)),"",INDEX(D1254:D1303,MATCH(MIN(J1254:J1303)+ROW()-ROW(P1254),J1254:J1303,0)))</f>
        <v/>
      </c>
      <c r="Q1264" s="89" t="str">
        <f t="shared" ca="1" si="2541"/>
        <v/>
      </c>
      <c r="R1264" s="89" t="str">
        <f t="shared" ca="1" si="2541"/>
        <v/>
      </c>
      <c r="S1264" s="89" t="str">
        <f t="shared" ca="1" si="2541"/>
        <v/>
      </c>
      <c r="T1264" s="89" t="str">
        <f t="shared" ca="1" si="2541"/>
        <v/>
      </c>
      <c r="U1264" s="89" t="str">
        <f t="shared" ca="1" si="2541"/>
        <v/>
      </c>
      <c r="V1264" s="98"/>
    </row>
    <row r="1265" spans="2:22" x14ac:dyDescent="0.25">
      <c r="B1265">
        <v>12</v>
      </c>
      <c r="C1265" s="29">
        <f t="shared" si="2455"/>
        <v>43861</v>
      </c>
      <c r="D1265" s="88">
        <f ca="1">OFFSET(dispos!$D$30,,66)</f>
        <v>0</v>
      </c>
      <c r="E1265" s="88">
        <f ca="1">OFFSET(dispos!$E$30,,66)</f>
        <v>0</v>
      </c>
      <c r="F1265" s="88">
        <f ca="1">OFFSET(dispos!$F$30,,66)</f>
        <v>0</v>
      </c>
      <c r="G1265" s="88">
        <f ca="1">OFFSET(dispos!$G$30,,66)</f>
        <v>0</v>
      </c>
      <c r="H1265" s="88">
        <f ca="1">OFFSET(dispos!$H$30,,66)</f>
        <v>0</v>
      </c>
      <c r="I1265" s="88">
        <f ca="1">OFFSET(dispos!$I$30,,66)</f>
        <v>0</v>
      </c>
      <c r="J1265" s="90" t="str">
        <f t="shared" ref="J1265:O1265" ca="1" si="2542">IF(D1265=0,"",SUMPRODUCT((D1254:D1303&lt;=D1265)-(ISBLANK(D1254:D1303))))</f>
        <v/>
      </c>
      <c r="K1265" s="90" t="str">
        <f t="shared" ca="1" si="2542"/>
        <v/>
      </c>
      <c r="L1265" s="90" t="str">
        <f t="shared" ca="1" si="2542"/>
        <v/>
      </c>
      <c r="M1265" s="90" t="str">
        <f t="shared" ca="1" si="2542"/>
        <v/>
      </c>
      <c r="N1265" s="90" t="str">
        <f t="shared" ca="1" si="2542"/>
        <v/>
      </c>
      <c r="O1265" s="90" t="str">
        <f t="shared" ca="1" si="2542"/>
        <v/>
      </c>
      <c r="P1265" s="89" t="str">
        <f t="shared" ref="P1265:U1265" ca="1" si="2543">IF(ISNA(MATCH(MIN(J1254:J1303)+ROW()-ROW(P1254),J1254:J1303,0)),"",INDEX(D1254:D1303,MATCH(MIN(J1254:J1303)+ROW()-ROW(P1254),J1254:J1303,0)))</f>
        <v/>
      </c>
      <c r="Q1265" s="89" t="str">
        <f t="shared" ca="1" si="2543"/>
        <v/>
      </c>
      <c r="R1265" s="89" t="str">
        <f t="shared" ca="1" si="2543"/>
        <v/>
      </c>
      <c r="S1265" s="89" t="str">
        <f t="shared" ca="1" si="2543"/>
        <v/>
      </c>
      <c r="T1265" s="89" t="str">
        <f t="shared" ca="1" si="2543"/>
        <v/>
      </c>
      <c r="U1265" s="89" t="str">
        <f t="shared" ca="1" si="2543"/>
        <v/>
      </c>
      <c r="V1265" s="98"/>
    </row>
    <row r="1266" spans="2:22" x14ac:dyDescent="0.25">
      <c r="B1266">
        <v>13</v>
      </c>
      <c r="C1266" s="29">
        <f t="shared" si="2455"/>
        <v>43861</v>
      </c>
      <c r="D1266" s="88">
        <f ca="1">OFFSET(dispos!$D$30,,72)</f>
        <v>0</v>
      </c>
      <c r="E1266" s="88">
        <f ca="1">OFFSET(dispos!$E$30,,72)</f>
        <v>0</v>
      </c>
      <c r="F1266" s="88">
        <f ca="1">OFFSET(dispos!$F$30,,72)</f>
        <v>0</v>
      </c>
      <c r="G1266" s="88">
        <f ca="1">OFFSET(dispos!$G$30,,72)</f>
        <v>0</v>
      </c>
      <c r="H1266" s="88">
        <f ca="1">OFFSET(dispos!$H$30,,72)</f>
        <v>0</v>
      </c>
      <c r="I1266" s="88">
        <f ca="1">OFFSET(dispos!$I$30,,72)</f>
        <v>0</v>
      </c>
      <c r="J1266" s="90" t="str">
        <f t="shared" ref="J1266:O1266" ca="1" si="2544">IF(D1266=0,"",SUMPRODUCT((D1254:D1303&lt;=D1266)-(ISBLANK(D1254:D1303))))</f>
        <v/>
      </c>
      <c r="K1266" s="90" t="str">
        <f t="shared" ca="1" si="2544"/>
        <v/>
      </c>
      <c r="L1266" s="90" t="str">
        <f t="shared" ca="1" si="2544"/>
        <v/>
      </c>
      <c r="M1266" s="90" t="str">
        <f t="shared" ca="1" si="2544"/>
        <v/>
      </c>
      <c r="N1266" s="90" t="str">
        <f t="shared" ca="1" si="2544"/>
        <v/>
      </c>
      <c r="O1266" s="90" t="str">
        <f t="shared" ca="1" si="2544"/>
        <v/>
      </c>
      <c r="P1266" s="89" t="str">
        <f t="shared" ref="P1266:U1266" ca="1" si="2545">IF(ISNA(MATCH(MIN(J1254:J1303)+ROW()-ROW(P1254),J1254:J1303,0)),"",INDEX(D1254:D1303,MATCH(MIN(J1254:J1303)+ROW()-ROW(P1254),J1254:J1303,0)))</f>
        <v/>
      </c>
      <c r="Q1266" s="89" t="str">
        <f t="shared" ca="1" si="2545"/>
        <v/>
      </c>
      <c r="R1266" s="89" t="str">
        <f t="shared" ca="1" si="2545"/>
        <v/>
      </c>
      <c r="S1266" s="89" t="str">
        <f t="shared" ca="1" si="2545"/>
        <v/>
      </c>
      <c r="T1266" s="89" t="str">
        <f t="shared" ca="1" si="2545"/>
        <v/>
      </c>
      <c r="U1266" s="89" t="str">
        <f t="shared" ca="1" si="2545"/>
        <v/>
      </c>
      <c r="V1266" s="98"/>
    </row>
    <row r="1267" spans="2:22" x14ac:dyDescent="0.25">
      <c r="B1267">
        <v>14</v>
      </c>
      <c r="C1267" s="29">
        <f t="shared" si="2455"/>
        <v>43861</v>
      </c>
      <c r="D1267" s="88">
        <f ca="1">OFFSET(dispos!$D$30,,78)</f>
        <v>0</v>
      </c>
      <c r="E1267" s="88">
        <f ca="1">OFFSET(dispos!$E$30,,78)</f>
        <v>0</v>
      </c>
      <c r="F1267" s="88">
        <f ca="1">OFFSET(dispos!$F$30,,78)</f>
        <v>0</v>
      </c>
      <c r="G1267" s="88">
        <f ca="1">OFFSET(dispos!$G$30,,78)</f>
        <v>0</v>
      </c>
      <c r="H1267" s="88">
        <f ca="1">OFFSET(dispos!$H$30,,78)</f>
        <v>0</v>
      </c>
      <c r="I1267" s="88">
        <f ca="1">OFFSET(dispos!$I$30,,78)</f>
        <v>0</v>
      </c>
      <c r="J1267" s="90" t="str">
        <f t="shared" ref="J1267:O1267" ca="1" si="2546">IF(D1267=0,"",SUMPRODUCT((D1254:D1303&lt;=D1267)-(ISBLANK(D1254:D1303))))</f>
        <v/>
      </c>
      <c r="K1267" s="90" t="str">
        <f t="shared" ca="1" si="2546"/>
        <v/>
      </c>
      <c r="L1267" s="90" t="str">
        <f t="shared" ca="1" si="2546"/>
        <v/>
      </c>
      <c r="M1267" s="90" t="str">
        <f t="shared" ca="1" si="2546"/>
        <v/>
      </c>
      <c r="N1267" s="90" t="str">
        <f t="shared" ca="1" si="2546"/>
        <v/>
      </c>
      <c r="O1267" s="90" t="str">
        <f t="shared" ca="1" si="2546"/>
        <v/>
      </c>
      <c r="P1267" s="89" t="str">
        <f t="shared" ref="P1267:U1267" ca="1" si="2547">IF(ISNA(MATCH(MIN(J1254:J1303)+ROW()-ROW(P1254),J1254:J1303,0)),"",INDEX(D1254:D1303,MATCH(MIN(J1254:J1303)+ROW()-ROW(P1254),J1254:J1303,0)))</f>
        <v/>
      </c>
      <c r="Q1267" s="89" t="str">
        <f t="shared" ca="1" si="2547"/>
        <v/>
      </c>
      <c r="R1267" s="89" t="str">
        <f t="shared" ca="1" si="2547"/>
        <v/>
      </c>
      <c r="S1267" s="89" t="str">
        <f t="shared" ca="1" si="2547"/>
        <v/>
      </c>
      <c r="T1267" s="89" t="str">
        <f t="shared" ca="1" si="2547"/>
        <v/>
      </c>
      <c r="U1267" s="89" t="str">
        <f t="shared" ca="1" si="2547"/>
        <v/>
      </c>
      <c r="V1267" s="98"/>
    </row>
    <row r="1268" spans="2:22" x14ac:dyDescent="0.25">
      <c r="B1268">
        <v>15</v>
      </c>
      <c r="C1268" s="29">
        <f t="shared" si="2455"/>
        <v>43861</v>
      </c>
      <c r="D1268" s="88">
        <f ca="1">OFFSET(dispos!$D$30,,84)</f>
        <v>0</v>
      </c>
      <c r="E1268" s="88">
        <f ca="1">OFFSET(dispos!$E$30,,84)</f>
        <v>0</v>
      </c>
      <c r="F1268" s="88">
        <f ca="1">OFFSET(dispos!$F$30,,84)</f>
        <v>0</v>
      </c>
      <c r="G1268" s="88">
        <f ca="1">OFFSET(dispos!$G$30,,84)</f>
        <v>0</v>
      </c>
      <c r="H1268" s="88">
        <f ca="1">OFFSET(dispos!$H$30,,84)</f>
        <v>0</v>
      </c>
      <c r="I1268" s="88">
        <f ca="1">OFFSET(dispos!$I$30,,84)</f>
        <v>0</v>
      </c>
      <c r="J1268" s="90" t="str">
        <f t="shared" ref="J1268:O1268" ca="1" si="2548">IF(D1268=0,"",SUMPRODUCT((D1254:D1303&lt;=D1268)-(ISBLANK(D1254:D1303))))</f>
        <v/>
      </c>
      <c r="K1268" s="90" t="str">
        <f t="shared" ca="1" si="2548"/>
        <v/>
      </c>
      <c r="L1268" s="90" t="str">
        <f t="shared" ca="1" si="2548"/>
        <v/>
      </c>
      <c r="M1268" s="90" t="str">
        <f t="shared" ca="1" si="2548"/>
        <v/>
      </c>
      <c r="N1268" s="90" t="str">
        <f t="shared" ca="1" si="2548"/>
        <v/>
      </c>
      <c r="O1268" s="90" t="str">
        <f t="shared" ca="1" si="2548"/>
        <v/>
      </c>
      <c r="P1268" s="89" t="str">
        <f t="shared" ref="P1268:U1268" ca="1" si="2549">IF(ISNA(MATCH(MIN(J1254:J1303)+ROW()-ROW(P1254),J1254:J1303,0)),"",INDEX(D1254:D1303,MATCH(MIN(J1254:J1303)+ROW()-ROW(P1254),J1254:J1303,0)))</f>
        <v/>
      </c>
      <c r="Q1268" s="89" t="str">
        <f t="shared" ca="1" si="2549"/>
        <v/>
      </c>
      <c r="R1268" s="89" t="str">
        <f t="shared" ca="1" si="2549"/>
        <v/>
      </c>
      <c r="S1268" s="89" t="str">
        <f t="shared" ca="1" si="2549"/>
        <v/>
      </c>
      <c r="T1268" s="89" t="str">
        <f t="shared" ca="1" si="2549"/>
        <v/>
      </c>
      <c r="U1268" s="89" t="str">
        <f t="shared" ca="1" si="2549"/>
        <v/>
      </c>
      <c r="V1268" s="98"/>
    </row>
    <row r="1269" spans="2:22" x14ac:dyDescent="0.25">
      <c r="B1269">
        <v>16</v>
      </c>
      <c r="C1269" s="29">
        <f t="shared" si="2455"/>
        <v>43861</v>
      </c>
      <c r="D1269" s="88">
        <f ca="1">OFFSET(dispos!$D$30,,90)</f>
        <v>0</v>
      </c>
      <c r="E1269" s="88">
        <f ca="1">OFFSET(dispos!$E$30,,90)</f>
        <v>0</v>
      </c>
      <c r="F1269" s="88">
        <f ca="1">OFFSET(dispos!$F$30,,90)</f>
        <v>0</v>
      </c>
      <c r="G1269" s="88">
        <f ca="1">OFFSET(dispos!$G$30,,90)</f>
        <v>0</v>
      </c>
      <c r="H1269" s="88">
        <f ca="1">OFFSET(dispos!$H$30,,90)</f>
        <v>0</v>
      </c>
      <c r="I1269" s="88">
        <f ca="1">OFFSET(dispos!$I$30,,90)</f>
        <v>0</v>
      </c>
      <c r="J1269" s="90" t="str">
        <f t="shared" ref="J1269:O1269" ca="1" si="2550">IF(D1269=0,"",SUMPRODUCT((D1254:D1303&lt;=D1269)-(ISBLANK(D1254:D1303))))</f>
        <v/>
      </c>
      <c r="K1269" s="90" t="str">
        <f t="shared" ca="1" si="2550"/>
        <v/>
      </c>
      <c r="L1269" s="90" t="str">
        <f t="shared" ca="1" si="2550"/>
        <v/>
      </c>
      <c r="M1269" s="90" t="str">
        <f t="shared" ca="1" si="2550"/>
        <v/>
      </c>
      <c r="N1269" s="90" t="str">
        <f t="shared" ca="1" si="2550"/>
        <v/>
      </c>
      <c r="O1269" s="90" t="str">
        <f t="shared" ca="1" si="2550"/>
        <v/>
      </c>
      <c r="P1269" s="89" t="str">
        <f t="shared" ref="P1269:U1269" ca="1" si="2551">IF(ISNA(MATCH(MIN(J1254:J1303)+ROW()-ROW(P1254),J1254:J1303,0)),"",INDEX(D1254:D1303,MATCH(MIN(J1254:J1303)+ROW()-ROW(P1254),J1254:J1303,0)))</f>
        <v/>
      </c>
      <c r="Q1269" s="89" t="str">
        <f t="shared" ca="1" si="2551"/>
        <v/>
      </c>
      <c r="R1269" s="89" t="str">
        <f t="shared" ca="1" si="2551"/>
        <v/>
      </c>
      <c r="S1269" s="89" t="str">
        <f t="shared" ca="1" si="2551"/>
        <v/>
      </c>
      <c r="T1269" s="89" t="str">
        <f t="shared" ca="1" si="2551"/>
        <v/>
      </c>
      <c r="U1269" s="89" t="str">
        <f t="shared" ca="1" si="2551"/>
        <v/>
      </c>
      <c r="V1269" s="98"/>
    </row>
    <row r="1270" spans="2:22" x14ac:dyDescent="0.25">
      <c r="B1270">
        <v>17</v>
      </c>
      <c r="C1270" s="29">
        <f t="shared" si="2455"/>
        <v>43861</v>
      </c>
      <c r="D1270" s="88">
        <f ca="1">OFFSET(dispos!$D$30,,96)</f>
        <v>0</v>
      </c>
      <c r="E1270" s="88">
        <f ca="1">OFFSET(dispos!$E$30,,96)</f>
        <v>0</v>
      </c>
      <c r="F1270" s="88">
        <f ca="1">OFFSET(dispos!$F$30,,96)</f>
        <v>0</v>
      </c>
      <c r="G1270" s="88">
        <f ca="1">OFFSET(dispos!$G$30,,96)</f>
        <v>0</v>
      </c>
      <c r="H1270" s="88">
        <f ca="1">OFFSET(dispos!$H$30,,96)</f>
        <v>0</v>
      </c>
      <c r="I1270" s="88">
        <f ca="1">OFFSET(dispos!$I$30,,96)</f>
        <v>0</v>
      </c>
      <c r="J1270" s="90" t="str">
        <f t="shared" ref="J1270:O1270" ca="1" si="2552">IF(D1270=0,"",SUMPRODUCT((D1254:D1303&lt;=D1270)-(ISBLANK(D1254:D1303))))</f>
        <v/>
      </c>
      <c r="K1270" s="90" t="str">
        <f t="shared" ca="1" si="2552"/>
        <v/>
      </c>
      <c r="L1270" s="90" t="str">
        <f t="shared" ca="1" si="2552"/>
        <v/>
      </c>
      <c r="M1270" s="90" t="str">
        <f t="shared" ca="1" si="2552"/>
        <v/>
      </c>
      <c r="N1270" s="90" t="str">
        <f t="shared" ca="1" si="2552"/>
        <v/>
      </c>
      <c r="O1270" s="90" t="str">
        <f t="shared" ca="1" si="2552"/>
        <v/>
      </c>
      <c r="P1270" s="89" t="str">
        <f t="shared" ref="P1270:U1270" ca="1" si="2553">IF(ISNA(MATCH(MIN(J1254:J1303)+ROW()-ROW(P1254),J1254:J1303,0)),"",INDEX(D1254:D1303,MATCH(MIN(J1254:J1303)+ROW()-ROW(P1254),J1254:J1303,0)))</f>
        <v/>
      </c>
      <c r="Q1270" s="89" t="str">
        <f t="shared" ca="1" si="2553"/>
        <v/>
      </c>
      <c r="R1270" s="89" t="str">
        <f t="shared" ca="1" si="2553"/>
        <v/>
      </c>
      <c r="S1270" s="89" t="str">
        <f t="shared" ca="1" si="2553"/>
        <v/>
      </c>
      <c r="T1270" s="89" t="str">
        <f t="shared" ca="1" si="2553"/>
        <v/>
      </c>
      <c r="U1270" s="89" t="str">
        <f t="shared" ca="1" si="2553"/>
        <v/>
      </c>
      <c r="V1270" s="98"/>
    </row>
    <row r="1271" spans="2:22" x14ac:dyDescent="0.25">
      <c r="B1271">
        <v>18</v>
      </c>
      <c r="C1271" s="29">
        <f t="shared" si="2455"/>
        <v>43861</v>
      </c>
      <c r="D1271" s="88">
        <f ca="1">OFFSET(dispos!$D$30,,102)</f>
        <v>0</v>
      </c>
      <c r="E1271" s="88">
        <f ca="1">OFFSET(dispos!$E$30,,102)</f>
        <v>0</v>
      </c>
      <c r="F1271" s="88">
        <f ca="1">OFFSET(dispos!$F$30,,102)</f>
        <v>0</v>
      </c>
      <c r="G1271" s="88">
        <f ca="1">OFFSET(dispos!$G$30,,102)</f>
        <v>0</v>
      </c>
      <c r="H1271" s="88">
        <f ca="1">OFFSET(dispos!$H$30,,102)</f>
        <v>0</v>
      </c>
      <c r="I1271" s="88">
        <f ca="1">OFFSET(dispos!$I$30,,102)</f>
        <v>0</v>
      </c>
      <c r="J1271" s="90" t="str">
        <f t="shared" ref="J1271:O1271" ca="1" si="2554">IF(D1271=0,"",SUMPRODUCT((D1254:D1303&lt;=D1271)-(ISBLANK(D1254:D1303))))</f>
        <v/>
      </c>
      <c r="K1271" s="90" t="str">
        <f t="shared" ca="1" si="2554"/>
        <v/>
      </c>
      <c r="L1271" s="90" t="str">
        <f t="shared" ca="1" si="2554"/>
        <v/>
      </c>
      <c r="M1271" s="90" t="str">
        <f t="shared" ca="1" si="2554"/>
        <v/>
      </c>
      <c r="N1271" s="90" t="str">
        <f t="shared" ca="1" si="2554"/>
        <v/>
      </c>
      <c r="O1271" s="90" t="str">
        <f t="shared" ca="1" si="2554"/>
        <v/>
      </c>
      <c r="P1271" s="89" t="str">
        <f t="shared" ref="P1271:U1271" ca="1" si="2555">IF(ISNA(MATCH(MIN(J1254:J1303)+ROW()-ROW(P1254),J1254:J1303,0)),"",INDEX(D1254:D1303,MATCH(MIN(J1254:J1303)+ROW()-ROW(P1254),J1254:J1303,0)))</f>
        <v/>
      </c>
      <c r="Q1271" s="89" t="str">
        <f t="shared" ca="1" si="2555"/>
        <v/>
      </c>
      <c r="R1271" s="89" t="str">
        <f t="shared" ca="1" si="2555"/>
        <v/>
      </c>
      <c r="S1271" s="89" t="str">
        <f t="shared" ca="1" si="2555"/>
        <v/>
      </c>
      <c r="T1271" s="89" t="str">
        <f t="shared" ca="1" si="2555"/>
        <v/>
      </c>
      <c r="U1271" s="89" t="str">
        <f t="shared" ca="1" si="2555"/>
        <v/>
      </c>
      <c r="V1271" s="98"/>
    </row>
    <row r="1272" spans="2:22" x14ac:dyDescent="0.25">
      <c r="B1272">
        <v>19</v>
      </c>
      <c r="C1272" s="29">
        <f t="shared" si="2455"/>
        <v>43861</v>
      </c>
      <c r="D1272" s="88">
        <f ca="1">OFFSET(dispos!$D$30,,108)</f>
        <v>0</v>
      </c>
      <c r="E1272" s="88">
        <f ca="1">OFFSET(dispos!$E$30,,108)</f>
        <v>0</v>
      </c>
      <c r="F1272" s="88">
        <f ca="1">OFFSET(dispos!$F$30,,108)</f>
        <v>0</v>
      </c>
      <c r="G1272" s="88">
        <f ca="1">OFFSET(dispos!$G$30,,108)</f>
        <v>0</v>
      </c>
      <c r="H1272" s="88">
        <f ca="1">OFFSET(dispos!$H$30,,108)</f>
        <v>0</v>
      </c>
      <c r="I1272" s="88">
        <f ca="1">OFFSET(dispos!$I$30,,108)</f>
        <v>0</v>
      </c>
      <c r="J1272" s="90" t="str">
        <f t="shared" ref="J1272:O1272" ca="1" si="2556">IF(D1272=0,"",SUMPRODUCT((D1254:D1303&lt;=D1272)-(ISBLANK(D1254:D1303))))</f>
        <v/>
      </c>
      <c r="K1272" s="90" t="str">
        <f t="shared" ca="1" si="2556"/>
        <v/>
      </c>
      <c r="L1272" s="90" t="str">
        <f t="shared" ca="1" si="2556"/>
        <v/>
      </c>
      <c r="M1272" s="90" t="str">
        <f t="shared" ca="1" si="2556"/>
        <v/>
      </c>
      <c r="N1272" s="90" t="str">
        <f t="shared" ca="1" si="2556"/>
        <v/>
      </c>
      <c r="O1272" s="90" t="str">
        <f t="shared" ca="1" si="2556"/>
        <v/>
      </c>
      <c r="P1272" s="89" t="str">
        <f t="shared" ref="P1272:U1272" ca="1" si="2557">IF(ISNA(MATCH(MIN(J1254:J1303)+ROW()-ROW(P1254),J1254:J1303,0)),"",INDEX(D1254:D1303,MATCH(MIN(J1254:J1303)+ROW()-ROW(P1254),J1254:J1303,0)))</f>
        <v/>
      </c>
      <c r="Q1272" s="89" t="str">
        <f t="shared" ca="1" si="2557"/>
        <v/>
      </c>
      <c r="R1272" s="89" t="str">
        <f t="shared" ca="1" si="2557"/>
        <v/>
      </c>
      <c r="S1272" s="89" t="str">
        <f t="shared" ca="1" si="2557"/>
        <v/>
      </c>
      <c r="T1272" s="89" t="str">
        <f t="shared" ca="1" si="2557"/>
        <v/>
      </c>
      <c r="U1272" s="89" t="str">
        <f t="shared" ca="1" si="2557"/>
        <v/>
      </c>
      <c r="V1272" s="98"/>
    </row>
    <row r="1273" spans="2:22" x14ac:dyDescent="0.25">
      <c r="B1273">
        <v>20</v>
      </c>
      <c r="C1273" s="29">
        <f t="shared" si="2455"/>
        <v>43861</v>
      </c>
      <c r="D1273" s="88">
        <f ca="1">OFFSET(dispos!$D$30,,114)</f>
        <v>0</v>
      </c>
      <c r="E1273" s="88">
        <f ca="1">OFFSET(dispos!$E$30,,114)</f>
        <v>0</v>
      </c>
      <c r="F1273" s="88">
        <f ca="1">OFFSET(dispos!$F$30,,114)</f>
        <v>0</v>
      </c>
      <c r="G1273" s="88">
        <f ca="1">OFFSET(dispos!$G$30,,114)</f>
        <v>0</v>
      </c>
      <c r="H1273" s="88">
        <f ca="1">OFFSET(dispos!$H$30,,114)</f>
        <v>0</v>
      </c>
      <c r="I1273" s="88">
        <f ca="1">OFFSET(dispos!$I$30,,114)</f>
        <v>0</v>
      </c>
      <c r="J1273" s="90" t="str">
        <f t="shared" ref="J1273:O1273" ca="1" si="2558">IF(D1273=0,"",SUMPRODUCT((D1254:D1303&lt;=D1273)-(ISBLANK(D1254:D1303))))</f>
        <v/>
      </c>
      <c r="K1273" s="90" t="str">
        <f t="shared" ca="1" si="2558"/>
        <v/>
      </c>
      <c r="L1273" s="90" t="str">
        <f t="shared" ca="1" si="2558"/>
        <v/>
      </c>
      <c r="M1273" s="90" t="str">
        <f t="shared" ca="1" si="2558"/>
        <v/>
      </c>
      <c r="N1273" s="90" t="str">
        <f t="shared" ca="1" si="2558"/>
        <v/>
      </c>
      <c r="O1273" s="90" t="str">
        <f t="shared" ca="1" si="2558"/>
        <v/>
      </c>
      <c r="P1273" s="89" t="str">
        <f t="shared" ref="P1273:U1273" ca="1" si="2559">IF(ISNA(MATCH(MIN(J1254:J1303)+ROW()-ROW(P1254),J1254:J1303,0)),"",INDEX(D1254:D1303,MATCH(MIN(J1254:J1303)+ROW()-ROW(P1254),J1254:J1303,0)))</f>
        <v/>
      </c>
      <c r="Q1273" s="89" t="str">
        <f t="shared" ca="1" si="2559"/>
        <v/>
      </c>
      <c r="R1273" s="89" t="str">
        <f t="shared" ca="1" si="2559"/>
        <v/>
      </c>
      <c r="S1273" s="89" t="str">
        <f t="shared" ca="1" si="2559"/>
        <v/>
      </c>
      <c r="T1273" s="89" t="str">
        <f t="shared" ca="1" si="2559"/>
        <v/>
      </c>
      <c r="U1273" s="89" t="str">
        <f t="shared" ca="1" si="2559"/>
        <v/>
      </c>
      <c r="V1273" s="98"/>
    </row>
    <row r="1274" spans="2:22" x14ac:dyDescent="0.25">
      <c r="B1274">
        <v>21</v>
      </c>
      <c r="C1274" s="29">
        <f t="shared" si="2455"/>
        <v>43861</v>
      </c>
      <c r="D1274" s="88">
        <f ca="1">OFFSET(dispos!$D$30,,120)</f>
        <v>0</v>
      </c>
      <c r="E1274" s="88">
        <f ca="1">OFFSET(dispos!$E$30,,120)</f>
        <v>0</v>
      </c>
      <c r="F1274" s="88">
        <f ca="1">OFFSET(dispos!$F$30,,120)</f>
        <v>0</v>
      </c>
      <c r="G1274" s="88">
        <f ca="1">OFFSET(dispos!$G$30,,120)</f>
        <v>0</v>
      </c>
      <c r="H1274" s="88">
        <f ca="1">OFFSET(dispos!$H$30,,120)</f>
        <v>0</v>
      </c>
      <c r="I1274" s="88">
        <f ca="1">OFFSET(dispos!$I$30,,120)</f>
        <v>0</v>
      </c>
      <c r="J1274" s="90" t="str">
        <f t="shared" ref="J1274:O1274" ca="1" si="2560">IF(D1274=0,"",SUMPRODUCT((D1254:D1303&lt;=D1274)-(ISBLANK(D1254:D1303))))</f>
        <v/>
      </c>
      <c r="K1274" s="90" t="str">
        <f t="shared" ca="1" si="2560"/>
        <v/>
      </c>
      <c r="L1274" s="90" t="str">
        <f t="shared" ca="1" si="2560"/>
        <v/>
      </c>
      <c r="M1274" s="90" t="str">
        <f t="shared" ca="1" si="2560"/>
        <v/>
      </c>
      <c r="N1274" s="90" t="str">
        <f t="shared" ca="1" si="2560"/>
        <v/>
      </c>
      <c r="O1274" s="90" t="str">
        <f t="shared" ca="1" si="2560"/>
        <v/>
      </c>
      <c r="P1274" s="89" t="str">
        <f t="shared" ref="P1274:U1274" ca="1" si="2561">IF(ISNA(MATCH(MIN(J1254:J1303)+ROW()-ROW(P1254),J1254:J1303,0)),"",INDEX(D1254:D1303,MATCH(MIN(J1254:J1303)+ROW()-ROW(P1254),J1254:J1303,0)))</f>
        <v/>
      </c>
      <c r="Q1274" s="89" t="str">
        <f t="shared" ca="1" si="2561"/>
        <v/>
      </c>
      <c r="R1274" s="89" t="str">
        <f t="shared" ca="1" si="2561"/>
        <v/>
      </c>
      <c r="S1274" s="89" t="str">
        <f t="shared" ca="1" si="2561"/>
        <v/>
      </c>
      <c r="T1274" s="89" t="str">
        <f t="shared" ca="1" si="2561"/>
        <v/>
      </c>
      <c r="U1274" s="89" t="str">
        <f t="shared" ca="1" si="2561"/>
        <v/>
      </c>
      <c r="V1274" s="98"/>
    </row>
    <row r="1275" spans="2:22" x14ac:dyDescent="0.25">
      <c r="B1275">
        <v>22</v>
      </c>
      <c r="C1275" s="29">
        <f t="shared" si="2455"/>
        <v>43861</v>
      </c>
      <c r="D1275" s="88">
        <f ca="1">OFFSET(dispos!$D$30,,126)</f>
        <v>0</v>
      </c>
      <c r="E1275" s="88">
        <f ca="1">OFFSET(dispos!$E$30,,126)</f>
        <v>0</v>
      </c>
      <c r="F1275" s="88">
        <f ca="1">OFFSET(dispos!$F$30,,126)</f>
        <v>0</v>
      </c>
      <c r="G1275" s="88">
        <f ca="1">OFFSET(dispos!$G$30,,126)</f>
        <v>0</v>
      </c>
      <c r="H1275" s="88">
        <f ca="1">OFFSET(dispos!$H$30,,126)</f>
        <v>0</v>
      </c>
      <c r="I1275" s="88">
        <f ca="1">OFFSET(dispos!$I$30,,126)</f>
        <v>0</v>
      </c>
      <c r="J1275" s="90" t="str">
        <f t="shared" ref="J1275:O1275" ca="1" si="2562">IF(D1275=0,"",SUMPRODUCT((D1254:D1303&lt;=D1275)-(ISBLANK(D1254:D1303))))</f>
        <v/>
      </c>
      <c r="K1275" s="90" t="str">
        <f t="shared" ca="1" si="2562"/>
        <v/>
      </c>
      <c r="L1275" s="90" t="str">
        <f t="shared" ca="1" si="2562"/>
        <v/>
      </c>
      <c r="M1275" s="90" t="str">
        <f t="shared" ca="1" si="2562"/>
        <v/>
      </c>
      <c r="N1275" s="90" t="str">
        <f t="shared" ca="1" si="2562"/>
        <v/>
      </c>
      <c r="O1275" s="90" t="str">
        <f t="shared" ca="1" si="2562"/>
        <v/>
      </c>
      <c r="P1275" s="89" t="str">
        <f t="shared" ref="P1275:U1275" ca="1" si="2563">IF(ISNA(MATCH(MIN(J1254:J1303)+ROW()-ROW(P1254),J1254:J1303,0)),"",INDEX(D1254:D1303,MATCH(MIN(J1254:J1303)+ROW()-ROW(P1254),J1254:J1303,0)))</f>
        <v/>
      </c>
      <c r="Q1275" s="89" t="str">
        <f t="shared" ca="1" si="2563"/>
        <v/>
      </c>
      <c r="R1275" s="89" t="str">
        <f t="shared" ca="1" si="2563"/>
        <v/>
      </c>
      <c r="S1275" s="89" t="str">
        <f t="shared" ca="1" si="2563"/>
        <v/>
      </c>
      <c r="T1275" s="89" t="str">
        <f t="shared" ca="1" si="2563"/>
        <v/>
      </c>
      <c r="U1275" s="89" t="str">
        <f t="shared" ca="1" si="2563"/>
        <v/>
      </c>
      <c r="V1275" s="98"/>
    </row>
    <row r="1276" spans="2:22" x14ac:dyDescent="0.25">
      <c r="B1276">
        <v>23</v>
      </c>
      <c r="C1276" s="29">
        <f t="shared" si="2455"/>
        <v>43861</v>
      </c>
      <c r="D1276" s="88">
        <f ca="1">OFFSET(dispos!$D$30,,132)</f>
        <v>0</v>
      </c>
      <c r="E1276" s="88">
        <f ca="1">OFFSET(dispos!$E$30,,132)</f>
        <v>0</v>
      </c>
      <c r="F1276" s="88">
        <f ca="1">OFFSET(dispos!$F$30,,132)</f>
        <v>0</v>
      </c>
      <c r="G1276" s="88">
        <f ca="1">OFFSET(dispos!$G$30,,132)</f>
        <v>0</v>
      </c>
      <c r="H1276" s="88">
        <f ca="1">OFFSET(dispos!$H$30,,132)</f>
        <v>0</v>
      </c>
      <c r="I1276" s="88">
        <f ca="1">OFFSET(dispos!$I$30,,132)</f>
        <v>0</v>
      </c>
      <c r="J1276" s="90" t="str">
        <f t="shared" ref="J1276:O1276" ca="1" si="2564">IF(D1276=0,"",SUMPRODUCT((D1254:D1303&lt;=D1276)-(ISBLANK(D1254:D1303))))</f>
        <v/>
      </c>
      <c r="K1276" s="90" t="str">
        <f t="shared" ca="1" si="2564"/>
        <v/>
      </c>
      <c r="L1276" s="90" t="str">
        <f t="shared" ca="1" si="2564"/>
        <v/>
      </c>
      <c r="M1276" s="90" t="str">
        <f t="shared" ca="1" si="2564"/>
        <v/>
      </c>
      <c r="N1276" s="90" t="str">
        <f t="shared" ca="1" si="2564"/>
        <v/>
      </c>
      <c r="O1276" s="90" t="str">
        <f t="shared" ca="1" si="2564"/>
        <v/>
      </c>
      <c r="P1276" s="89" t="str">
        <f t="shared" ref="P1276:U1276" ca="1" si="2565">IF(ISNA(MATCH(MIN(J1254:J1303)+ROW()-ROW(P1254),J1254:J1303,0)),"",INDEX(D1254:D1303,MATCH(MIN(J1254:J1303)+ROW()-ROW(P1254),J1254:J1303,0)))</f>
        <v/>
      </c>
      <c r="Q1276" s="89" t="str">
        <f t="shared" ca="1" si="2565"/>
        <v/>
      </c>
      <c r="R1276" s="89" t="str">
        <f t="shared" ca="1" si="2565"/>
        <v/>
      </c>
      <c r="S1276" s="89" t="str">
        <f t="shared" ca="1" si="2565"/>
        <v/>
      </c>
      <c r="T1276" s="89" t="str">
        <f t="shared" ca="1" si="2565"/>
        <v/>
      </c>
      <c r="U1276" s="89" t="str">
        <f t="shared" ca="1" si="2565"/>
        <v/>
      </c>
      <c r="V1276" s="98"/>
    </row>
    <row r="1277" spans="2:22" x14ac:dyDescent="0.25">
      <c r="B1277">
        <v>24</v>
      </c>
      <c r="C1277" s="29">
        <f t="shared" si="2455"/>
        <v>43861</v>
      </c>
      <c r="D1277" s="88">
        <f ca="1">OFFSET(dispos!$D$30,,138)</f>
        <v>0</v>
      </c>
      <c r="E1277" s="88">
        <f ca="1">OFFSET(dispos!$E$30,,138)</f>
        <v>0</v>
      </c>
      <c r="F1277" s="88">
        <f ca="1">OFFSET(dispos!$F$30,,138)</f>
        <v>0</v>
      </c>
      <c r="G1277" s="88">
        <f ca="1">OFFSET(dispos!$G$30,,138)</f>
        <v>0</v>
      </c>
      <c r="H1277" s="88">
        <f ca="1">OFFSET(dispos!$H$30,,138)</f>
        <v>0</v>
      </c>
      <c r="I1277" s="88">
        <f ca="1">OFFSET(dispos!$I$30,,138)</f>
        <v>0</v>
      </c>
      <c r="J1277" s="90" t="str">
        <f t="shared" ref="J1277:O1277" ca="1" si="2566">IF(D1277=0,"",SUMPRODUCT((D1254:D1303&lt;=D1277)-(ISBLANK(D1254:D1303))))</f>
        <v/>
      </c>
      <c r="K1277" s="90" t="str">
        <f t="shared" ca="1" si="2566"/>
        <v/>
      </c>
      <c r="L1277" s="90" t="str">
        <f t="shared" ca="1" si="2566"/>
        <v/>
      </c>
      <c r="M1277" s="90" t="str">
        <f t="shared" ca="1" si="2566"/>
        <v/>
      </c>
      <c r="N1277" s="90" t="str">
        <f t="shared" ca="1" si="2566"/>
        <v/>
      </c>
      <c r="O1277" s="90" t="str">
        <f t="shared" ca="1" si="2566"/>
        <v/>
      </c>
      <c r="P1277" s="89" t="str">
        <f t="shared" ref="P1277:U1277" ca="1" si="2567">IF(ISNA(MATCH(MIN(J1254:J1303)+ROW()-ROW(P1254),J1254:J1303,0)),"",INDEX(D1254:D1303,MATCH(MIN(J1254:J1303)+ROW()-ROW(P1254),J1254:J1303,0)))</f>
        <v/>
      </c>
      <c r="Q1277" s="89" t="str">
        <f t="shared" ca="1" si="2567"/>
        <v/>
      </c>
      <c r="R1277" s="89" t="str">
        <f t="shared" ca="1" si="2567"/>
        <v/>
      </c>
      <c r="S1277" s="89" t="str">
        <f t="shared" ca="1" si="2567"/>
        <v/>
      </c>
      <c r="T1277" s="89" t="str">
        <f t="shared" ca="1" si="2567"/>
        <v/>
      </c>
      <c r="U1277" s="89" t="str">
        <f t="shared" ca="1" si="2567"/>
        <v/>
      </c>
      <c r="V1277" s="98"/>
    </row>
    <row r="1278" spans="2:22" x14ac:dyDescent="0.25">
      <c r="B1278">
        <v>25</v>
      </c>
      <c r="C1278" s="29">
        <f t="shared" si="2455"/>
        <v>43861</v>
      </c>
      <c r="D1278" s="88">
        <f ca="1">OFFSET(dispos!$D$30,,144)</f>
        <v>0</v>
      </c>
      <c r="E1278" s="88">
        <f ca="1">OFFSET(dispos!$E$30,,144)</f>
        <v>0</v>
      </c>
      <c r="F1278" s="88">
        <f ca="1">OFFSET(dispos!$F$30,,144)</f>
        <v>0</v>
      </c>
      <c r="G1278" s="88">
        <f ca="1">OFFSET(dispos!$G$30,,144)</f>
        <v>0</v>
      </c>
      <c r="H1278" s="88">
        <f ca="1">OFFSET(dispos!$H$30,,144)</f>
        <v>0</v>
      </c>
      <c r="I1278" s="88">
        <f ca="1">OFFSET(dispos!$I$30,,144)</f>
        <v>0</v>
      </c>
      <c r="J1278" s="90" t="str">
        <f t="shared" ref="J1278:O1278" ca="1" si="2568">IF(D1278=0,"",SUMPRODUCT((D1254:D1303&lt;=D1278)-(ISBLANK(D1254:D1303))))</f>
        <v/>
      </c>
      <c r="K1278" s="90" t="str">
        <f t="shared" ca="1" si="2568"/>
        <v/>
      </c>
      <c r="L1278" s="90" t="str">
        <f t="shared" ca="1" si="2568"/>
        <v/>
      </c>
      <c r="M1278" s="90" t="str">
        <f t="shared" ca="1" si="2568"/>
        <v/>
      </c>
      <c r="N1278" s="90" t="str">
        <f t="shared" ca="1" si="2568"/>
        <v/>
      </c>
      <c r="O1278" s="90" t="str">
        <f t="shared" ca="1" si="2568"/>
        <v/>
      </c>
      <c r="P1278" s="89" t="str">
        <f t="shared" ref="P1278:U1278" ca="1" si="2569">IF(ISNA(MATCH(MIN(J1254:J1303)+ROW()-ROW(P1254),J1254:J1303,0)),"",INDEX(D1254:D1303,MATCH(MIN(J1254:J1303)+ROW()-ROW(P1254),J1254:J1303,0)))</f>
        <v/>
      </c>
      <c r="Q1278" s="89" t="str">
        <f t="shared" ca="1" si="2569"/>
        <v/>
      </c>
      <c r="R1278" s="89" t="str">
        <f t="shared" ca="1" si="2569"/>
        <v/>
      </c>
      <c r="S1278" s="89" t="str">
        <f t="shared" ca="1" si="2569"/>
        <v/>
      </c>
      <c r="T1278" s="89" t="str">
        <f t="shared" ca="1" si="2569"/>
        <v/>
      </c>
      <c r="U1278" s="89" t="str">
        <f t="shared" ca="1" si="2569"/>
        <v/>
      </c>
      <c r="V1278" s="98"/>
    </row>
    <row r="1279" spans="2:22" x14ac:dyDescent="0.25">
      <c r="B1279">
        <v>26</v>
      </c>
      <c r="C1279" s="29">
        <f t="shared" si="2455"/>
        <v>43861</v>
      </c>
      <c r="D1279" s="88">
        <f ca="1">OFFSET(dispos!$D$30,,150)</f>
        <v>0</v>
      </c>
      <c r="E1279" s="88">
        <f ca="1">OFFSET(dispos!$E$30,,150)</f>
        <v>0</v>
      </c>
      <c r="F1279" s="88">
        <f ca="1">OFFSET(dispos!$F$30,,150)</f>
        <v>0</v>
      </c>
      <c r="G1279" s="88">
        <f ca="1">OFFSET(dispos!$G$30,,150)</f>
        <v>0</v>
      </c>
      <c r="H1279" s="88">
        <f ca="1">OFFSET(dispos!$H$30,,150)</f>
        <v>0</v>
      </c>
      <c r="I1279" s="88">
        <f ca="1">OFFSET(dispos!$I$30,,150)</f>
        <v>0</v>
      </c>
      <c r="J1279" s="90" t="str">
        <f t="shared" ref="J1279:O1279" ca="1" si="2570">IF(D1279=0,"",SUMPRODUCT((D1254:D1303&lt;=D1279)-(ISBLANK(D1254:D1303))))</f>
        <v/>
      </c>
      <c r="K1279" s="90" t="str">
        <f t="shared" ca="1" si="2570"/>
        <v/>
      </c>
      <c r="L1279" s="90" t="str">
        <f t="shared" ca="1" si="2570"/>
        <v/>
      </c>
      <c r="M1279" s="90" t="str">
        <f t="shared" ca="1" si="2570"/>
        <v/>
      </c>
      <c r="N1279" s="90" t="str">
        <f t="shared" ca="1" si="2570"/>
        <v/>
      </c>
      <c r="O1279" s="90" t="str">
        <f t="shared" ca="1" si="2570"/>
        <v/>
      </c>
      <c r="P1279" s="89" t="str">
        <f t="shared" ref="P1279:U1279" ca="1" si="2571">IF(ISNA(MATCH(MIN(J1254:J1303)+ROW()-ROW(P1254),J1254:J1303,0)),"",INDEX(D1254:D1303,MATCH(MIN(J1254:J1303)+ROW()-ROW(P1254),J1254:J1303,0)))</f>
        <v/>
      </c>
      <c r="Q1279" s="89" t="str">
        <f t="shared" ca="1" si="2571"/>
        <v/>
      </c>
      <c r="R1279" s="89" t="str">
        <f t="shared" ca="1" si="2571"/>
        <v/>
      </c>
      <c r="S1279" s="89" t="str">
        <f t="shared" ca="1" si="2571"/>
        <v/>
      </c>
      <c r="T1279" s="89" t="str">
        <f t="shared" ca="1" si="2571"/>
        <v/>
      </c>
      <c r="U1279" s="89" t="str">
        <f t="shared" ca="1" si="2571"/>
        <v/>
      </c>
      <c r="V1279" s="98"/>
    </row>
    <row r="1280" spans="2:22" x14ac:dyDescent="0.25">
      <c r="B1280">
        <v>27</v>
      </c>
      <c r="C1280" s="29">
        <f t="shared" si="2455"/>
        <v>43861</v>
      </c>
      <c r="D1280" s="88">
        <f ca="1">OFFSET(dispos!$D$30,,156)</f>
        <v>0</v>
      </c>
      <c r="E1280" s="88">
        <f ca="1">OFFSET(dispos!$E$30,,156)</f>
        <v>0</v>
      </c>
      <c r="F1280" s="88">
        <f ca="1">OFFSET(dispos!$F$30,,156)</f>
        <v>0</v>
      </c>
      <c r="G1280" s="88">
        <f ca="1">OFFSET(dispos!$G$30,,156)</f>
        <v>0</v>
      </c>
      <c r="H1280" s="88">
        <f ca="1">OFFSET(dispos!$H$30,,156)</f>
        <v>0</v>
      </c>
      <c r="I1280" s="88">
        <f ca="1">OFFSET(dispos!$I$30,,156)</f>
        <v>0</v>
      </c>
      <c r="J1280" s="90" t="str">
        <f t="shared" ref="J1280:O1280" ca="1" si="2572">IF(D1280=0,"",SUMPRODUCT((D1254:D1303&lt;=D1280)-(ISBLANK(D1254:D1303))))</f>
        <v/>
      </c>
      <c r="K1280" s="90" t="str">
        <f t="shared" ca="1" si="2572"/>
        <v/>
      </c>
      <c r="L1280" s="90" t="str">
        <f t="shared" ca="1" si="2572"/>
        <v/>
      </c>
      <c r="M1280" s="90" t="str">
        <f t="shared" ca="1" si="2572"/>
        <v/>
      </c>
      <c r="N1280" s="90" t="str">
        <f t="shared" ca="1" si="2572"/>
        <v/>
      </c>
      <c r="O1280" s="90" t="str">
        <f t="shared" ca="1" si="2572"/>
        <v/>
      </c>
      <c r="P1280" s="89" t="str">
        <f t="shared" ref="P1280:U1280" ca="1" si="2573">IF(ISNA(MATCH(MIN(J1254:J1303)+ROW()-ROW(P1254),J1254:J1303,0)),"",INDEX(D1254:D1303,MATCH(MIN(J1254:J1303)+ROW()-ROW(P1254),J1254:J1303,0)))</f>
        <v/>
      </c>
      <c r="Q1280" s="89" t="str">
        <f t="shared" ca="1" si="2573"/>
        <v/>
      </c>
      <c r="R1280" s="89" t="str">
        <f t="shared" ca="1" si="2573"/>
        <v/>
      </c>
      <c r="S1280" s="89" t="str">
        <f t="shared" ca="1" si="2573"/>
        <v/>
      </c>
      <c r="T1280" s="89" t="str">
        <f t="shared" ca="1" si="2573"/>
        <v/>
      </c>
      <c r="U1280" s="89" t="str">
        <f t="shared" ca="1" si="2573"/>
        <v/>
      </c>
      <c r="V1280" s="98"/>
    </row>
    <row r="1281" spans="2:22" x14ac:dyDescent="0.25">
      <c r="B1281">
        <v>28</v>
      </c>
      <c r="C1281" s="29">
        <f t="shared" si="2455"/>
        <v>43861</v>
      </c>
      <c r="D1281" s="88">
        <f ca="1">OFFSET(dispos!$D$30,,162)</f>
        <v>0</v>
      </c>
      <c r="E1281" s="88">
        <f ca="1">OFFSET(dispos!$E$30,,162)</f>
        <v>0</v>
      </c>
      <c r="F1281" s="88">
        <f ca="1">OFFSET(dispos!$F$30,,162)</f>
        <v>0</v>
      </c>
      <c r="G1281" s="88">
        <f ca="1">OFFSET(dispos!$G$30,,162)</f>
        <v>0</v>
      </c>
      <c r="H1281" s="88">
        <f ca="1">OFFSET(dispos!$H$30,,162)</f>
        <v>0</v>
      </c>
      <c r="I1281" s="88">
        <f ca="1">OFFSET(dispos!$I$30,,162)</f>
        <v>0</v>
      </c>
      <c r="J1281" s="90" t="str">
        <f t="shared" ref="J1281:O1281" ca="1" si="2574">IF(D1281=0,"",SUMPRODUCT((D1254:D1303&lt;=D1281)-(ISBLANK(D1254:D1303))))</f>
        <v/>
      </c>
      <c r="K1281" s="90" t="str">
        <f t="shared" ca="1" si="2574"/>
        <v/>
      </c>
      <c r="L1281" s="90" t="str">
        <f t="shared" ca="1" si="2574"/>
        <v/>
      </c>
      <c r="M1281" s="90" t="str">
        <f t="shared" ca="1" si="2574"/>
        <v/>
      </c>
      <c r="N1281" s="90" t="str">
        <f t="shared" ca="1" si="2574"/>
        <v/>
      </c>
      <c r="O1281" s="90" t="str">
        <f t="shared" ca="1" si="2574"/>
        <v/>
      </c>
      <c r="P1281" s="89" t="str">
        <f t="shared" ref="P1281:U1281" ca="1" si="2575">IF(ISNA(MATCH(MIN(J1254:J1303)+ROW()-ROW(P1254),J1254:J1303,0)),"",INDEX(D1254:D1303,MATCH(MIN(J1254:J1303)+ROW()-ROW(P1254),J1254:J1303,0)))</f>
        <v/>
      </c>
      <c r="Q1281" s="89" t="str">
        <f t="shared" ca="1" si="2575"/>
        <v/>
      </c>
      <c r="R1281" s="89" t="str">
        <f t="shared" ca="1" si="2575"/>
        <v/>
      </c>
      <c r="S1281" s="89" t="str">
        <f t="shared" ca="1" si="2575"/>
        <v/>
      </c>
      <c r="T1281" s="89" t="str">
        <f t="shared" ca="1" si="2575"/>
        <v/>
      </c>
      <c r="U1281" s="89" t="str">
        <f t="shared" ca="1" si="2575"/>
        <v/>
      </c>
      <c r="V1281" s="98"/>
    </row>
    <row r="1282" spans="2:22" x14ac:dyDescent="0.25">
      <c r="B1282">
        <v>29</v>
      </c>
      <c r="C1282" s="29">
        <f t="shared" si="2455"/>
        <v>43861</v>
      </c>
      <c r="D1282" s="88">
        <f ca="1">OFFSET(dispos!$D$30,,168)</f>
        <v>0</v>
      </c>
      <c r="E1282" s="88">
        <f ca="1">OFFSET(dispos!$E$30,,168)</f>
        <v>0</v>
      </c>
      <c r="F1282" s="88">
        <f ca="1">OFFSET(dispos!$F$30,,168)</f>
        <v>0</v>
      </c>
      <c r="G1282" s="88">
        <f ca="1">OFFSET(dispos!$G$30,,168)</f>
        <v>0</v>
      </c>
      <c r="H1282" s="88">
        <f ca="1">OFFSET(dispos!$H$30,,168)</f>
        <v>0</v>
      </c>
      <c r="I1282" s="88">
        <f ca="1">OFFSET(dispos!$I$30,,168)</f>
        <v>0</v>
      </c>
      <c r="J1282" s="90" t="str">
        <f t="shared" ref="J1282:O1282" ca="1" si="2576">IF(D1282=0,"",SUMPRODUCT((D1254:D1303&lt;=D1282)-(ISBLANK(D1254:D1303))))</f>
        <v/>
      </c>
      <c r="K1282" s="90" t="str">
        <f t="shared" ca="1" si="2576"/>
        <v/>
      </c>
      <c r="L1282" s="90" t="str">
        <f t="shared" ca="1" si="2576"/>
        <v/>
      </c>
      <c r="M1282" s="90" t="str">
        <f t="shared" ca="1" si="2576"/>
        <v/>
      </c>
      <c r="N1282" s="90" t="str">
        <f t="shared" ca="1" si="2576"/>
        <v/>
      </c>
      <c r="O1282" s="90" t="str">
        <f t="shared" ca="1" si="2576"/>
        <v/>
      </c>
      <c r="P1282" s="89" t="str">
        <f t="shared" ref="P1282:U1282" ca="1" si="2577">IF(ISNA(MATCH(MIN(J1254:J1303)+ROW()-ROW(P1254),J1254:J1303,0)),"",INDEX(D1254:D1303,MATCH(MIN(J1254:J1303)+ROW()-ROW(P1254),J1254:J1303,0)))</f>
        <v/>
      </c>
      <c r="Q1282" s="89" t="str">
        <f t="shared" ca="1" si="2577"/>
        <v/>
      </c>
      <c r="R1282" s="89" t="str">
        <f t="shared" ca="1" si="2577"/>
        <v/>
      </c>
      <c r="S1282" s="89" t="str">
        <f t="shared" ca="1" si="2577"/>
        <v/>
      </c>
      <c r="T1282" s="89" t="str">
        <f t="shared" ca="1" si="2577"/>
        <v/>
      </c>
      <c r="U1282" s="89" t="str">
        <f t="shared" ca="1" si="2577"/>
        <v/>
      </c>
      <c r="V1282" s="98"/>
    </row>
    <row r="1283" spans="2:22" x14ac:dyDescent="0.25">
      <c r="B1283">
        <v>30</v>
      </c>
      <c r="C1283" s="29">
        <f t="shared" si="2455"/>
        <v>43861</v>
      </c>
      <c r="D1283" s="88">
        <f ca="1">OFFSET(dispos!$D$30,,174)</f>
        <v>0</v>
      </c>
      <c r="E1283" s="88">
        <f ca="1">OFFSET(dispos!$E$30,,174)</f>
        <v>0</v>
      </c>
      <c r="F1283" s="88">
        <f ca="1">OFFSET(dispos!$F$30,,174)</f>
        <v>0</v>
      </c>
      <c r="G1283" s="88">
        <f ca="1">OFFSET(dispos!$G$30,,174)</f>
        <v>0</v>
      </c>
      <c r="H1283" s="88">
        <f ca="1">OFFSET(dispos!$H$30,,174)</f>
        <v>0</v>
      </c>
      <c r="I1283" s="88">
        <f ca="1">OFFSET(dispos!$I$30,,174)</f>
        <v>0</v>
      </c>
      <c r="J1283" s="90" t="str">
        <f t="shared" ref="J1283:O1283" ca="1" si="2578">IF(D1283=0,"",SUMPRODUCT((D1254:D1303&lt;=D1283)-(ISBLANK(D1254:D1303))))</f>
        <v/>
      </c>
      <c r="K1283" s="90" t="str">
        <f t="shared" ca="1" si="2578"/>
        <v/>
      </c>
      <c r="L1283" s="90" t="str">
        <f t="shared" ca="1" si="2578"/>
        <v/>
      </c>
      <c r="M1283" s="90" t="str">
        <f t="shared" ca="1" si="2578"/>
        <v/>
      </c>
      <c r="N1283" s="90" t="str">
        <f t="shared" ca="1" si="2578"/>
        <v/>
      </c>
      <c r="O1283" s="90" t="str">
        <f t="shared" ca="1" si="2578"/>
        <v/>
      </c>
      <c r="P1283" s="89" t="str">
        <f t="shared" ref="P1283:U1283" ca="1" si="2579">IF(ISNA(MATCH(MIN(J1254:J1303)+ROW()-ROW(P1254),J1254:J1303,0)),"",INDEX(D1254:D1303,MATCH(MIN(J1254:J1303)+ROW()-ROW(P1254),J1254:J1303,0)))</f>
        <v/>
      </c>
      <c r="Q1283" s="89" t="str">
        <f t="shared" ca="1" si="2579"/>
        <v/>
      </c>
      <c r="R1283" s="89" t="str">
        <f t="shared" ca="1" si="2579"/>
        <v/>
      </c>
      <c r="S1283" s="89" t="str">
        <f t="shared" ca="1" si="2579"/>
        <v/>
      </c>
      <c r="T1283" s="89" t="str">
        <f t="shared" ca="1" si="2579"/>
        <v/>
      </c>
      <c r="U1283" s="89" t="str">
        <f t="shared" ca="1" si="2579"/>
        <v/>
      </c>
      <c r="V1283" s="98"/>
    </row>
    <row r="1284" spans="2:22" x14ac:dyDescent="0.25">
      <c r="B1284">
        <v>31</v>
      </c>
      <c r="C1284" s="29">
        <f t="shared" si="2455"/>
        <v>43861</v>
      </c>
      <c r="D1284" s="88">
        <f ca="1">OFFSET(dispos!$D$30,,180)</f>
        <v>0</v>
      </c>
      <c r="E1284" s="88">
        <f ca="1">OFFSET(dispos!$E$30,,180)</f>
        <v>0</v>
      </c>
      <c r="F1284" s="88">
        <f ca="1">OFFSET(dispos!$F$30,,180)</f>
        <v>0</v>
      </c>
      <c r="G1284" s="88">
        <f ca="1">OFFSET(dispos!$G$30,,180)</f>
        <v>0</v>
      </c>
      <c r="H1284" s="88">
        <f ca="1">OFFSET(dispos!$H$30,,180)</f>
        <v>0</v>
      </c>
      <c r="I1284" s="88">
        <f ca="1">OFFSET(dispos!$I$30,,180)</f>
        <v>0</v>
      </c>
      <c r="J1284" s="90" t="str">
        <f t="shared" ref="J1284:O1284" ca="1" si="2580">IF(D1284=0,"",SUMPRODUCT((D1254:D1303&lt;=D1284)-(ISBLANK(D1254:D1303))))</f>
        <v/>
      </c>
      <c r="K1284" s="90" t="str">
        <f t="shared" ca="1" si="2580"/>
        <v/>
      </c>
      <c r="L1284" s="90" t="str">
        <f t="shared" ca="1" si="2580"/>
        <v/>
      </c>
      <c r="M1284" s="90" t="str">
        <f t="shared" ca="1" si="2580"/>
        <v/>
      </c>
      <c r="N1284" s="90" t="str">
        <f t="shared" ca="1" si="2580"/>
        <v/>
      </c>
      <c r="O1284" s="90" t="str">
        <f t="shared" ca="1" si="2580"/>
        <v/>
      </c>
      <c r="P1284" s="89" t="str">
        <f t="shared" ref="P1284:U1284" ca="1" si="2581">IF(ISNA(MATCH(MIN(J1254:J1303)+ROW()-ROW(P1254),J1254:J1303,0)),"",INDEX(D1254:D1303,MATCH(MIN(J1254:J1303)+ROW()-ROW(P1254),J1254:J1303,0)))</f>
        <v/>
      </c>
      <c r="Q1284" s="89" t="str">
        <f t="shared" ca="1" si="2581"/>
        <v/>
      </c>
      <c r="R1284" s="89" t="str">
        <f t="shared" ca="1" si="2581"/>
        <v/>
      </c>
      <c r="S1284" s="89" t="str">
        <f t="shared" ca="1" si="2581"/>
        <v/>
      </c>
      <c r="T1284" s="89" t="str">
        <f t="shared" ca="1" si="2581"/>
        <v/>
      </c>
      <c r="U1284" s="89" t="str">
        <f t="shared" ca="1" si="2581"/>
        <v/>
      </c>
      <c r="V1284" s="98"/>
    </row>
    <row r="1285" spans="2:22" x14ac:dyDescent="0.25">
      <c r="B1285">
        <v>32</v>
      </c>
      <c r="C1285" s="29">
        <f t="shared" si="2455"/>
        <v>43861</v>
      </c>
      <c r="D1285" s="88">
        <f ca="1">OFFSET(dispos!$D$30,,186)</f>
        <v>0</v>
      </c>
      <c r="E1285" s="88">
        <f ca="1">OFFSET(dispos!$E$30,,186)</f>
        <v>0</v>
      </c>
      <c r="F1285" s="88">
        <f ca="1">OFFSET(dispos!$F$30,,186)</f>
        <v>0</v>
      </c>
      <c r="G1285" s="88">
        <f ca="1">OFFSET(dispos!$G$30,,186)</f>
        <v>0</v>
      </c>
      <c r="H1285" s="88">
        <f ca="1">OFFSET(dispos!$H$30,,186)</f>
        <v>0</v>
      </c>
      <c r="I1285" s="88">
        <f ca="1">OFFSET(dispos!$I$30,,186)</f>
        <v>0</v>
      </c>
      <c r="J1285" s="90" t="str">
        <f t="shared" ref="J1285:O1285" ca="1" si="2582">IF(D1285=0,"",SUMPRODUCT((D1254:D1303&lt;=D1285)-(ISBLANK(D1254:D1303))))</f>
        <v/>
      </c>
      <c r="K1285" s="90" t="str">
        <f t="shared" ca="1" si="2582"/>
        <v/>
      </c>
      <c r="L1285" s="90" t="str">
        <f t="shared" ca="1" si="2582"/>
        <v/>
      </c>
      <c r="M1285" s="90" t="str">
        <f t="shared" ca="1" si="2582"/>
        <v/>
      </c>
      <c r="N1285" s="90" t="str">
        <f t="shared" ca="1" si="2582"/>
        <v/>
      </c>
      <c r="O1285" s="90" t="str">
        <f t="shared" ca="1" si="2582"/>
        <v/>
      </c>
      <c r="P1285" s="89" t="str">
        <f t="shared" ref="P1285:U1285" ca="1" si="2583">IF(ISNA(MATCH(MIN(J1254:J1303)+ROW()-ROW(P1254),J1254:J1303,0)),"",INDEX(D1254:D1303,MATCH(MIN(J1254:J1303)+ROW()-ROW(P1254),J1254:J1303,0)))</f>
        <v/>
      </c>
      <c r="Q1285" s="89" t="str">
        <f t="shared" ca="1" si="2583"/>
        <v/>
      </c>
      <c r="R1285" s="89" t="str">
        <f t="shared" ca="1" si="2583"/>
        <v/>
      </c>
      <c r="S1285" s="89" t="str">
        <f t="shared" ca="1" si="2583"/>
        <v/>
      </c>
      <c r="T1285" s="89" t="str">
        <f t="shared" ca="1" si="2583"/>
        <v/>
      </c>
      <c r="U1285" s="89" t="str">
        <f t="shared" ca="1" si="2583"/>
        <v/>
      </c>
      <c r="V1285" s="98"/>
    </row>
    <row r="1286" spans="2:22" x14ac:dyDescent="0.25">
      <c r="B1286">
        <v>33</v>
      </c>
      <c r="C1286" s="29">
        <f t="shared" ref="C1286:C1349" si="2584">C1285</f>
        <v>43861</v>
      </c>
      <c r="D1286" s="88">
        <f ca="1">OFFSET(dispos!$D$30,,192)</f>
        <v>0</v>
      </c>
      <c r="E1286" s="88">
        <f ca="1">OFFSET(dispos!$E$30,,192)</f>
        <v>0</v>
      </c>
      <c r="F1286" s="88">
        <f ca="1">OFFSET(dispos!$F$30,,192)</f>
        <v>0</v>
      </c>
      <c r="G1286" s="88">
        <f ca="1">OFFSET(dispos!$G$30,,192)</f>
        <v>0</v>
      </c>
      <c r="H1286" s="88">
        <f ca="1">OFFSET(dispos!$H$30,,192)</f>
        <v>0</v>
      </c>
      <c r="I1286" s="88">
        <f ca="1">OFFSET(dispos!$I$30,,192)</f>
        <v>0</v>
      </c>
      <c r="J1286" s="90" t="str">
        <f t="shared" ref="J1286:O1286" ca="1" si="2585">IF(D1286=0,"",SUMPRODUCT((D1254:D1303&lt;=D1286)-(ISBLANK(D1254:D1303))))</f>
        <v/>
      </c>
      <c r="K1286" s="90" t="str">
        <f t="shared" ca="1" si="2585"/>
        <v/>
      </c>
      <c r="L1286" s="90" t="str">
        <f t="shared" ca="1" si="2585"/>
        <v/>
      </c>
      <c r="M1286" s="90" t="str">
        <f t="shared" ca="1" si="2585"/>
        <v/>
      </c>
      <c r="N1286" s="90" t="str">
        <f t="shared" ca="1" si="2585"/>
        <v/>
      </c>
      <c r="O1286" s="90" t="str">
        <f t="shared" ca="1" si="2585"/>
        <v/>
      </c>
      <c r="P1286" s="89" t="str">
        <f t="shared" ref="P1286:U1286" ca="1" si="2586">IF(ISNA(MATCH(MIN(J1254:J1303)+ROW()-ROW(P1254),J1254:J1303,0)),"",INDEX(D1254:D1303,MATCH(MIN(J1254:J1303)+ROW()-ROW(P1254),J1254:J1303,0)))</f>
        <v/>
      </c>
      <c r="Q1286" s="89" t="str">
        <f t="shared" ca="1" si="2586"/>
        <v/>
      </c>
      <c r="R1286" s="89" t="str">
        <f t="shared" ca="1" si="2586"/>
        <v/>
      </c>
      <c r="S1286" s="89" t="str">
        <f t="shared" ca="1" si="2586"/>
        <v/>
      </c>
      <c r="T1286" s="89" t="str">
        <f t="shared" ca="1" si="2586"/>
        <v/>
      </c>
      <c r="U1286" s="89" t="str">
        <f t="shared" ca="1" si="2586"/>
        <v/>
      </c>
      <c r="V1286" s="98"/>
    </row>
    <row r="1287" spans="2:22" x14ac:dyDescent="0.25">
      <c r="B1287">
        <v>34</v>
      </c>
      <c r="C1287" s="29">
        <f t="shared" si="2584"/>
        <v>43861</v>
      </c>
      <c r="D1287" s="88">
        <f ca="1">OFFSET(dispos!$D$30,,198)</f>
        <v>0</v>
      </c>
      <c r="E1287" s="88">
        <f ca="1">OFFSET(dispos!$E$30,,198)</f>
        <v>0</v>
      </c>
      <c r="F1287" s="88">
        <f ca="1">OFFSET(dispos!$F$30,,198)</f>
        <v>0</v>
      </c>
      <c r="G1287" s="88">
        <f ca="1">OFFSET(dispos!$G$30,,198)</f>
        <v>0</v>
      </c>
      <c r="H1287" s="88">
        <f ca="1">OFFSET(dispos!$H$30,,198)</f>
        <v>0</v>
      </c>
      <c r="I1287" s="88">
        <f ca="1">OFFSET(dispos!$I$30,,198)</f>
        <v>0</v>
      </c>
      <c r="J1287" s="90" t="str">
        <f t="shared" ref="J1287:O1287" ca="1" si="2587">IF(D1287=0,"",SUMPRODUCT((D1254:D1303&lt;=D1287)-(ISBLANK(D1254:D1303))))</f>
        <v/>
      </c>
      <c r="K1287" s="90" t="str">
        <f t="shared" ca="1" si="2587"/>
        <v/>
      </c>
      <c r="L1287" s="90" t="str">
        <f t="shared" ca="1" si="2587"/>
        <v/>
      </c>
      <c r="M1287" s="90" t="str">
        <f t="shared" ca="1" si="2587"/>
        <v/>
      </c>
      <c r="N1287" s="90" t="str">
        <f t="shared" ca="1" si="2587"/>
        <v/>
      </c>
      <c r="O1287" s="90" t="str">
        <f t="shared" ca="1" si="2587"/>
        <v/>
      </c>
      <c r="P1287" s="89" t="str">
        <f t="shared" ref="P1287:U1287" ca="1" si="2588">IF(ISNA(MATCH(MIN(J1254:J1303)+ROW()-ROW(P1254),J1254:J1303,0)),"",INDEX(D1254:D1303,MATCH(MIN(J1254:J1303)+ROW()-ROW(P1254),J1254:J1303,0)))</f>
        <v/>
      </c>
      <c r="Q1287" s="89" t="str">
        <f t="shared" ca="1" si="2588"/>
        <v/>
      </c>
      <c r="R1287" s="89" t="str">
        <f t="shared" ca="1" si="2588"/>
        <v/>
      </c>
      <c r="S1287" s="89" t="str">
        <f t="shared" ca="1" si="2588"/>
        <v/>
      </c>
      <c r="T1287" s="89" t="str">
        <f t="shared" ca="1" si="2588"/>
        <v/>
      </c>
      <c r="U1287" s="89" t="str">
        <f t="shared" ca="1" si="2588"/>
        <v/>
      </c>
      <c r="V1287" s="98"/>
    </row>
    <row r="1288" spans="2:22" x14ac:dyDescent="0.25">
      <c r="B1288">
        <v>35</v>
      </c>
      <c r="C1288" s="29">
        <f t="shared" si="2584"/>
        <v>43861</v>
      </c>
      <c r="D1288" s="88">
        <f ca="1">OFFSET(dispos!$D$30,,204)</f>
        <v>0</v>
      </c>
      <c r="E1288" s="88">
        <f ca="1">OFFSET(dispos!$E$30,,204)</f>
        <v>0</v>
      </c>
      <c r="F1288" s="88">
        <f ca="1">OFFSET(dispos!$F$30,,204)</f>
        <v>0</v>
      </c>
      <c r="G1288" s="88">
        <f ca="1">OFFSET(dispos!$G$30,,204)</f>
        <v>0</v>
      </c>
      <c r="H1288" s="88">
        <f ca="1">OFFSET(dispos!$H$30,,204)</f>
        <v>0</v>
      </c>
      <c r="I1288" s="88">
        <f ca="1">OFFSET(dispos!$I$30,,204)</f>
        <v>0</v>
      </c>
      <c r="J1288" s="90" t="str">
        <f t="shared" ref="J1288:O1288" ca="1" si="2589">IF(D1288=0,"",SUMPRODUCT((D1254:D1303&lt;=D1288)-(ISBLANK(D1254:D1303))))</f>
        <v/>
      </c>
      <c r="K1288" s="90" t="str">
        <f t="shared" ca="1" si="2589"/>
        <v/>
      </c>
      <c r="L1288" s="90" t="str">
        <f t="shared" ca="1" si="2589"/>
        <v/>
      </c>
      <c r="M1288" s="90" t="str">
        <f t="shared" ca="1" si="2589"/>
        <v/>
      </c>
      <c r="N1288" s="90" t="str">
        <f t="shared" ca="1" si="2589"/>
        <v/>
      </c>
      <c r="O1288" s="90" t="str">
        <f t="shared" ca="1" si="2589"/>
        <v/>
      </c>
      <c r="P1288" s="89" t="str">
        <f t="shared" ref="P1288:U1288" ca="1" si="2590">IF(ISNA(MATCH(MIN(J1254:J1303)+ROW()-ROW(P1254),J1254:J1303,0)),"",INDEX(D1254:D1303,MATCH(MIN(J1254:J1303)+ROW()-ROW(P1254),J1254:J1303,0)))</f>
        <v/>
      </c>
      <c r="Q1288" s="89" t="str">
        <f t="shared" ca="1" si="2590"/>
        <v/>
      </c>
      <c r="R1288" s="89" t="str">
        <f t="shared" ca="1" si="2590"/>
        <v/>
      </c>
      <c r="S1288" s="89" t="str">
        <f t="shared" ca="1" si="2590"/>
        <v/>
      </c>
      <c r="T1288" s="89" t="str">
        <f t="shared" ca="1" si="2590"/>
        <v/>
      </c>
      <c r="U1288" s="89" t="str">
        <f t="shared" ca="1" si="2590"/>
        <v/>
      </c>
      <c r="V1288" s="98"/>
    </row>
    <row r="1289" spans="2:22" x14ac:dyDescent="0.25">
      <c r="B1289">
        <v>36</v>
      </c>
      <c r="C1289" s="29">
        <f t="shared" si="2584"/>
        <v>43861</v>
      </c>
      <c r="D1289" s="88">
        <f ca="1">OFFSET(dispos!$D$30,,210)</f>
        <v>0</v>
      </c>
      <c r="E1289" s="88">
        <f ca="1">OFFSET(dispos!$E$30,,210)</f>
        <v>0</v>
      </c>
      <c r="F1289" s="88">
        <f ca="1">OFFSET(dispos!$F$30,,210)</f>
        <v>0</v>
      </c>
      <c r="G1289" s="88">
        <f ca="1">OFFSET(dispos!$G$30,,210)</f>
        <v>0</v>
      </c>
      <c r="H1289" s="88">
        <f ca="1">OFFSET(dispos!$H$30,,210)</f>
        <v>0</v>
      </c>
      <c r="I1289" s="88">
        <f ca="1">OFFSET(dispos!$I$30,,210)</f>
        <v>0</v>
      </c>
      <c r="J1289" s="90" t="str">
        <f t="shared" ref="J1289:O1289" ca="1" si="2591">IF(D1289=0,"",SUMPRODUCT((D1254:D1303&lt;=D1289)-(ISBLANK(D1254:D1303))))</f>
        <v/>
      </c>
      <c r="K1289" s="90" t="str">
        <f t="shared" ca="1" si="2591"/>
        <v/>
      </c>
      <c r="L1289" s="90" t="str">
        <f t="shared" ca="1" si="2591"/>
        <v/>
      </c>
      <c r="M1289" s="90" t="str">
        <f t="shared" ca="1" si="2591"/>
        <v/>
      </c>
      <c r="N1289" s="90" t="str">
        <f t="shared" ca="1" si="2591"/>
        <v/>
      </c>
      <c r="O1289" s="90" t="str">
        <f t="shared" ca="1" si="2591"/>
        <v/>
      </c>
      <c r="P1289" s="89" t="str">
        <f t="shared" ref="P1289:U1289" ca="1" si="2592">IF(ISNA(MATCH(MIN(J1254:J1303)+ROW()-ROW(P1254),J1254:J1303,0)),"",INDEX(D1254:D1303,MATCH(MIN(J1254:J1303)+ROW()-ROW(P1254),J1254:J1303,0)))</f>
        <v/>
      </c>
      <c r="Q1289" s="89" t="str">
        <f t="shared" ca="1" si="2592"/>
        <v/>
      </c>
      <c r="R1289" s="89" t="str">
        <f t="shared" ca="1" si="2592"/>
        <v/>
      </c>
      <c r="S1289" s="89" t="str">
        <f t="shared" ca="1" si="2592"/>
        <v/>
      </c>
      <c r="T1289" s="89" t="str">
        <f t="shared" ca="1" si="2592"/>
        <v/>
      </c>
      <c r="U1289" s="89" t="str">
        <f t="shared" ca="1" si="2592"/>
        <v/>
      </c>
      <c r="V1289" s="98"/>
    </row>
    <row r="1290" spans="2:22" x14ac:dyDescent="0.25">
      <c r="B1290">
        <v>37</v>
      </c>
      <c r="C1290" s="29">
        <f t="shared" si="2584"/>
        <v>43861</v>
      </c>
      <c r="D1290" s="88">
        <f ca="1">OFFSET(dispos!$D$30,,216)</f>
        <v>0</v>
      </c>
      <c r="E1290" s="88">
        <f ca="1">OFFSET(dispos!$E$30,,216)</f>
        <v>0</v>
      </c>
      <c r="F1290" s="88">
        <f ca="1">OFFSET(dispos!$F$30,,216)</f>
        <v>0</v>
      </c>
      <c r="G1290" s="88">
        <f ca="1">OFFSET(dispos!$G$30,,216)</f>
        <v>0</v>
      </c>
      <c r="H1290" s="88">
        <f ca="1">OFFSET(dispos!$H$30,,216)</f>
        <v>0</v>
      </c>
      <c r="I1290" s="88">
        <f ca="1">OFFSET(dispos!$I$30,,216)</f>
        <v>0</v>
      </c>
      <c r="J1290" s="90" t="str">
        <f t="shared" ref="J1290:O1290" ca="1" si="2593">IF(D1290=0,"",SUMPRODUCT((D1254:D1303&lt;=D1290)-(ISBLANK(D1254:D1303))))</f>
        <v/>
      </c>
      <c r="K1290" s="90" t="str">
        <f t="shared" ca="1" si="2593"/>
        <v/>
      </c>
      <c r="L1290" s="90" t="str">
        <f t="shared" ca="1" si="2593"/>
        <v/>
      </c>
      <c r="M1290" s="90" t="str">
        <f t="shared" ca="1" si="2593"/>
        <v/>
      </c>
      <c r="N1290" s="90" t="str">
        <f t="shared" ca="1" si="2593"/>
        <v/>
      </c>
      <c r="O1290" s="90" t="str">
        <f t="shared" ca="1" si="2593"/>
        <v/>
      </c>
      <c r="P1290" s="89" t="str">
        <f t="shared" ref="P1290:U1290" ca="1" si="2594">IF(ISNA(MATCH(MIN(J1254:J1303)+ROW()-ROW(P1254),J1254:J1303,0)),"",INDEX(D1254:D1303,MATCH(MIN(J1254:J1303)+ROW()-ROW(P1254),J1254:J1303,0)))</f>
        <v/>
      </c>
      <c r="Q1290" s="89" t="str">
        <f t="shared" ca="1" si="2594"/>
        <v/>
      </c>
      <c r="R1290" s="89" t="str">
        <f t="shared" ca="1" si="2594"/>
        <v/>
      </c>
      <c r="S1290" s="89" t="str">
        <f t="shared" ca="1" si="2594"/>
        <v/>
      </c>
      <c r="T1290" s="89" t="str">
        <f t="shared" ca="1" si="2594"/>
        <v/>
      </c>
      <c r="U1290" s="89" t="str">
        <f t="shared" ca="1" si="2594"/>
        <v/>
      </c>
      <c r="V1290" s="98"/>
    </row>
    <row r="1291" spans="2:22" x14ac:dyDescent="0.25">
      <c r="B1291">
        <v>38</v>
      </c>
      <c r="C1291" s="29">
        <f t="shared" si="2584"/>
        <v>43861</v>
      </c>
      <c r="D1291" s="88">
        <f ca="1">OFFSET(dispos!$D$30,,222)</f>
        <v>0</v>
      </c>
      <c r="E1291" s="88">
        <f ca="1">OFFSET(dispos!$E$30,,222)</f>
        <v>0</v>
      </c>
      <c r="F1291" s="88">
        <f ca="1">OFFSET(dispos!$F$30,,222)</f>
        <v>0</v>
      </c>
      <c r="G1291" s="88">
        <f ca="1">OFFSET(dispos!$G$30,,222)</f>
        <v>0</v>
      </c>
      <c r="H1291" s="88">
        <f ca="1">OFFSET(dispos!$H$30,,222)</f>
        <v>0</v>
      </c>
      <c r="I1291" s="88">
        <f ca="1">OFFSET(dispos!$I$30,,222)</f>
        <v>0</v>
      </c>
      <c r="J1291" s="90" t="str">
        <f t="shared" ref="J1291:O1291" ca="1" si="2595">IF(D1291=0,"",SUMPRODUCT((D1254:D1303&lt;=D1291)-(ISBLANK(D1254:D1303))))</f>
        <v/>
      </c>
      <c r="K1291" s="90" t="str">
        <f t="shared" ca="1" si="2595"/>
        <v/>
      </c>
      <c r="L1291" s="90" t="str">
        <f t="shared" ca="1" si="2595"/>
        <v/>
      </c>
      <c r="M1291" s="90" t="str">
        <f t="shared" ca="1" si="2595"/>
        <v/>
      </c>
      <c r="N1291" s="90" t="str">
        <f t="shared" ca="1" si="2595"/>
        <v/>
      </c>
      <c r="O1291" s="90" t="str">
        <f t="shared" ca="1" si="2595"/>
        <v/>
      </c>
      <c r="P1291" s="89" t="str">
        <f t="shared" ref="P1291:U1291" ca="1" si="2596">IF(ISNA(MATCH(MIN(J1254:J1303)+ROW()-ROW(P1254),J1254:J1303,0)),"",INDEX(D1254:D1303,MATCH(MIN(J1254:J1303)+ROW()-ROW(P1254),J1254:J1303,0)))</f>
        <v/>
      </c>
      <c r="Q1291" s="89" t="str">
        <f t="shared" ca="1" si="2596"/>
        <v/>
      </c>
      <c r="R1291" s="89" t="str">
        <f t="shared" ca="1" si="2596"/>
        <v/>
      </c>
      <c r="S1291" s="89" t="str">
        <f t="shared" ca="1" si="2596"/>
        <v/>
      </c>
      <c r="T1291" s="89" t="str">
        <f t="shared" ca="1" si="2596"/>
        <v/>
      </c>
      <c r="U1291" s="89" t="str">
        <f t="shared" ca="1" si="2596"/>
        <v/>
      </c>
      <c r="V1291" s="98"/>
    </row>
    <row r="1292" spans="2:22" x14ac:dyDescent="0.25">
      <c r="B1292">
        <v>39</v>
      </c>
      <c r="C1292" s="29">
        <f t="shared" si="2584"/>
        <v>43861</v>
      </c>
      <c r="D1292" s="88">
        <f ca="1">OFFSET(dispos!$D$30,,228)</f>
        <v>0</v>
      </c>
      <c r="E1292" s="88">
        <f ca="1">OFFSET(dispos!$E$30,,228)</f>
        <v>0</v>
      </c>
      <c r="F1292" s="88">
        <f ca="1">OFFSET(dispos!$F$30,,228)</f>
        <v>0</v>
      </c>
      <c r="G1292" s="88">
        <f ca="1">OFFSET(dispos!$G$30,,228)</f>
        <v>0</v>
      </c>
      <c r="H1292" s="88">
        <f ca="1">OFFSET(dispos!$H$30,,228)</f>
        <v>0</v>
      </c>
      <c r="I1292" s="88">
        <f ca="1">OFFSET(dispos!$I$30,,228)</f>
        <v>0</v>
      </c>
      <c r="J1292" s="90" t="str">
        <f t="shared" ref="J1292:O1292" ca="1" si="2597">IF(D1292=0,"",SUMPRODUCT((D1254:D1303&lt;=D1292)-(ISBLANK(D1254:D1303))))</f>
        <v/>
      </c>
      <c r="K1292" s="90" t="str">
        <f t="shared" ca="1" si="2597"/>
        <v/>
      </c>
      <c r="L1292" s="90" t="str">
        <f t="shared" ca="1" si="2597"/>
        <v/>
      </c>
      <c r="M1292" s="90" t="str">
        <f t="shared" ca="1" si="2597"/>
        <v/>
      </c>
      <c r="N1292" s="90" t="str">
        <f t="shared" ca="1" si="2597"/>
        <v/>
      </c>
      <c r="O1292" s="90" t="str">
        <f t="shared" ca="1" si="2597"/>
        <v/>
      </c>
      <c r="P1292" s="89" t="str">
        <f t="shared" ref="P1292:U1292" ca="1" si="2598">IF(ISNA(MATCH(MIN(J1254:J1303)+ROW()-ROW(P1254),J1254:J1303,0)),"",INDEX(D1254:D1303,MATCH(MIN(J1254:J1303)+ROW()-ROW(P1254),J1254:J1303,0)))</f>
        <v/>
      </c>
      <c r="Q1292" s="89" t="str">
        <f t="shared" ca="1" si="2598"/>
        <v/>
      </c>
      <c r="R1292" s="89" t="str">
        <f t="shared" ca="1" si="2598"/>
        <v/>
      </c>
      <c r="S1292" s="89" t="str">
        <f t="shared" ca="1" si="2598"/>
        <v/>
      </c>
      <c r="T1292" s="89" t="str">
        <f t="shared" ca="1" si="2598"/>
        <v/>
      </c>
      <c r="U1292" s="89" t="str">
        <f t="shared" ca="1" si="2598"/>
        <v/>
      </c>
      <c r="V1292" s="98"/>
    </row>
    <row r="1293" spans="2:22" x14ac:dyDescent="0.25">
      <c r="B1293">
        <v>40</v>
      </c>
      <c r="C1293" s="29">
        <f t="shared" si="2584"/>
        <v>43861</v>
      </c>
      <c r="D1293" s="88">
        <f ca="1">OFFSET(dispos!$D$30,,234)</f>
        <v>0</v>
      </c>
      <c r="E1293" s="88">
        <f ca="1">OFFSET(dispos!$E$30,,234)</f>
        <v>0</v>
      </c>
      <c r="F1293" s="88">
        <f ca="1">OFFSET(dispos!$F$30,,234)</f>
        <v>0</v>
      </c>
      <c r="G1293" s="88">
        <f ca="1">OFFSET(dispos!$G$30,,234)</f>
        <v>0</v>
      </c>
      <c r="H1293" s="88">
        <f ca="1">OFFSET(dispos!$H$30,,234)</f>
        <v>0</v>
      </c>
      <c r="I1293" s="88">
        <f ca="1">OFFSET(dispos!$I$30,,234)</f>
        <v>0</v>
      </c>
      <c r="J1293" s="90" t="str">
        <f t="shared" ref="J1293:O1293" ca="1" si="2599">IF(D1293=0,"",SUMPRODUCT((D1254:D1303&lt;=D1293)-(ISBLANK(D1254:D1303))))</f>
        <v/>
      </c>
      <c r="K1293" s="90" t="str">
        <f t="shared" ca="1" si="2599"/>
        <v/>
      </c>
      <c r="L1293" s="90" t="str">
        <f t="shared" ca="1" si="2599"/>
        <v/>
      </c>
      <c r="M1293" s="90" t="str">
        <f t="shared" ca="1" si="2599"/>
        <v/>
      </c>
      <c r="N1293" s="90" t="str">
        <f t="shared" ca="1" si="2599"/>
        <v/>
      </c>
      <c r="O1293" s="90" t="str">
        <f t="shared" ca="1" si="2599"/>
        <v/>
      </c>
      <c r="P1293" s="89" t="str">
        <f t="shared" ref="P1293:U1293" ca="1" si="2600">IF(ISNA(MATCH(MIN(J1254:J1303)+ROW()-ROW(P1254),J1254:J1303,0)),"",INDEX(D1254:D1303,MATCH(MIN(J1254:J1303)+ROW()-ROW(P1254),J1254:J1303,0)))</f>
        <v/>
      </c>
      <c r="Q1293" s="89" t="str">
        <f t="shared" ca="1" si="2600"/>
        <v/>
      </c>
      <c r="R1293" s="89" t="str">
        <f t="shared" ca="1" si="2600"/>
        <v/>
      </c>
      <c r="S1293" s="89" t="str">
        <f t="shared" ca="1" si="2600"/>
        <v/>
      </c>
      <c r="T1293" s="89" t="str">
        <f t="shared" ca="1" si="2600"/>
        <v/>
      </c>
      <c r="U1293" s="89" t="str">
        <f t="shared" ca="1" si="2600"/>
        <v/>
      </c>
      <c r="V1293" s="98"/>
    </row>
    <row r="1294" spans="2:22" x14ac:dyDescent="0.25">
      <c r="B1294">
        <v>41</v>
      </c>
      <c r="C1294" s="29">
        <f t="shared" si="2584"/>
        <v>43861</v>
      </c>
      <c r="D1294" s="88">
        <f ca="1">OFFSET(dispos!$D$30,,240)</f>
        <v>0</v>
      </c>
      <c r="E1294" s="88">
        <f ca="1">OFFSET(dispos!$E$30,,240)</f>
        <v>0</v>
      </c>
      <c r="F1294" s="88">
        <f ca="1">OFFSET(dispos!$F$30,,240)</f>
        <v>0</v>
      </c>
      <c r="G1294" s="88">
        <f ca="1">OFFSET(dispos!$G$30,,240)</f>
        <v>0</v>
      </c>
      <c r="H1294" s="88">
        <f ca="1">OFFSET(dispos!$H$30,,240)</f>
        <v>0</v>
      </c>
      <c r="I1294" s="88">
        <f ca="1">OFFSET(dispos!$I$30,,240)</f>
        <v>0</v>
      </c>
      <c r="J1294" s="90" t="str">
        <f t="shared" ref="J1294:O1294" ca="1" si="2601">IF(D1294=0,"",SUMPRODUCT((D1254:D1303&lt;=D1294)-(ISBLANK(D1254:D1303))))</f>
        <v/>
      </c>
      <c r="K1294" s="90" t="str">
        <f t="shared" ca="1" si="2601"/>
        <v/>
      </c>
      <c r="L1294" s="90" t="str">
        <f t="shared" ca="1" si="2601"/>
        <v/>
      </c>
      <c r="M1294" s="90" t="str">
        <f t="shared" ca="1" si="2601"/>
        <v/>
      </c>
      <c r="N1294" s="90" t="str">
        <f t="shared" ca="1" si="2601"/>
        <v/>
      </c>
      <c r="O1294" s="90" t="str">
        <f t="shared" ca="1" si="2601"/>
        <v/>
      </c>
      <c r="P1294" s="89" t="str">
        <f t="shared" ref="P1294:U1294" ca="1" si="2602">IF(ISNA(MATCH(MIN(J1254:J1303)+ROW()-ROW(P1254),J1254:J1303,0)),"",INDEX(D1254:D1303,MATCH(MIN(J1254:J1303)+ROW()-ROW(P1254),J1254:J1303,0)))</f>
        <v/>
      </c>
      <c r="Q1294" s="89" t="str">
        <f t="shared" ca="1" si="2602"/>
        <v/>
      </c>
      <c r="R1294" s="89" t="str">
        <f t="shared" ca="1" si="2602"/>
        <v/>
      </c>
      <c r="S1294" s="89" t="str">
        <f t="shared" ca="1" si="2602"/>
        <v/>
      </c>
      <c r="T1294" s="89" t="str">
        <f t="shared" ca="1" si="2602"/>
        <v/>
      </c>
      <c r="U1294" s="89" t="str">
        <f t="shared" ca="1" si="2602"/>
        <v/>
      </c>
      <c r="V1294" s="98"/>
    </row>
    <row r="1295" spans="2:22" x14ac:dyDescent="0.25">
      <c r="B1295">
        <v>42</v>
      </c>
      <c r="C1295" s="29">
        <f t="shared" si="2584"/>
        <v>43861</v>
      </c>
      <c r="D1295" s="88">
        <f ca="1">OFFSET(dispos!$D$30,,246)</f>
        <v>0</v>
      </c>
      <c r="E1295" s="88">
        <f ca="1">OFFSET(dispos!$E$30,,246)</f>
        <v>0</v>
      </c>
      <c r="F1295" s="88">
        <f ca="1">OFFSET(dispos!$F$30,,246)</f>
        <v>0</v>
      </c>
      <c r="G1295" s="88">
        <f ca="1">OFFSET(dispos!$G$30,,246)</f>
        <v>0</v>
      </c>
      <c r="H1295" s="88">
        <f ca="1">OFFSET(dispos!$H$30,,246)</f>
        <v>0</v>
      </c>
      <c r="I1295" s="88">
        <f ca="1">OFFSET(dispos!$I$30,,246)</f>
        <v>0</v>
      </c>
      <c r="J1295" s="90" t="str">
        <f t="shared" ref="J1295:O1295" ca="1" si="2603">IF(D1295=0,"",SUMPRODUCT((D1254:D1303&lt;=D1295)-(ISBLANK(D1254:D1303))))</f>
        <v/>
      </c>
      <c r="K1295" s="90" t="str">
        <f t="shared" ca="1" si="2603"/>
        <v/>
      </c>
      <c r="L1295" s="90" t="str">
        <f t="shared" ca="1" si="2603"/>
        <v/>
      </c>
      <c r="M1295" s="90" t="str">
        <f t="shared" ca="1" si="2603"/>
        <v/>
      </c>
      <c r="N1295" s="90" t="str">
        <f t="shared" ca="1" si="2603"/>
        <v/>
      </c>
      <c r="O1295" s="90" t="str">
        <f t="shared" ca="1" si="2603"/>
        <v/>
      </c>
      <c r="P1295" s="89" t="str">
        <f t="shared" ref="P1295:U1295" ca="1" si="2604">IF(ISNA(MATCH(MIN(J1254:J1303)+ROW()-ROW(P1254),J1254:J1303,0)),"",INDEX(D1254:D1303,MATCH(MIN(J1254:J1303)+ROW()-ROW(P1254),J1254:J1303,0)))</f>
        <v/>
      </c>
      <c r="Q1295" s="89" t="str">
        <f t="shared" ca="1" si="2604"/>
        <v/>
      </c>
      <c r="R1295" s="89" t="str">
        <f t="shared" ca="1" si="2604"/>
        <v/>
      </c>
      <c r="S1295" s="89" t="str">
        <f t="shared" ca="1" si="2604"/>
        <v/>
      </c>
      <c r="T1295" s="89" t="str">
        <f t="shared" ca="1" si="2604"/>
        <v/>
      </c>
      <c r="U1295" s="89" t="str">
        <f t="shared" ca="1" si="2604"/>
        <v/>
      </c>
      <c r="V1295" s="98"/>
    </row>
    <row r="1296" spans="2:22" x14ac:dyDescent="0.25">
      <c r="B1296">
        <v>43</v>
      </c>
      <c r="C1296" s="29">
        <f t="shared" si="2584"/>
        <v>43861</v>
      </c>
      <c r="D1296" s="88">
        <f ca="1">OFFSET(dispos!$D$30,,252)</f>
        <v>0</v>
      </c>
      <c r="E1296" s="88">
        <f ca="1">OFFSET(dispos!$E$30,,252)</f>
        <v>0</v>
      </c>
      <c r="F1296" s="88">
        <f ca="1">OFFSET(dispos!$F$30,,252)</f>
        <v>0</v>
      </c>
      <c r="G1296" s="88">
        <f ca="1">OFFSET(dispos!$G$30,,252)</f>
        <v>0</v>
      </c>
      <c r="H1296" s="88">
        <f ca="1">OFFSET(dispos!$H$30,,252)</f>
        <v>0</v>
      </c>
      <c r="I1296" s="88">
        <f ca="1">OFFSET(dispos!$I$30,,252)</f>
        <v>0</v>
      </c>
      <c r="J1296" s="90" t="str">
        <f t="shared" ref="J1296:O1296" ca="1" si="2605">IF(D1296=0,"",SUMPRODUCT((D1254:D1303&lt;=D1296)-(ISBLANK(D1254:D1303))))</f>
        <v/>
      </c>
      <c r="K1296" s="90" t="str">
        <f t="shared" ca="1" si="2605"/>
        <v/>
      </c>
      <c r="L1296" s="90" t="str">
        <f t="shared" ca="1" si="2605"/>
        <v/>
      </c>
      <c r="M1296" s="90" t="str">
        <f t="shared" ca="1" si="2605"/>
        <v/>
      </c>
      <c r="N1296" s="90" t="str">
        <f t="shared" ca="1" si="2605"/>
        <v/>
      </c>
      <c r="O1296" s="90" t="str">
        <f t="shared" ca="1" si="2605"/>
        <v/>
      </c>
      <c r="P1296" s="89" t="str">
        <f t="shared" ref="P1296:U1296" ca="1" si="2606">IF(ISNA(MATCH(MIN(J1254:J1303)+ROW()-ROW(P1254),J1254:J1303,0)),"",INDEX(D1254:D1303,MATCH(MIN(J1254:J1303)+ROW()-ROW(P1254),J1254:J1303,0)))</f>
        <v/>
      </c>
      <c r="Q1296" s="89" t="str">
        <f t="shared" ca="1" si="2606"/>
        <v/>
      </c>
      <c r="R1296" s="89" t="str">
        <f t="shared" ca="1" si="2606"/>
        <v/>
      </c>
      <c r="S1296" s="89" t="str">
        <f t="shared" ca="1" si="2606"/>
        <v/>
      </c>
      <c r="T1296" s="89" t="str">
        <f t="shared" ca="1" si="2606"/>
        <v/>
      </c>
      <c r="U1296" s="89" t="str">
        <f t="shared" ca="1" si="2606"/>
        <v/>
      </c>
      <c r="V1296" s="98"/>
    </row>
    <row r="1297" spans="2:22" x14ac:dyDescent="0.25">
      <c r="B1297">
        <v>44</v>
      </c>
      <c r="C1297" s="29">
        <f t="shared" si="2584"/>
        <v>43861</v>
      </c>
      <c r="D1297" s="88">
        <f ca="1">OFFSET(dispos!$D$30,,258)</f>
        <v>0</v>
      </c>
      <c r="E1297" s="88">
        <f ca="1">OFFSET(dispos!$E$30,,258)</f>
        <v>0</v>
      </c>
      <c r="F1297" s="88">
        <f ca="1">OFFSET(dispos!$F$30,,258)</f>
        <v>0</v>
      </c>
      <c r="G1297" s="88">
        <f ca="1">OFFSET(dispos!$G$30,,258)</f>
        <v>0</v>
      </c>
      <c r="H1297" s="88">
        <f ca="1">OFFSET(dispos!$H$30,,258)</f>
        <v>0</v>
      </c>
      <c r="I1297" s="88">
        <f ca="1">OFFSET(dispos!$I$30,,258)</f>
        <v>0</v>
      </c>
      <c r="J1297" s="90" t="str">
        <f t="shared" ref="J1297:O1297" ca="1" si="2607">IF(D1297=0,"",SUMPRODUCT((D1254:D1303&lt;=D1297)-(ISBLANK(D1254:D1303))))</f>
        <v/>
      </c>
      <c r="K1297" s="90" t="str">
        <f t="shared" ca="1" si="2607"/>
        <v/>
      </c>
      <c r="L1297" s="90" t="str">
        <f t="shared" ca="1" si="2607"/>
        <v/>
      </c>
      <c r="M1297" s="90" t="str">
        <f t="shared" ca="1" si="2607"/>
        <v/>
      </c>
      <c r="N1297" s="90" t="str">
        <f t="shared" ca="1" si="2607"/>
        <v/>
      </c>
      <c r="O1297" s="90" t="str">
        <f t="shared" ca="1" si="2607"/>
        <v/>
      </c>
      <c r="P1297" s="89" t="str">
        <f t="shared" ref="P1297:U1297" ca="1" si="2608">IF(ISNA(MATCH(MIN(J1254:J1303)+ROW()-ROW(P1254),J1254:J1303,0)),"",INDEX(D1254:D1303,MATCH(MIN(J1254:J1303)+ROW()-ROW(P1254),J1254:J1303,0)))</f>
        <v/>
      </c>
      <c r="Q1297" s="89" t="str">
        <f t="shared" ca="1" si="2608"/>
        <v/>
      </c>
      <c r="R1297" s="89" t="str">
        <f t="shared" ca="1" si="2608"/>
        <v/>
      </c>
      <c r="S1297" s="89" t="str">
        <f t="shared" ca="1" si="2608"/>
        <v/>
      </c>
      <c r="T1297" s="89" t="str">
        <f t="shared" ca="1" si="2608"/>
        <v/>
      </c>
      <c r="U1297" s="89" t="str">
        <f t="shared" ca="1" si="2608"/>
        <v/>
      </c>
      <c r="V1297" s="98"/>
    </row>
    <row r="1298" spans="2:22" x14ac:dyDescent="0.25">
      <c r="B1298">
        <v>45</v>
      </c>
      <c r="C1298" s="29">
        <f t="shared" si="2584"/>
        <v>43861</v>
      </c>
      <c r="D1298" s="88">
        <f ca="1">OFFSET(dispos!$D$30,,264)</f>
        <v>0</v>
      </c>
      <c r="E1298" s="88">
        <f ca="1">OFFSET(dispos!$E$30,,264)</f>
        <v>0</v>
      </c>
      <c r="F1298" s="88">
        <f ca="1">OFFSET(dispos!$F$30,,264)</f>
        <v>0</v>
      </c>
      <c r="G1298" s="88">
        <f ca="1">OFFSET(dispos!$G$30,,264)</f>
        <v>0</v>
      </c>
      <c r="H1298" s="88">
        <f ca="1">OFFSET(dispos!$H$30,,264)</f>
        <v>0</v>
      </c>
      <c r="I1298" s="88">
        <f ca="1">OFFSET(dispos!$I$30,,264)</f>
        <v>0</v>
      </c>
      <c r="J1298" s="90" t="str">
        <f t="shared" ref="J1298:O1298" ca="1" si="2609">IF(D1298=0,"",SUMPRODUCT((D1254:D1303&lt;=D1298)-(ISBLANK(D1254:D1303))))</f>
        <v/>
      </c>
      <c r="K1298" s="90" t="str">
        <f t="shared" ca="1" si="2609"/>
        <v/>
      </c>
      <c r="L1298" s="90" t="str">
        <f t="shared" ca="1" si="2609"/>
        <v/>
      </c>
      <c r="M1298" s="90" t="str">
        <f t="shared" ca="1" si="2609"/>
        <v/>
      </c>
      <c r="N1298" s="90" t="str">
        <f t="shared" ca="1" si="2609"/>
        <v/>
      </c>
      <c r="O1298" s="90" t="str">
        <f t="shared" ca="1" si="2609"/>
        <v/>
      </c>
      <c r="P1298" s="89" t="str">
        <f t="shared" ref="P1298:U1298" ca="1" si="2610">IF(ISNA(MATCH(MIN(J1254:J1303)+ROW()-ROW(P1254),J1254:J1303,0)),"",INDEX(D1254:D1303,MATCH(MIN(J1254:J1303)+ROW()-ROW(P1254),J1254:J1303,0)))</f>
        <v/>
      </c>
      <c r="Q1298" s="89" t="str">
        <f t="shared" ca="1" si="2610"/>
        <v/>
      </c>
      <c r="R1298" s="89" t="str">
        <f t="shared" ca="1" si="2610"/>
        <v/>
      </c>
      <c r="S1298" s="89" t="str">
        <f t="shared" ca="1" si="2610"/>
        <v/>
      </c>
      <c r="T1298" s="89" t="str">
        <f t="shared" ca="1" si="2610"/>
        <v/>
      </c>
      <c r="U1298" s="89" t="str">
        <f t="shared" ca="1" si="2610"/>
        <v/>
      </c>
      <c r="V1298" s="98"/>
    </row>
    <row r="1299" spans="2:22" x14ac:dyDescent="0.25">
      <c r="B1299">
        <v>46</v>
      </c>
      <c r="C1299" s="29">
        <f t="shared" si="2584"/>
        <v>43861</v>
      </c>
      <c r="D1299" s="88">
        <f ca="1">OFFSET(dispos!$D$30,,270)</f>
        <v>0</v>
      </c>
      <c r="E1299" s="88">
        <f ca="1">OFFSET(dispos!$E$30,,270)</f>
        <v>0</v>
      </c>
      <c r="F1299" s="88">
        <f ca="1">OFFSET(dispos!$F$30,,270)</f>
        <v>0</v>
      </c>
      <c r="G1299" s="88">
        <f ca="1">OFFSET(dispos!$G$30,,270)</f>
        <v>0</v>
      </c>
      <c r="H1299" s="88">
        <f ca="1">OFFSET(dispos!$H$30,,270)</f>
        <v>0</v>
      </c>
      <c r="I1299" s="88">
        <f ca="1">OFFSET(dispos!$I$30,,270)</f>
        <v>0</v>
      </c>
      <c r="J1299" s="90" t="str">
        <f t="shared" ref="J1299:O1299" ca="1" si="2611">IF(D1299=0,"",SUMPRODUCT((D1254:D1303&lt;=D1299)-(ISBLANK(D1254:D1303))))</f>
        <v/>
      </c>
      <c r="K1299" s="90" t="str">
        <f t="shared" ca="1" si="2611"/>
        <v/>
      </c>
      <c r="L1299" s="90" t="str">
        <f t="shared" ca="1" si="2611"/>
        <v/>
      </c>
      <c r="M1299" s="90" t="str">
        <f t="shared" ca="1" si="2611"/>
        <v/>
      </c>
      <c r="N1299" s="90" t="str">
        <f t="shared" ca="1" si="2611"/>
        <v/>
      </c>
      <c r="O1299" s="90" t="str">
        <f t="shared" ca="1" si="2611"/>
        <v/>
      </c>
      <c r="P1299" s="89" t="str">
        <f t="shared" ref="P1299:U1299" ca="1" si="2612">IF(ISNA(MATCH(MIN(J1254:J1303)+ROW()-ROW(P1254),J1254:J1303,0)),"",INDEX(D1254:D1303,MATCH(MIN(J1254:J1303)+ROW()-ROW(P1254),J1254:J1303,0)))</f>
        <v/>
      </c>
      <c r="Q1299" s="89" t="str">
        <f t="shared" ca="1" si="2612"/>
        <v/>
      </c>
      <c r="R1299" s="89" t="str">
        <f t="shared" ca="1" si="2612"/>
        <v/>
      </c>
      <c r="S1299" s="89" t="str">
        <f t="shared" ca="1" si="2612"/>
        <v/>
      </c>
      <c r="T1299" s="89" t="str">
        <f t="shared" ca="1" si="2612"/>
        <v/>
      </c>
      <c r="U1299" s="89" t="str">
        <f t="shared" ca="1" si="2612"/>
        <v/>
      </c>
      <c r="V1299" s="98"/>
    </row>
    <row r="1300" spans="2:22" x14ac:dyDescent="0.25">
      <c r="B1300">
        <v>47</v>
      </c>
      <c r="C1300" s="29">
        <f t="shared" si="2584"/>
        <v>43861</v>
      </c>
      <c r="D1300" s="88">
        <f ca="1">OFFSET(dispos!$D$30,,276)</f>
        <v>0</v>
      </c>
      <c r="E1300" s="88">
        <f ca="1">OFFSET(dispos!$E$30,,276)</f>
        <v>0</v>
      </c>
      <c r="F1300" s="88">
        <f ca="1">OFFSET(dispos!$F$30,,276)</f>
        <v>0</v>
      </c>
      <c r="G1300" s="88">
        <f ca="1">OFFSET(dispos!$G$30,,276)</f>
        <v>0</v>
      </c>
      <c r="H1300" s="88">
        <f ca="1">OFFSET(dispos!$H$30,,276)</f>
        <v>0</v>
      </c>
      <c r="I1300" s="88">
        <f ca="1">OFFSET(dispos!$I$30,,276)</f>
        <v>0</v>
      </c>
      <c r="J1300" s="90" t="str">
        <f t="shared" ref="J1300:O1300" ca="1" si="2613">IF(D1300=0,"",SUMPRODUCT((D1254:D1303&lt;=D1300)-(ISBLANK(D1254:D1303))))</f>
        <v/>
      </c>
      <c r="K1300" s="90" t="str">
        <f t="shared" ca="1" si="2613"/>
        <v/>
      </c>
      <c r="L1300" s="90" t="str">
        <f t="shared" ca="1" si="2613"/>
        <v/>
      </c>
      <c r="M1300" s="90" t="str">
        <f t="shared" ca="1" si="2613"/>
        <v/>
      </c>
      <c r="N1300" s="90" t="str">
        <f t="shared" ca="1" si="2613"/>
        <v/>
      </c>
      <c r="O1300" s="90" t="str">
        <f t="shared" ca="1" si="2613"/>
        <v/>
      </c>
      <c r="P1300" s="89" t="str">
        <f t="shared" ref="P1300:U1300" ca="1" si="2614">IF(ISNA(MATCH(MIN(J1254:J1303)+ROW()-ROW(P1254),J1254:J1303,0)),"",INDEX(D1254:D1303,MATCH(MIN(J1254:J1303)+ROW()-ROW(P1254),J1254:J1303,0)))</f>
        <v/>
      </c>
      <c r="Q1300" s="89" t="str">
        <f t="shared" ca="1" si="2614"/>
        <v/>
      </c>
      <c r="R1300" s="89" t="str">
        <f t="shared" ca="1" si="2614"/>
        <v/>
      </c>
      <c r="S1300" s="89" t="str">
        <f t="shared" ca="1" si="2614"/>
        <v/>
      </c>
      <c r="T1300" s="89" t="str">
        <f t="shared" ca="1" si="2614"/>
        <v/>
      </c>
      <c r="U1300" s="89" t="str">
        <f t="shared" ca="1" si="2614"/>
        <v/>
      </c>
      <c r="V1300" s="98"/>
    </row>
    <row r="1301" spans="2:22" x14ac:dyDescent="0.25">
      <c r="B1301">
        <v>48</v>
      </c>
      <c r="C1301" s="29">
        <f t="shared" si="2584"/>
        <v>43861</v>
      </c>
      <c r="D1301" s="88">
        <f ca="1">OFFSET(dispos!$D$30,,282)</f>
        <v>0</v>
      </c>
      <c r="E1301" s="88">
        <f ca="1">OFFSET(dispos!$E$30,,282)</f>
        <v>0</v>
      </c>
      <c r="F1301" s="88">
        <f ca="1">OFFSET(dispos!$F$30,,282)</f>
        <v>0</v>
      </c>
      <c r="G1301" s="88">
        <f ca="1">OFFSET(dispos!$G$30,,282)</f>
        <v>0</v>
      </c>
      <c r="H1301" s="88">
        <f ca="1">OFFSET(dispos!$H$30,,282)</f>
        <v>0</v>
      </c>
      <c r="I1301" s="88">
        <f ca="1">OFFSET(dispos!$I$30,,282)</f>
        <v>0</v>
      </c>
      <c r="J1301" s="90" t="str">
        <f t="shared" ref="J1301:O1301" ca="1" si="2615">IF(D1301=0,"",SUMPRODUCT((D1254:D1303&lt;=D1301)-(ISBLANK(D1254:D1303))))</f>
        <v/>
      </c>
      <c r="K1301" s="90" t="str">
        <f t="shared" ca="1" si="2615"/>
        <v/>
      </c>
      <c r="L1301" s="90" t="str">
        <f t="shared" ca="1" si="2615"/>
        <v/>
      </c>
      <c r="M1301" s="90" t="str">
        <f t="shared" ca="1" si="2615"/>
        <v/>
      </c>
      <c r="N1301" s="90" t="str">
        <f t="shared" ca="1" si="2615"/>
        <v/>
      </c>
      <c r="O1301" s="90" t="str">
        <f t="shared" ca="1" si="2615"/>
        <v/>
      </c>
      <c r="P1301" s="89" t="str">
        <f t="shared" ref="P1301:U1301" ca="1" si="2616">IF(ISNA(MATCH(MIN(J1254:J1303)+ROW()-ROW(P1254),J1254:J1303,0)),"",INDEX(D1254:D1303,MATCH(MIN(J1254:J1303)+ROW()-ROW(P1254),J1254:J1303,0)))</f>
        <v/>
      </c>
      <c r="Q1301" s="89" t="str">
        <f t="shared" ca="1" si="2616"/>
        <v/>
      </c>
      <c r="R1301" s="89" t="str">
        <f t="shared" ca="1" si="2616"/>
        <v/>
      </c>
      <c r="S1301" s="89" t="str">
        <f t="shared" ca="1" si="2616"/>
        <v/>
      </c>
      <c r="T1301" s="89" t="str">
        <f t="shared" ca="1" si="2616"/>
        <v/>
      </c>
      <c r="U1301" s="89" t="str">
        <f t="shared" ca="1" si="2616"/>
        <v/>
      </c>
      <c r="V1301" s="98"/>
    </row>
    <row r="1302" spans="2:22" x14ac:dyDescent="0.25">
      <c r="B1302">
        <v>49</v>
      </c>
      <c r="C1302" s="29">
        <f t="shared" si="2584"/>
        <v>43861</v>
      </c>
      <c r="D1302" s="88">
        <f ca="1">OFFSET(dispos!$D$30,,288)</f>
        <v>0</v>
      </c>
      <c r="E1302" s="88">
        <f ca="1">OFFSET(dispos!$E$30,,288)</f>
        <v>0</v>
      </c>
      <c r="F1302" s="88">
        <f ca="1">OFFSET(dispos!$F$30,,288)</f>
        <v>0</v>
      </c>
      <c r="G1302" s="88">
        <f ca="1">OFFSET(dispos!$G$30,,288)</f>
        <v>0</v>
      </c>
      <c r="H1302" s="88">
        <f ca="1">OFFSET(dispos!$H$30,,288)</f>
        <v>0</v>
      </c>
      <c r="I1302" s="88">
        <f ca="1">OFFSET(dispos!$I$30,,288)</f>
        <v>0</v>
      </c>
      <c r="J1302" s="90" t="str">
        <f t="shared" ref="J1302:O1302" ca="1" si="2617">IF(D1302=0,"",SUMPRODUCT((D1254:D1303&lt;=D1302)-(ISBLANK(D1254:D1303))))</f>
        <v/>
      </c>
      <c r="K1302" s="90" t="str">
        <f t="shared" ca="1" si="2617"/>
        <v/>
      </c>
      <c r="L1302" s="90" t="str">
        <f t="shared" ca="1" si="2617"/>
        <v/>
      </c>
      <c r="M1302" s="90" t="str">
        <f t="shared" ca="1" si="2617"/>
        <v/>
      </c>
      <c r="N1302" s="90" t="str">
        <f t="shared" ca="1" si="2617"/>
        <v/>
      </c>
      <c r="O1302" s="90" t="str">
        <f t="shared" ca="1" si="2617"/>
        <v/>
      </c>
      <c r="P1302" s="89" t="str">
        <f t="shared" ref="P1302:U1302" ca="1" si="2618">IF(ISNA(MATCH(MIN(J1254:J1303)+ROW()-ROW(P1254),J1254:J1303,0)),"",INDEX(D1254:D1303,MATCH(MIN(J1254:J1303)+ROW()-ROW(P1254),J1254:J1303,0)))</f>
        <v/>
      </c>
      <c r="Q1302" s="89" t="str">
        <f t="shared" ca="1" si="2618"/>
        <v/>
      </c>
      <c r="R1302" s="89" t="str">
        <f t="shared" ca="1" si="2618"/>
        <v/>
      </c>
      <c r="S1302" s="89" t="str">
        <f t="shared" ca="1" si="2618"/>
        <v/>
      </c>
      <c r="T1302" s="89" t="str">
        <f t="shared" ca="1" si="2618"/>
        <v/>
      </c>
      <c r="U1302" s="89" t="str">
        <f t="shared" ca="1" si="2618"/>
        <v/>
      </c>
      <c r="V1302" s="98"/>
    </row>
    <row r="1303" spans="2:22" x14ac:dyDescent="0.25">
      <c r="B1303">
        <v>50</v>
      </c>
      <c r="C1303" s="29">
        <f t="shared" si="2584"/>
        <v>43861</v>
      </c>
      <c r="D1303" s="88">
        <f ca="1">OFFSET(dispos!$D$30,,294)</f>
        <v>0</v>
      </c>
      <c r="E1303" s="88">
        <f ca="1">OFFSET(dispos!$E$30,,294)</f>
        <v>0</v>
      </c>
      <c r="F1303" s="88">
        <f ca="1">OFFSET(dispos!$F$30,,294)</f>
        <v>0</v>
      </c>
      <c r="G1303" s="88">
        <f ca="1">OFFSET(dispos!$G$30,,294)</f>
        <v>0</v>
      </c>
      <c r="H1303" s="88">
        <f ca="1">OFFSET(dispos!$H$30,,294)</f>
        <v>0</v>
      </c>
      <c r="I1303" s="88">
        <f ca="1">OFFSET(dispos!$I$30,,294)</f>
        <v>0</v>
      </c>
      <c r="J1303" s="90" t="str">
        <f t="shared" ref="J1303:O1303" ca="1" si="2619">IF(D1303=0,"",SUMPRODUCT((D1254:D1303&lt;=D1303)-(ISBLANK(D1254:D1303))))</f>
        <v/>
      </c>
      <c r="K1303" s="90" t="str">
        <f t="shared" ca="1" si="2619"/>
        <v/>
      </c>
      <c r="L1303" s="90" t="str">
        <f t="shared" ca="1" si="2619"/>
        <v/>
      </c>
      <c r="M1303" s="90" t="str">
        <f t="shared" ca="1" si="2619"/>
        <v/>
      </c>
      <c r="N1303" s="90" t="str">
        <f t="shared" ca="1" si="2619"/>
        <v/>
      </c>
      <c r="O1303" s="90" t="str">
        <f t="shared" ca="1" si="2619"/>
        <v/>
      </c>
      <c r="P1303" s="89" t="str">
        <f t="shared" ref="P1303:U1303" ca="1" si="2620">IF(ISNA(MATCH(MIN(J1254:J1303)+ROW()-ROW(P1254),J1254:J1303,0)),"",INDEX(D1254:D1303,MATCH(MIN(J1254:J1303)+ROW()-ROW(P1254),J1254:J1303,0)))</f>
        <v/>
      </c>
      <c r="Q1303" s="89" t="str">
        <f t="shared" ca="1" si="2620"/>
        <v/>
      </c>
      <c r="R1303" s="89" t="str">
        <f t="shared" ca="1" si="2620"/>
        <v/>
      </c>
      <c r="S1303" s="89" t="str">
        <f t="shared" ca="1" si="2620"/>
        <v/>
      </c>
      <c r="T1303" s="89" t="str">
        <f t="shared" ca="1" si="2620"/>
        <v/>
      </c>
      <c r="U1303" s="89" t="str">
        <f t="shared" ca="1" si="2620"/>
        <v/>
      </c>
      <c r="V1303" s="98"/>
    </row>
    <row r="1304" spans="2:22" x14ac:dyDescent="0.25">
      <c r="B1304" s="91">
        <v>1</v>
      </c>
      <c r="C1304" s="92">
        <f>dispos!$C$31</f>
        <v>43862</v>
      </c>
      <c r="D1304" s="93">
        <f ca="1">OFFSET(dispos!$D$31,,)</f>
        <v>0</v>
      </c>
      <c r="E1304" s="93">
        <f ca="1">OFFSET(dispos!$E$31,,)</f>
        <v>0</v>
      </c>
      <c r="F1304" s="93">
        <f ca="1">OFFSET(dispos!$F$31,,)</f>
        <v>0</v>
      </c>
      <c r="G1304" s="93">
        <f ca="1">OFFSET(dispos!$G$31,,)</f>
        <v>0</v>
      </c>
      <c r="H1304" s="93">
        <f ca="1">OFFSET(dispos!$H$31,,)</f>
        <v>0</v>
      </c>
      <c r="I1304" s="93">
        <f ca="1">OFFSET(dispos!$I$31,,)</f>
        <v>0</v>
      </c>
      <c r="J1304" s="94" t="str">
        <f t="shared" ref="J1304:O1304" ca="1" si="2621">IF(D1304=0,"",SUMPRODUCT((D1304:D1353&lt;=D1304)-(ISBLANK(D1304:D1353))))</f>
        <v/>
      </c>
      <c r="K1304" s="95" t="str">
        <f t="shared" ca="1" si="2621"/>
        <v/>
      </c>
      <c r="L1304" s="95" t="str">
        <f t="shared" ca="1" si="2621"/>
        <v/>
      </c>
      <c r="M1304" s="95" t="str">
        <f t="shared" ca="1" si="2621"/>
        <v/>
      </c>
      <c r="N1304" s="95" t="str">
        <f t="shared" ca="1" si="2621"/>
        <v/>
      </c>
      <c r="O1304" s="95" t="str">
        <f t="shared" ca="1" si="2621"/>
        <v/>
      </c>
      <c r="P1304" s="96" t="str">
        <f t="shared" ref="P1304:U1304" ca="1" si="2622">IF(ISNA(MATCH(MIN(J1304:J1353)+ROW()-ROW(P1304),J1304:J1353,0)),"",INDEX(D1304:D1353,MATCH(MIN(J1304:J1353)+ROW()-ROW(P1304),J1304:J1353,0)))</f>
        <v/>
      </c>
      <c r="Q1304" s="96" t="str">
        <f t="shared" ca="1" si="2622"/>
        <v/>
      </c>
      <c r="R1304" s="96" t="str">
        <f t="shared" ca="1" si="2622"/>
        <v/>
      </c>
      <c r="S1304" s="96" t="str">
        <f t="shared" ca="1" si="2622"/>
        <v/>
      </c>
      <c r="T1304" s="96" t="str">
        <f t="shared" ca="1" si="2622"/>
        <v/>
      </c>
      <c r="U1304" s="96" t="str">
        <f t="shared" ca="1" si="2622"/>
        <v/>
      </c>
      <c r="V1304" s="98">
        <v>27</v>
      </c>
    </row>
    <row r="1305" spans="2:22" x14ac:dyDescent="0.25">
      <c r="B1305" s="91">
        <v>2</v>
      </c>
      <c r="C1305" s="92">
        <f t="shared" si="2584"/>
        <v>43862</v>
      </c>
      <c r="D1305" s="93">
        <f ca="1">OFFSET(dispos!$D$31,,6)</f>
        <v>0</v>
      </c>
      <c r="E1305" s="93">
        <f ca="1">OFFSET(dispos!$E$31,,6)</f>
        <v>0</v>
      </c>
      <c r="F1305" s="93">
        <f ca="1">OFFSET(dispos!$F$31,,6)</f>
        <v>0</v>
      </c>
      <c r="G1305" s="93">
        <f ca="1">OFFSET(dispos!$G$31,,6)</f>
        <v>0</v>
      </c>
      <c r="H1305" s="93">
        <f ca="1">OFFSET(dispos!$H$31,,6)</f>
        <v>0</v>
      </c>
      <c r="I1305" s="93">
        <f ca="1">OFFSET(dispos!$I$31,,6)</f>
        <v>0</v>
      </c>
      <c r="J1305" s="90" t="str">
        <f t="shared" ref="J1305:O1305" ca="1" si="2623">IF(D1305=0,"",SUMPRODUCT((D1304:D1353&lt;=D1305)-(ISBLANK(D1304:D1353))))</f>
        <v/>
      </c>
      <c r="K1305" s="90" t="str">
        <f t="shared" ca="1" si="2623"/>
        <v/>
      </c>
      <c r="L1305" s="90" t="str">
        <f t="shared" ca="1" si="2623"/>
        <v/>
      </c>
      <c r="M1305" s="90" t="str">
        <f t="shared" ca="1" si="2623"/>
        <v/>
      </c>
      <c r="N1305" s="90" t="str">
        <f t="shared" ca="1" si="2623"/>
        <v/>
      </c>
      <c r="O1305" s="90" t="str">
        <f t="shared" ca="1" si="2623"/>
        <v/>
      </c>
      <c r="P1305" s="89" t="str">
        <f t="shared" ref="P1305:U1305" ca="1" si="2624">IF(ISNA(MATCH(MIN(J1304:J1353)+ROW()-ROW(P1304),J1304:J1353,0)),"",INDEX(D1304:D1353,MATCH(MIN(J1304:J1353)+ROW()-ROW(P1304),J1304:J1353,0)))</f>
        <v/>
      </c>
      <c r="Q1305" s="89" t="str">
        <f t="shared" ca="1" si="2624"/>
        <v/>
      </c>
      <c r="R1305" s="89" t="str">
        <f t="shared" ca="1" si="2624"/>
        <v/>
      </c>
      <c r="S1305" s="89" t="str">
        <f t="shared" ca="1" si="2624"/>
        <v/>
      </c>
      <c r="T1305" s="89" t="str">
        <f t="shared" ca="1" si="2624"/>
        <v/>
      </c>
      <c r="U1305" s="89" t="str">
        <f t="shared" ca="1" si="2624"/>
        <v/>
      </c>
      <c r="V1305" s="98"/>
    </row>
    <row r="1306" spans="2:22" x14ac:dyDescent="0.25">
      <c r="B1306" s="91">
        <v>3</v>
      </c>
      <c r="C1306" s="92">
        <f t="shared" si="2584"/>
        <v>43862</v>
      </c>
      <c r="D1306" s="93">
        <f ca="1">OFFSET(dispos!$D$31,,12)</f>
        <v>0</v>
      </c>
      <c r="E1306" s="93">
        <f ca="1">OFFSET(dispos!$E$31,,12)</f>
        <v>0</v>
      </c>
      <c r="F1306" s="93">
        <f ca="1">OFFSET(dispos!$F$31,,12)</f>
        <v>0</v>
      </c>
      <c r="G1306" s="93">
        <f ca="1">OFFSET(dispos!$G$31,,12)</f>
        <v>0</v>
      </c>
      <c r="H1306" s="93">
        <f ca="1">OFFSET(dispos!$H$31,,12)</f>
        <v>0</v>
      </c>
      <c r="I1306" s="93">
        <f ca="1">OFFSET(dispos!$I$31,,12)</f>
        <v>0</v>
      </c>
      <c r="J1306" s="90" t="str">
        <f t="shared" ref="J1306:O1306" ca="1" si="2625">IF(D1306=0,"",SUMPRODUCT((D1304:D1353&lt;=D1306)-(ISBLANK(D1304:D1353))))</f>
        <v/>
      </c>
      <c r="K1306" s="90" t="str">
        <f t="shared" ca="1" si="2625"/>
        <v/>
      </c>
      <c r="L1306" s="90" t="str">
        <f t="shared" ca="1" si="2625"/>
        <v/>
      </c>
      <c r="M1306" s="90" t="str">
        <f t="shared" ca="1" si="2625"/>
        <v/>
      </c>
      <c r="N1306" s="90" t="str">
        <f t="shared" ca="1" si="2625"/>
        <v/>
      </c>
      <c r="O1306" s="90" t="str">
        <f t="shared" ca="1" si="2625"/>
        <v/>
      </c>
      <c r="P1306" s="89" t="str">
        <f t="shared" ref="P1306:U1306" ca="1" si="2626">IF(ISNA(MATCH(MIN(J1304:J1353)+ROW()-ROW(P1304),J1304:J1353,0)),"",INDEX(D1304:D1353,MATCH(MIN(J1304:J1353)+ROW()-ROW(P1304),J1304:J1353,0)))</f>
        <v/>
      </c>
      <c r="Q1306" s="89" t="str">
        <f t="shared" ca="1" si="2626"/>
        <v/>
      </c>
      <c r="R1306" s="89" t="str">
        <f t="shared" ca="1" si="2626"/>
        <v/>
      </c>
      <c r="S1306" s="89" t="str">
        <f t="shared" ca="1" si="2626"/>
        <v/>
      </c>
      <c r="T1306" s="89" t="str">
        <f t="shared" ca="1" si="2626"/>
        <v/>
      </c>
      <c r="U1306" s="89" t="str">
        <f t="shared" ca="1" si="2626"/>
        <v/>
      </c>
      <c r="V1306" s="98"/>
    </row>
    <row r="1307" spans="2:22" x14ac:dyDescent="0.25">
      <c r="B1307" s="91">
        <v>4</v>
      </c>
      <c r="C1307" s="92">
        <f t="shared" si="2584"/>
        <v>43862</v>
      </c>
      <c r="D1307" s="93">
        <f ca="1">OFFSET(dispos!$D$31,,18)</f>
        <v>0</v>
      </c>
      <c r="E1307" s="93">
        <f ca="1">OFFSET(dispos!$E$31,,18)</f>
        <v>0</v>
      </c>
      <c r="F1307" s="93">
        <f ca="1">OFFSET(dispos!$F$31,,18)</f>
        <v>0</v>
      </c>
      <c r="G1307" s="93">
        <f ca="1">OFFSET(dispos!$G$31,,18)</f>
        <v>0</v>
      </c>
      <c r="H1307" s="93">
        <f ca="1">OFFSET(dispos!$H$31,,18)</f>
        <v>0</v>
      </c>
      <c r="I1307" s="93">
        <f ca="1">OFFSET(dispos!$I$31,,18)</f>
        <v>0</v>
      </c>
      <c r="J1307" s="90" t="str">
        <f t="shared" ref="J1307:O1307" ca="1" si="2627">IF(D1307=0,"",SUMPRODUCT((D1304:D1353&lt;=D1307)-(ISBLANK(D1304:D1353))))</f>
        <v/>
      </c>
      <c r="K1307" s="90" t="str">
        <f t="shared" ca="1" si="2627"/>
        <v/>
      </c>
      <c r="L1307" s="90" t="str">
        <f t="shared" ca="1" si="2627"/>
        <v/>
      </c>
      <c r="M1307" s="90" t="str">
        <f t="shared" ca="1" si="2627"/>
        <v/>
      </c>
      <c r="N1307" s="90" t="str">
        <f t="shared" ca="1" si="2627"/>
        <v/>
      </c>
      <c r="O1307" s="90" t="str">
        <f t="shared" ca="1" si="2627"/>
        <v/>
      </c>
      <c r="P1307" s="89" t="str">
        <f t="shared" ref="P1307:U1307" ca="1" si="2628">IF(ISNA(MATCH(MIN(J1304:J1353)+ROW()-ROW(P1304),J1304:J1353,0)),"",INDEX(D1304:D1353,MATCH(MIN(J1304:J1353)+ROW()-ROW(P1304),J1304:J1353,0)))</f>
        <v/>
      </c>
      <c r="Q1307" s="89" t="str">
        <f t="shared" ca="1" si="2628"/>
        <v/>
      </c>
      <c r="R1307" s="89" t="str">
        <f t="shared" ca="1" si="2628"/>
        <v/>
      </c>
      <c r="S1307" s="89" t="str">
        <f t="shared" ca="1" si="2628"/>
        <v/>
      </c>
      <c r="T1307" s="89" t="str">
        <f t="shared" ca="1" si="2628"/>
        <v/>
      </c>
      <c r="U1307" s="89" t="str">
        <f t="shared" ca="1" si="2628"/>
        <v/>
      </c>
      <c r="V1307" s="98"/>
    </row>
    <row r="1308" spans="2:22" x14ac:dyDescent="0.25">
      <c r="B1308" s="91">
        <v>5</v>
      </c>
      <c r="C1308" s="92">
        <f t="shared" si="2584"/>
        <v>43862</v>
      </c>
      <c r="D1308" s="93">
        <f ca="1">OFFSET(dispos!$D$31,,24)</f>
        <v>0</v>
      </c>
      <c r="E1308" s="93">
        <f ca="1">OFFSET(dispos!$E$31,,24)</f>
        <v>0</v>
      </c>
      <c r="F1308" s="93">
        <f ca="1">OFFSET(dispos!$F$31,,24)</f>
        <v>0</v>
      </c>
      <c r="G1308" s="93">
        <f ca="1">OFFSET(dispos!$G$31,,24)</f>
        <v>0</v>
      </c>
      <c r="H1308" s="93">
        <f ca="1">OFFSET(dispos!$H$31,,24)</f>
        <v>0</v>
      </c>
      <c r="I1308" s="93">
        <f ca="1">OFFSET(dispos!$I$31,,24)</f>
        <v>0</v>
      </c>
      <c r="J1308" s="90" t="str">
        <f t="shared" ref="J1308:O1308" ca="1" si="2629">IF(D1308=0,"",SUMPRODUCT((D1304:D1353&lt;=D1308)-(ISBLANK(D1304:D1353))))</f>
        <v/>
      </c>
      <c r="K1308" s="90" t="str">
        <f t="shared" ca="1" si="2629"/>
        <v/>
      </c>
      <c r="L1308" s="90" t="str">
        <f t="shared" ca="1" si="2629"/>
        <v/>
      </c>
      <c r="M1308" s="90" t="str">
        <f t="shared" ca="1" si="2629"/>
        <v/>
      </c>
      <c r="N1308" s="90" t="str">
        <f t="shared" ca="1" si="2629"/>
        <v/>
      </c>
      <c r="O1308" s="90" t="str">
        <f t="shared" ca="1" si="2629"/>
        <v/>
      </c>
      <c r="P1308" s="89" t="str">
        <f t="shared" ref="P1308:U1308" ca="1" si="2630">IF(ISNA(MATCH(MIN(J1304:J1353)+ROW()-ROW(P1304),J1304:J1353,0)),"",INDEX(D1304:D1353,MATCH(MIN(J1304:J1353)+ROW()-ROW(P1304),J1304:J1353,0)))</f>
        <v/>
      </c>
      <c r="Q1308" s="89" t="str">
        <f t="shared" ca="1" si="2630"/>
        <v/>
      </c>
      <c r="R1308" s="89" t="str">
        <f t="shared" ca="1" si="2630"/>
        <v/>
      </c>
      <c r="S1308" s="89" t="str">
        <f t="shared" ca="1" si="2630"/>
        <v/>
      </c>
      <c r="T1308" s="89" t="str">
        <f t="shared" ca="1" si="2630"/>
        <v/>
      </c>
      <c r="U1308" s="89" t="str">
        <f t="shared" ca="1" si="2630"/>
        <v/>
      </c>
      <c r="V1308" s="98"/>
    </row>
    <row r="1309" spans="2:22" x14ac:dyDescent="0.25">
      <c r="B1309" s="91">
        <v>6</v>
      </c>
      <c r="C1309" s="92">
        <f t="shared" si="2584"/>
        <v>43862</v>
      </c>
      <c r="D1309" s="93">
        <f ca="1">OFFSET(dispos!$D$31,,30)</f>
        <v>0</v>
      </c>
      <c r="E1309" s="93">
        <f ca="1">OFFSET(dispos!$E$31,,30)</f>
        <v>0</v>
      </c>
      <c r="F1309" s="93">
        <f ca="1">OFFSET(dispos!$F$31,,30)</f>
        <v>0</v>
      </c>
      <c r="G1309" s="93">
        <f ca="1">OFFSET(dispos!$G$31,,30)</f>
        <v>0</v>
      </c>
      <c r="H1309" s="93">
        <f ca="1">OFFSET(dispos!$H$31,,30)</f>
        <v>0</v>
      </c>
      <c r="I1309" s="93">
        <f ca="1">OFFSET(dispos!$I$31,,30)</f>
        <v>0</v>
      </c>
      <c r="J1309" s="90" t="str">
        <f t="shared" ref="J1309:O1309" ca="1" si="2631">IF(D1309=0,"",SUMPRODUCT((D1304:D1353&lt;=D1309)-(ISBLANK(D1304:D1353))))</f>
        <v/>
      </c>
      <c r="K1309" s="90" t="str">
        <f t="shared" ca="1" si="2631"/>
        <v/>
      </c>
      <c r="L1309" s="90" t="str">
        <f t="shared" ca="1" si="2631"/>
        <v/>
      </c>
      <c r="M1309" s="90" t="str">
        <f t="shared" ca="1" si="2631"/>
        <v/>
      </c>
      <c r="N1309" s="90" t="str">
        <f t="shared" ca="1" si="2631"/>
        <v/>
      </c>
      <c r="O1309" s="90" t="str">
        <f t="shared" ca="1" si="2631"/>
        <v/>
      </c>
      <c r="P1309" s="89" t="str">
        <f t="shared" ref="P1309:U1309" ca="1" si="2632">IF(ISNA(MATCH(MIN(J1304:J1353)+ROW()-ROW(P1304),J1304:J1353,0)),"",INDEX(D1304:D1353,MATCH(MIN(J1304:J1353)+ROW()-ROW(P1304),J1304:J1353,0)))</f>
        <v/>
      </c>
      <c r="Q1309" s="89" t="str">
        <f t="shared" ca="1" si="2632"/>
        <v/>
      </c>
      <c r="R1309" s="89" t="str">
        <f t="shared" ca="1" si="2632"/>
        <v/>
      </c>
      <c r="S1309" s="89" t="str">
        <f t="shared" ca="1" si="2632"/>
        <v/>
      </c>
      <c r="T1309" s="89" t="str">
        <f t="shared" ca="1" si="2632"/>
        <v/>
      </c>
      <c r="U1309" s="89" t="str">
        <f t="shared" ca="1" si="2632"/>
        <v/>
      </c>
      <c r="V1309" s="98"/>
    </row>
    <row r="1310" spans="2:22" x14ac:dyDescent="0.25">
      <c r="B1310" s="91">
        <v>7</v>
      </c>
      <c r="C1310" s="92">
        <f t="shared" si="2584"/>
        <v>43862</v>
      </c>
      <c r="D1310" s="93">
        <f ca="1">OFFSET(dispos!$D$31,,36)</f>
        <v>0</v>
      </c>
      <c r="E1310" s="93">
        <f ca="1">OFFSET(dispos!$E$31,,36)</f>
        <v>0</v>
      </c>
      <c r="F1310" s="93">
        <f ca="1">OFFSET(dispos!$F$31,,36)</f>
        <v>0</v>
      </c>
      <c r="G1310" s="93">
        <f ca="1">OFFSET(dispos!$G$31,,36)</f>
        <v>0</v>
      </c>
      <c r="H1310" s="93">
        <f ca="1">OFFSET(dispos!$H$31,,36)</f>
        <v>0</v>
      </c>
      <c r="I1310" s="93">
        <f ca="1">OFFSET(dispos!$I$31,,36)</f>
        <v>0</v>
      </c>
      <c r="J1310" s="90" t="str">
        <f t="shared" ref="J1310:O1310" ca="1" si="2633">IF(D1310=0,"",SUMPRODUCT((D1304:D1353&lt;=D1310)-(ISBLANK(D1304:D1353))))</f>
        <v/>
      </c>
      <c r="K1310" s="90" t="str">
        <f t="shared" ca="1" si="2633"/>
        <v/>
      </c>
      <c r="L1310" s="90" t="str">
        <f t="shared" ca="1" si="2633"/>
        <v/>
      </c>
      <c r="M1310" s="90" t="str">
        <f t="shared" ca="1" si="2633"/>
        <v/>
      </c>
      <c r="N1310" s="90" t="str">
        <f t="shared" ca="1" si="2633"/>
        <v/>
      </c>
      <c r="O1310" s="90" t="str">
        <f t="shared" ca="1" si="2633"/>
        <v/>
      </c>
      <c r="P1310" s="89" t="str">
        <f t="shared" ref="P1310:U1310" ca="1" si="2634">IF(ISNA(MATCH(MIN(J1304:J1353)+ROW()-ROW(P1304),J1304:J1353,0)),"",INDEX(D1304:D1353,MATCH(MIN(J1304:J1353)+ROW()-ROW(P1304),J1304:J1353,0)))</f>
        <v/>
      </c>
      <c r="Q1310" s="89" t="str">
        <f t="shared" ca="1" si="2634"/>
        <v/>
      </c>
      <c r="R1310" s="89" t="str">
        <f t="shared" ca="1" si="2634"/>
        <v/>
      </c>
      <c r="S1310" s="89" t="str">
        <f t="shared" ca="1" si="2634"/>
        <v/>
      </c>
      <c r="T1310" s="89" t="str">
        <f t="shared" ca="1" si="2634"/>
        <v/>
      </c>
      <c r="U1310" s="89" t="str">
        <f t="shared" ca="1" si="2634"/>
        <v/>
      </c>
      <c r="V1310" s="98"/>
    </row>
    <row r="1311" spans="2:22" x14ac:dyDescent="0.25">
      <c r="B1311" s="91">
        <v>8</v>
      </c>
      <c r="C1311" s="92">
        <f t="shared" si="2584"/>
        <v>43862</v>
      </c>
      <c r="D1311" s="93">
        <f ca="1">OFFSET(dispos!$D$31,,42)</f>
        <v>0</v>
      </c>
      <c r="E1311" s="93">
        <f ca="1">OFFSET(dispos!$E$31,,42)</f>
        <v>0</v>
      </c>
      <c r="F1311" s="93">
        <f ca="1">OFFSET(dispos!$F$31,,42)</f>
        <v>0</v>
      </c>
      <c r="G1311" s="93">
        <f ca="1">OFFSET(dispos!$G$31,,42)</f>
        <v>0</v>
      </c>
      <c r="H1311" s="93">
        <f ca="1">OFFSET(dispos!$H$31,,42)</f>
        <v>0</v>
      </c>
      <c r="I1311" s="93">
        <f ca="1">OFFSET(dispos!$I$31,,42)</f>
        <v>0</v>
      </c>
      <c r="J1311" s="90" t="str">
        <f t="shared" ref="J1311:O1311" ca="1" si="2635">IF(D1311=0,"",SUMPRODUCT((D1304:D1353&lt;=D1311)-(ISBLANK(D1304:D1353))))</f>
        <v/>
      </c>
      <c r="K1311" s="90" t="str">
        <f t="shared" ca="1" si="2635"/>
        <v/>
      </c>
      <c r="L1311" s="90" t="str">
        <f t="shared" ca="1" si="2635"/>
        <v/>
      </c>
      <c r="M1311" s="90" t="str">
        <f t="shared" ca="1" si="2635"/>
        <v/>
      </c>
      <c r="N1311" s="90" t="str">
        <f t="shared" ca="1" si="2635"/>
        <v/>
      </c>
      <c r="O1311" s="90" t="str">
        <f t="shared" ca="1" si="2635"/>
        <v/>
      </c>
      <c r="P1311" s="89" t="str">
        <f t="shared" ref="P1311:U1311" ca="1" si="2636">IF(ISNA(MATCH(MIN(J1304:J1353)+ROW()-ROW(P1304),J1304:J1353,0)),"",INDEX(D1304:D1353,MATCH(MIN(J1304:J1353)+ROW()-ROW(P1304),J1304:J1353,0)))</f>
        <v/>
      </c>
      <c r="Q1311" s="89" t="str">
        <f t="shared" ca="1" si="2636"/>
        <v/>
      </c>
      <c r="R1311" s="89" t="str">
        <f t="shared" ca="1" si="2636"/>
        <v/>
      </c>
      <c r="S1311" s="89" t="str">
        <f t="shared" ca="1" si="2636"/>
        <v/>
      </c>
      <c r="T1311" s="89" t="str">
        <f t="shared" ca="1" si="2636"/>
        <v/>
      </c>
      <c r="U1311" s="89" t="str">
        <f t="shared" ca="1" si="2636"/>
        <v/>
      </c>
      <c r="V1311" s="98"/>
    </row>
    <row r="1312" spans="2:22" x14ac:dyDescent="0.25">
      <c r="B1312" s="91">
        <v>9</v>
      </c>
      <c r="C1312" s="92">
        <f t="shared" si="2584"/>
        <v>43862</v>
      </c>
      <c r="D1312" s="93">
        <f ca="1">OFFSET(dispos!$D$31,,48)</f>
        <v>0</v>
      </c>
      <c r="E1312" s="93">
        <f ca="1">OFFSET(dispos!$E$31,,48)</f>
        <v>0</v>
      </c>
      <c r="F1312" s="93">
        <f ca="1">OFFSET(dispos!$F$31,,48)</f>
        <v>0</v>
      </c>
      <c r="G1312" s="93">
        <f ca="1">OFFSET(dispos!$G$31,,48)</f>
        <v>0</v>
      </c>
      <c r="H1312" s="93">
        <f ca="1">OFFSET(dispos!$H$31,,48)</f>
        <v>0</v>
      </c>
      <c r="I1312" s="93">
        <f ca="1">OFFSET(dispos!$I$31,,48)</f>
        <v>0</v>
      </c>
      <c r="J1312" s="90" t="str">
        <f t="shared" ref="J1312:O1312" ca="1" si="2637">IF(D1312=0,"",SUMPRODUCT((D1304:D1353&lt;=D1312)-(ISBLANK(D1304:D1353))))</f>
        <v/>
      </c>
      <c r="K1312" s="90" t="str">
        <f t="shared" ca="1" si="2637"/>
        <v/>
      </c>
      <c r="L1312" s="90" t="str">
        <f t="shared" ca="1" si="2637"/>
        <v/>
      </c>
      <c r="M1312" s="90" t="str">
        <f t="shared" ca="1" si="2637"/>
        <v/>
      </c>
      <c r="N1312" s="90" t="str">
        <f t="shared" ca="1" si="2637"/>
        <v/>
      </c>
      <c r="O1312" s="90" t="str">
        <f t="shared" ca="1" si="2637"/>
        <v/>
      </c>
      <c r="P1312" s="89" t="str">
        <f t="shared" ref="P1312:U1312" ca="1" si="2638">IF(ISNA(MATCH(MIN(J1304:J1353)+ROW()-ROW(P1304),J1304:J1353,0)),"",INDEX(D1304:D1353,MATCH(MIN(J1304:J1353)+ROW()-ROW(P1304),J1304:J1353,0)))</f>
        <v/>
      </c>
      <c r="Q1312" s="89" t="str">
        <f t="shared" ca="1" si="2638"/>
        <v/>
      </c>
      <c r="R1312" s="89" t="str">
        <f t="shared" ca="1" si="2638"/>
        <v/>
      </c>
      <c r="S1312" s="89" t="str">
        <f t="shared" ca="1" si="2638"/>
        <v/>
      </c>
      <c r="T1312" s="89" t="str">
        <f t="shared" ca="1" si="2638"/>
        <v/>
      </c>
      <c r="U1312" s="89" t="str">
        <f t="shared" ca="1" si="2638"/>
        <v/>
      </c>
      <c r="V1312" s="98"/>
    </row>
    <row r="1313" spans="2:22" x14ac:dyDescent="0.25">
      <c r="B1313" s="91">
        <v>10</v>
      </c>
      <c r="C1313" s="92">
        <f t="shared" si="2584"/>
        <v>43862</v>
      </c>
      <c r="D1313" s="93">
        <f ca="1">OFFSET(dispos!$D$31,,54)</f>
        <v>0</v>
      </c>
      <c r="E1313" s="93">
        <f ca="1">OFFSET(dispos!$E$31,,54)</f>
        <v>0</v>
      </c>
      <c r="F1313" s="93">
        <f ca="1">OFFSET(dispos!$F$31,,54)</f>
        <v>0</v>
      </c>
      <c r="G1313" s="93">
        <f ca="1">OFFSET(dispos!$G$31,,54)</f>
        <v>0</v>
      </c>
      <c r="H1313" s="93">
        <f ca="1">OFFSET(dispos!$H$31,,54)</f>
        <v>0</v>
      </c>
      <c r="I1313" s="93">
        <f ca="1">OFFSET(dispos!$I$31,,54)</f>
        <v>0</v>
      </c>
      <c r="J1313" s="90" t="str">
        <f t="shared" ref="J1313:O1313" ca="1" si="2639">IF(D1313=0,"",SUMPRODUCT((D1304:D1353&lt;=D1313)-(ISBLANK(D1304:D1353))))</f>
        <v/>
      </c>
      <c r="K1313" s="90" t="str">
        <f t="shared" ca="1" si="2639"/>
        <v/>
      </c>
      <c r="L1313" s="90" t="str">
        <f t="shared" ca="1" si="2639"/>
        <v/>
      </c>
      <c r="M1313" s="90" t="str">
        <f t="shared" ca="1" si="2639"/>
        <v/>
      </c>
      <c r="N1313" s="90" t="str">
        <f t="shared" ca="1" si="2639"/>
        <v/>
      </c>
      <c r="O1313" s="90" t="str">
        <f t="shared" ca="1" si="2639"/>
        <v/>
      </c>
      <c r="P1313" s="89" t="str">
        <f t="shared" ref="P1313:U1313" ca="1" si="2640">IF(ISNA(MATCH(MIN(J1304:J1353)+ROW()-ROW(P1304),J1304:J1353,0)),"",INDEX(D1304:D1353,MATCH(MIN(J1304:J1353)+ROW()-ROW(P1304),J1304:J1353,0)))</f>
        <v/>
      </c>
      <c r="Q1313" s="89" t="str">
        <f t="shared" ca="1" si="2640"/>
        <v/>
      </c>
      <c r="R1313" s="89" t="str">
        <f t="shared" ca="1" si="2640"/>
        <v/>
      </c>
      <c r="S1313" s="89" t="str">
        <f t="shared" ca="1" si="2640"/>
        <v/>
      </c>
      <c r="T1313" s="89" t="str">
        <f t="shared" ca="1" si="2640"/>
        <v/>
      </c>
      <c r="U1313" s="89" t="str">
        <f t="shared" ca="1" si="2640"/>
        <v/>
      </c>
      <c r="V1313" s="98"/>
    </row>
    <row r="1314" spans="2:22" x14ac:dyDescent="0.25">
      <c r="B1314" s="91">
        <v>11</v>
      </c>
      <c r="C1314" s="92">
        <f t="shared" si="2584"/>
        <v>43862</v>
      </c>
      <c r="D1314" s="93">
        <f ca="1">OFFSET(dispos!$D$31,,60)</f>
        <v>0</v>
      </c>
      <c r="E1314" s="93">
        <f ca="1">OFFSET(dispos!$E$31,,60)</f>
        <v>0</v>
      </c>
      <c r="F1314" s="93">
        <f ca="1">OFFSET(dispos!$F$31,,60)</f>
        <v>0</v>
      </c>
      <c r="G1314" s="93">
        <f ca="1">OFFSET(dispos!$G$31,,60)</f>
        <v>0</v>
      </c>
      <c r="H1314" s="93">
        <f ca="1">OFFSET(dispos!$H$31,,60)</f>
        <v>0</v>
      </c>
      <c r="I1314" s="93">
        <f ca="1">OFFSET(dispos!$I$31,,60)</f>
        <v>0</v>
      </c>
      <c r="J1314" s="90" t="str">
        <f t="shared" ref="J1314:O1314" ca="1" si="2641">IF(D1314=0,"",SUMPRODUCT((D1304:D1353&lt;=D1314)-(ISBLANK(D1304:D1353))))</f>
        <v/>
      </c>
      <c r="K1314" s="90" t="str">
        <f t="shared" ca="1" si="2641"/>
        <v/>
      </c>
      <c r="L1314" s="90" t="str">
        <f t="shared" ca="1" si="2641"/>
        <v/>
      </c>
      <c r="M1314" s="90" t="str">
        <f t="shared" ca="1" si="2641"/>
        <v/>
      </c>
      <c r="N1314" s="90" t="str">
        <f t="shared" ca="1" si="2641"/>
        <v/>
      </c>
      <c r="O1314" s="90" t="str">
        <f t="shared" ca="1" si="2641"/>
        <v/>
      </c>
      <c r="P1314" s="89" t="str">
        <f t="shared" ref="P1314:U1314" ca="1" si="2642">IF(ISNA(MATCH(MIN(J1304:J1353)+ROW()-ROW(P1304),J1304:J1353,0)),"",INDEX(D1304:D1353,MATCH(MIN(J1304:J1353)+ROW()-ROW(P1304),J1304:J1353,0)))</f>
        <v/>
      </c>
      <c r="Q1314" s="89" t="str">
        <f t="shared" ca="1" si="2642"/>
        <v/>
      </c>
      <c r="R1314" s="89" t="str">
        <f t="shared" ca="1" si="2642"/>
        <v/>
      </c>
      <c r="S1314" s="89" t="str">
        <f t="shared" ca="1" si="2642"/>
        <v/>
      </c>
      <c r="T1314" s="89" t="str">
        <f t="shared" ca="1" si="2642"/>
        <v/>
      </c>
      <c r="U1314" s="89" t="str">
        <f t="shared" ca="1" si="2642"/>
        <v/>
      </c>
      <c r="V1314" s="98"/>
    </row>
    <row r="1315" spans="2:22" x14ac:dyDescent="0.25">
      <c r="B1315" s="91">
        <v>12</v>
      </c>
      <c r="C1315" s="92">
        <f t="shared" si="2584"/>
        <v>43862</v>
      </c>
      <c r="D1315" s="93">
        <f ca="1">OFFSET(dispos!$D$31,,66)</f>
        <v>0</v>
      </c>
      <c r="E1315" s="93">
        <f ca="1">OFFSET(dispos!$E$31,,66)</f>
        <v>0</v>
      </c>
      <c r="F1315" s="93">
        <f ca="1">OFFSET(dispos!$F$31,,66)</f>
        <v>0</v>
      </c>
      <c r="G1315" s="93">
        <f ca="1">OFFSET(dispos!$G$31,,66)</f>
        <v>0</v>
      </c>
      <c r="H1315" s="93">
        <f ca="1">OFFSET(dispos!$H$31,,66)</f>
        <v>0</v>
      </c>
      <c r="I1315" s="93">
        <f ca="1">OFFSET(dispos!$I$31,,66)</f>
        <v>0</v>
      </c>
      <c r="J1315" s="90" t="str">
        <f t="shared" ref="J1315:O1315" ca="1" si="2643">IF(D1315=0,"",SUMPRODUCT((D1304:D1353&lt;=D1315)-(ISBLANK(D1304:D1353))))</f>
        <v/>
      </c>
      <c r="K1315" s="90" t="str">
        <f t="shared" ca="1" si="2643"/>
        <v/>
      </c>
      <c r="L1315" s="90" t="str">
        <f t="shared" ca="1" si="2643"/>
        <v/>
      </c>
      <c r="M1315" s="90" t="str">
        <f t="shared" ca="1" si="2643"/>
        <v/>
      </c>
      <c r="N1315" s="90" t="str">
        <f t="shared" ca="1" si="2643"/>
        <v/>
      </c>
      <c r="O1315" s="90" t="str">
        <f t="shared" ca="1" si="2643"/>
        <v/>
      </c>
      <c r="P1315" s="89" t="str">
        <f t="shared" ref="P1315:U1315" ca="1" si="2644">IF(ISNA(MATCH(MIN(J1304:J1353)+ROW()-ROW(P1304),J1304:J1353,0)),"",INDEX(D1304:D1353,MATCH(MIN(J1304:J1353)+ROW()-ROW(P1304),J1304:J1353,0)))</f>
        <v/>
      </c>
      <c r="Q1315" s="89" t="str">
        <f t="shared" ca="1" si="2644"/>
        <v/>
      </c>
      <c r="R1315" s="89" t="str">
        <f t="shared" ca="1" si="2644"/>
        <v/>
      </c>
      <c r="S1315" s="89" t="str">
        <f t="shared" ca="1" si="2644"/>
        <v/>
      </c>
      <c r="T1315" s="89" t="str">
        <f t="shared" ca="1" si="2644"/>
        <v/>
      </c>
      <c r="U1315" s="89" t="str">
        <f t="shared" ca="1" si="2644"/>
        <v/>
      </c>
      <c r="V1315" s="98"/>
    </row>
    <row r="1316" spans="2:22" x14ac:dyDescent="0.25">
      <c r="B1316" s="91">
        <v>13</v>
      </c>
      <c r="C1316" s="92">
        <f t="shared" si="2584"/>
        <v>43862</v>
      </c>
      <c r="D1316" s="93">
        <f ca="1">OFFSET(dispos!$D$31,,72)</f>
        <v>0</v>
      </c>
      <c r="E1316" s="93">
        <f ca="1">OFFSET(dispos!$E$31,,72)</f>
        <v>0</v>
      </c>
      <c r="F1316" s="93">
        <f ca="1">OFFSET(dispos!$F$31,,72)</f>
        <v>0</v>
      </c>
      <c r="G1316" s="93">
        <f ca="1">OFFSET(dispos!$G$31,,72)</f>
        <v>0</v>
      </c>
      <c r="H1316" s="93">
        <f ca="1">OFFSET(dispos!$H$31,,72)</f>
        <v>0</v>
      </c>
      <c r="I1316" s="93">
        <f ca="1">OFFSET(dispos!$I$31,,72)</f>
        <v>0</v>
      </c>
      <c r="J1316" s="90" t="str">
        <f t="shared" ref="J1316:O1316" ca="1" si="2645">IF(D1316=0,"",SUMPRODUCT((D1304:D1353&lt;=D1316)-(ISBLANK(D1304:D1353))))</f>
        <v/>
      </c>
      <c r="K1316" s="90" t="str">
        <f t="shared" ca="1" si="2645"/>
        <v/>
      </c>
      <c r="L1316" s="90" t="str">
        <f t="shared" ca="1" si="2645"/>
        <v/>
      </c>
      <c r="M1316" s="90" t="str">
        <f t="shared" ca="1" si="2645"/>
        <v/>
      </c>
      <c r="N1316" s="90" t="str">
        <f t="shared" ca="1" si="2645"/>
        <v/>
      </c>
      <c r="O1316" s="90" t="str">
        <f t="shared" ca="1" si="2645"/>
        <v/>
      </c>
      <c r="P1316" s="89" t="str">
        <f t="shared" ref="P1316:U1316" ca="1" si="2646">IF(ISNA(MATCH(MIN(J1304:J1353)+ROW()-ROW(P1304),J1304:J1353,0)),"",INDEX(D1304:D1353,MATCH(MIN(J1304:J1353)+ROW()-ROW(P1304),J1304:J1353,0)))</f>
        <v/>
      </c>
      <c r="Q1316" s="89" t="str">
        <f t="shared" ca="1" si="2646"/>
        <v/>
      </c>
      <c r="R1316" s="89" t="str">
        <f t="shared" ca="1" si="2646"/>
        <v/>
      </c>
      <c r="S1316" s="89" t="str">
        <f t="shared" ca="1" si="2646"/>
        <v/>
      </c>
      <c r="T1316" s="89" t="str">
        <f t="shared" ca="1" si="2646"/>
        <v/>
      </c>
      <c r="U1316" s="89" t="str">
        <f t="shared" ca="1" si="2646"/>
        <v/>
      </c>
      <c r="V1316" s="98"/>
    </row>
    <row r="1317" spans="2:22" x14ac:dyDescent="0.25">
      <c r="B1317" s="91">
        <v>14</v>
      </c>
      <c r="C1317" s="92">
        <f t="shared" si="2584"/>
        <v>43862</v>
      </c>
      <c r="D1317" s="93">
        <f ca="1">OFFSET(dispos!$D$31,,78)</f>
        <v>0</v>
      </c>
      <c r="E1317" s="93">
        <f ca="1">OFFSET(dispos!$E$31,,78)</f>
        <v>0</v>
      </c>
      <c r="F1317" s="93">
        <f ca="1">OFFSET(dispos!$F$31,,78)</f>
        <v>0</v>
      </c>
      <c r="G1317" s="93">
        <f ca="1">OFFSET(dispos!$G$31,,78)</f>
        <v>0</v>
      </c>
      <c r="H1317" s="93">
        <f ca="1">OFFSET(dispos!$H$31,,78)</f>
        <v>0</v>
      </c>
      <c r="I1317" s="93">
        <f ca="1">OFFSET(dispos!$I$31,,78)</f>
        <v>0</v>
      </c>
      <c r="J1317" s="90" t="str">
        <f t="shared" ref="J1317:O1317" ca="1" si="2647">IF(D1317=0,"",SUMPRODUCT((D1304:D1353&lt;=D1317)-(ISBLANK(D1304:D1353))))</f>
        <v/>
      </c>
      <c r="K1317" s="90" t="str">
        <f t="shared" ca="1" si="2647"/>
        <v/>
      </c>
      <c r="L1317" s="90" t="str">
        <f t="shared" ca="1" si="2647"/>
        <v/>
      </c>
      <c r="M1317" s="90" t="str">
        <f t="shared" ca="1" si="2647"/>
        <v/>
      </c>
      <c r="N1317" s="90" t="str">
        <f t="shared" ca="1" si="2647"/>
        <v/>
      </c>
      <c r="O1317" s="90" t="str">
        <f t="shared" ca="1" si="2647"/>
        <v/>
      </c>
      <c r="P1317" s="89" t="str">
        <f t="shared" ref="P1317:U1317" ca="1" si="2648">IF(ISNA(MATCH(MIN(J1304:J1353)+ROW()-ROW(P1304),J1304:J1353,0)),"",INDEX(D1304:D1353,MATCH(MIN(J1304:J1353)+ROW()-ROW(P1304),J1304:J1353,0)))</f>
        <v/>
      </c>
      <c r="Q1317" s="89" t="str">
        <f t="shared" ca="1" si="2648"/>
        <v/>
      </c>
      <c r="R1317" s="89" t="str">
        <f t="shared" ca="1" si="2648"/>
        <v/>
      </c>
      <c r="S1317" s="89" t="str">
        <f t="shared" ca="1" si="2648"/>
        <v/>
      </c>
      <c r="T1317" s="89" t="str">
        <f t="shared" ca="1" si="2648"/>
        <v/>
      </c>
      <c r="U1317" s="89" t="str">
        <f t="shared" ca="1" si="2648"/>
        <v/>
      </c>
      <c r="V1317" s="98"/>
    </row>
    <row r="1318" spans="2:22" x14ac:dyDescent="0.25">
      <c r="B1318" s="91">
        <v>15</v>
      </c>
      <c r="C1318" s="92">
        <f t="shared" si="2584"/>
        <v>43862</v>
      </c>
      <c r="D1318" s="93">
        <f ca="1">OFFSET(dispos!$D$31,,84)</f>
        <v>0</v>
      </c>
      <c r="E1318" s="93">
        <f ca="1">OFFSET(dispos!$E$31,,84)</f>
        <v>0</v>
      </c>
      <c r="F1318" s="93">
        <f ca="1">OFFSET(dispos!$F$31,,84)</f>
        <v>0</v>
      </c>
      <c r="G1318" s="93">
        <f ca="1">OFFSET(dispos!$G$31,,84)</f>
        <v>0</v>
      </c>
      <c r="H1318" s="93">
        <f ca="1">OFFSET(dispos!$H$31,,84)</f>
        <v>0</v>
      </c>
      <c r="I1318" s="93">
        <f ca="1">OFFSET(dispos!$I$31,,84)</f>
        <v>0</v>
      </c>
      <c r="J1318" s="90" t="str">
        <f t="shared" ref="J1318:O1318" ca="1" si="2649">IF(D1318=0,"",SUMPRODUCT((D1304:D1353&lt;=D1318)-(ISBLANK(D1304:D1353))))</f>
        <v/>
      </c>
      <c r="K1318" s="90" t="str">
        <f t="shared" ca="1" si="2649"/>
        <v/>
      </c>
      <c r="L1318" s="90" t="str">
        <f t="shared" ca="1" si="2649"/>
        <v/>
      </c>
      <c r="M1318" s="90" t="str">
        <f t="shared" ca="1" si="2649"/>
        <v/>
      </c>
      <c r="N1318" s="90" t="str">
        <f t="shared" ca="1" si="2649"/>
        <v/>
      </c>
      <c r="O1318" s="90" t="str">
        <f t="shared" ca="1" si="2649"/>
        <v/>
      </c>
      <c r="P1318" s="89" t="str">
        <f t="shared" ref="P1318:U1318" ca="1" si="2650">IF(ISNA(MATCH(MIN(J1304:J1353)+ROW()-ROW(P1304),J1304:J1353,0)),"",INDEX(D1304:D1353,MATCH(MIN(J1304:J1353)+ROW()-ROW(P1304),J1304:J1353,0)))</f>
        <v/>
      </c>
      <c r="Q1318" s="89" t="str">
        <f t="shared" ca="1" si="2650"/>
        <v/>
      </c>
      <c r="R1318" s="89" t="str">
        <f t="shared" ca="1" si="2650"/>
        <v/>
      </c>
      <c r="S1318" s="89" t="str">
        <f t="shared" ca="1" si="2650"/>
        <v/>
      </c>
      <c r="T1318" s="89" t="str">
        <f t="shared" ca="1" si="2650"/>
        <v/>
      </c>
      <c r="U1318" s="89" t="str">
        <f t="shared" ca="1" si="2650"/>
        <v/>
      </c>
      <c r="V1318" s="98"/>
    </row>
    <row r="1319" spans="2:22" x14ac:dyDescent="0.25">
      <c r="B1319" s="91">
        <v>16</v>
      </c>
      <c r="C1319" s="92">
        <f t="shared" si="2584"/>
        <v>43862</v>
      </c>
      <c r="D1319" s="93">
        <f ca="1">OFFSET(dispos!$D$31,,90)</f>
        <v>0</v>
      </c>
      <c r="E1319" s="93">
        <f ca="1">OFFSET(dispos!$E$31,,90)</f>
        <v>0</v>
      </c>
      <c r="F1319" s="93">
        <f ca="1">OFFSET(dispos!$F$31,,90)</f>
        <v>0</v>
      </c>
      <c r="G1319" s="93">
        <f ca="1">OFFSET(dispos!$G$31,,90)</f>
        <v>0</v>
      </c>
      <c r="H1319" s="93">
        <f ca="1">OFFSET(dispos!$H$31,,90)</f>
        <v>0</v>
      </c>
      <c r="I1319" s="93">
        <f ca="1">OFFSET(dispos!$I$31,,90)</f>
        <v>0</v>
      </c>
      <c r="J1319" s="90" t="str">
        <f t="shared" ref="J1319:O1319" ca="1" si="2651">IF(D1319=0,"",SUMPRODUCT((D1304:D1353&lt;=D1319)-(ISBLANK(D1304:D1353))))</f>
        <v/>
      </c>
      <c r="K1319" s="90" t="str">
        <f t="shared" ca="1" si="2651"/>
        <v/>
      </c>
      <c r="L1319" s="90" t="str">
        <f t="shared" ca="1" si="2651"/>
        <v/>
      </c>
      <c r="M1319" s="90" t="str">
        <f t="shared" ca="1" si="2651"/>
        <v/>
      </c>
      <c r="N1319" s="90" t="str">
        <f t="shared" ca="1" si="2651"/>
        <v/>
      </c>
      <c r="O1319" s="90" t="str">
        <f t="shared" ca="1" si="2651"/>
        <v/>
      </c>
      <c r="P1319" s="89" t="str">
        <f t="shared" ref="P1319:U1319" ca="1" si="2652">IF(ISNA(MATCH(MIN(J1304:J1353)+ROW()-ROW(P1304),J1304:J1353,0)),"",INDEX(D1304:D1353,MATCH(MIN(J1304:J1353)+ROW()-ROW(P1304),J1304:J1353,0)))</f>
        <v/>
      </c>
      <c r="Q1319" s="89" t="str">
        <f t="shared" ca="1" si="2652"/>
        <v/>
      </c>
      <c r="R1319" s="89" t="str">
        <f t="shared" ca="1" si="2652"/>
        <v/>
      </c>
      <c r="S1319" s="89" t="str">
        <f t="shared" ca="1" si="2652"/>
        <v/>
      </c>
      <c r="T1319" s="89" t="str">
        <f t="shared" ca="1" si="2652"/>
        <v/>
      </c>
      <c r="U1319" s="89" t="str">
        <f t="shared" ca="1" si="2652"/>
        <v/>
      </c>
      <c r="V1319" s="98"/>
    </row>
    <row r="1320" spans="2:22" x14ac:dyDescent="0.25">
      <c r="B1320" s="91">
        <v>17</v>
      </c>
      <c r="C1320" s="92">
        <f t="shared" si="2584"/>
        <v>43862</v>
      </c>
      <c r="D1320" s="93">
        <f ca="1">OFFSET(dispos!$D$31,,96)</f>
        <v>0</v>
      </c>
      <c r="E1320" s="93">
        <f ca="1">OFFSET(dispos!$E$31,,96)</f>
        <v>0</v>
      </c>
      <c r="F1320" s="93">
        <f ca="1">OFFSET(dispos!$F$31,,96)</f>
        <v>0</v>
      </c>
      <c r="G1320" s="93">
        <f ca="1">OFFSET(dispos!$G$31,,96)</f>
        <v>0</v>
      </c>
      <c r="H1320" s="93">
        <f ca="1">OFFSET(dispos!$H$31,,96)</f>
        <v>0</v>
      </c>
      <c r="I1320" s="93">
        <f ca="1">OFFSET(dispos!$I$31,,96)</f>
        <v>0</v>
      </c>
      <c r="J1320" s="90" t="str">
        <f t="shared" ref="J1320:O1320" ca="1" si="2653">IF(D1320=0,"",SUMPRODUCT((D1304:D1353&lt;=D1320)-(ISBLANK(D1304:D1353))))</f>
        <v/>
      </c>
      <c r="K1320" s="90" t="str">
        <f t="shared" ca="1" si="2653"/>
        <v/>
      </c>
      <c r="L1320" s="90" t="str">
        <f t="shared" ca="1" si="2653"/>
        <v/>
      </c>
      <c r="M1320" s="90" t="str">
        <f t="shared" ca="1" si="2653"/>
        <v/>
      </c>
      <c r="N1320" s="90" t="str">
        <f t="shared" ca="1" si="2653"/>
        <v/>
      </c>
      <c r="O1320" s="90" t="str">
        <f t="shared" ca="1" si="2653"/>
        <v/>
      </c>
      <c r="P1320" s="89" t="str">
        <f t="shared" ref="P1320:U1320" ca="1" si="2654">IF(ISNA(MATCH(MIN(J1304:J1353)+ROW()-ROW(P1304),J1304:J1353,0)),"",INDEX(D1304:D1353,MATCH(MIN(J1304:J1353)+ROW()-ROW(P1304),J1304:J1353,0)))</f>
        <v/>
      </c>
      <c r="Q1320" s="89" t="str">
        <f t="shared" ca="1" si="2654"/>
        <v/>
      </c>
      <c r="R1320" s="89" t="str">
        <f t="shared" ca="1" si="2654"/>
        <v/>
      </c>
      <c r="S1320" s="89" t="str">
        <f t="shared" ca="1" si="2654"/>
        <v/>
      </c>
      <c r="T1320" s="89" t="str">
        <f t="shared" ca="1" si="2654"/>
        <v/>
      </c>
      <c r="U1320" s="89" t="str">
        <f t="shared" ca="1" si="2654"/>
        <v/>
      </c>
      <c r="V1320" s="98"/>
    </row>
    <row r="1321" spans="2:22" x14ac:dyDescent="0.25">
      <c r="B1321" s="91">
        <v>18</v>
      </c>
      <c r="C1321" s="92">
        <f t="shared" si="2584"/>
        <v>43862</v>
      </c>
      <c r="D1321" s="93">
        <f ca="1">OFFSET(dispos!$D$31,,102)</f>
        <v>0</v>
      </c>
      <c r="E1321" s="93">
        <f ca="1">OFFSET(dispos!$E$31,,102)</f>
        <v>0</v>
      </c>
      <c r="F1321" s="93">
        <f ca="1">OFFSET(dispos!$F$31,,102)</f>
        <v>0</v>
      </c>
      <c r="G1321" s="93">
        <f ca="1">OFFSET(dispos!$G$31,,102)</f>
        <v>0</v>
      </c>
      <c r="H1321" s="93">
        <f ca="1">OFFSET(dispos!$H$31,,102)</f>
        <v>0</v>
      </c>
      <c r="I1321" s="93">
        <f ca="1">OFFSET(dispos!$I$31,,102)</f>
        <v>0</v>
      </c>
      <c r="J1321" s="90" t="str">
        <f t="shared" ref="J1321:O1321" ca="1" si="2655">IF(D1321=0,"",SUMPRODUCT((D1304:D1353&lt;=D1321)-(ISBLANK(D1304:D1353))))</f>
        <v/>
      </c>
      <c r="K1321" s="90" t="str">
        <f t="shared" ca="1" si="2655"/>
        <v/>
      </c>
      <c r="L1321" s="90" t="str">
        <f t="shared" ca="1" si="2655"/>
        <v/>
      </c>
      <c r="M1321" s="90" t="str">
        <f t="shared" ca="1" si="2655"/>
        <v/>
      </c>
      <c r="N1321" s="90" t="str">
        <f t="shared" ca="1" si="2655"/>
        <v/>
      </c>
      <c r="O1321" s="90" t="str">
        <f t="shared" ca="1" si="2655"/>
        <v/>
      </c>
      <c r="P1321" s="89" t="str">
        <f t="shared" ref="P1321:U1321" ca="1" si="2656">IF(ISNA(MATCH(MIN(J1304:J1353)+ROW()-ROW(P1304),J1304:J1353,0)),"",INDEX(D1304:D1353,MATCH(MIN(J1304:J1353)+ROW()-ROW(P1304),J1304:J1353,0)))</f>
        <v/>
      </c>
      <c r="Q1321" s="89" t="str">
        <f t="shared" ca="1" si="2656"/>
        <v/>
      </c>
      <c r="R1321" s="89" t="str">
        <f t="shared" ca="1" si="2656"/>
        <v/>
      </c>
      <c r="S1321" s="89" t="str">
        <f t="shared" ca="1" si="2656"/>
        <v/>
      </c>
      <c r="T1321" s="89" t="str">
        <f t="shared" ca="1" si="2656"/>
        <v/>
      </c>
      <c r="U1321" s="89" t="str">
        <f t="shared" ca="1" si="2656"/>
        <v/>
      </c>
      <c r="V1321" s="98"/>
    </row>
    <row r="1322" spans="2:22" x14ac:dyDescent="0.25">
      <c r="B1322" s="91">
        <v>19</v>
      </c>
      <c r="C1322" s="92">
        <f t="shared" si="2584"/>
        <v>43862</v>
      </c>
      <c r="D1322" s="93">
        <f ca="1">OFFSET(dispos!$D$31,,108)</f>
        <v>0</v>
      </c>
      <c r="E1322" s="93">
        <f ca="1">OFFSET(dispos!$E$31,,108)</f>
        <v>0</v>
      </c>
      <c r="F1322" s="93">
        <f ca="1">OFFSET(dispos!$F$31,,108)</f>
        <v>0</v>
      </c>
      <c r="G1322" s="93">
        <f ca="1">OFFSET(dispos!$G$31,,108)</f>
        <v>0</v>
      </c>
      <c r="H1322" s="93">
        <f ca="1">OFFSET(dispos!$H$31,,108)</f>
        <v>0</v>
      </c>
      <c r="I1322" s="93">
        <f ca="1">OFFSET(dispos!$I$31,,108)</f>
        <v>0</v>
      </c>
      <c r="J1322" s="90" t="str">
        <f t="shared" ref="J1322:O1322" ca="1" si="2657">IF(D1322=0,"",SUMPRODUCT((D1304:D1353&lt;=D1322)-(ISBLANK(D1304:D1353))))</f>
        <v/>
      </c>
      <c r="K1322" s="90" t="str">
        <f t="shared" ca="1" si="2657"/>
        <v/>
      </c>
      <c r="L1322" s="90" t="str">
        <f t="shared" ca="1" si="2657"/>
        <v/>
      </c>
      <c r="M1322" s="90" t="str">
        <f t="shared" ca="1" si="2657"/>
        <v/>
      </c>
      <c r="N1322" s="90" t="str">
        <f t="shared" ca="1" si="2657"/>
        <v/>
      </c>
      <c r="O1322" s="90" t="str">
        <f t="shared" ca="1" si="2657"/>
        <v/>
      </c>
      <c r="P1322" s="89" t="str">
        <f t="shared" ref="P1322:U1322" ca="1" si="2658">IF(ISNA(MATCH(MIN(J1304:J1353)+ROW()-ROW(P1304),J1304:J1353,0)),"",INDEX(D1304:D1353,MATCH(MIN(J1304:J1353)+ROW()-ROW(P1304),J1304:J1353,0)))</f>
        <v/>
      </c>
      <c r="Q1322" s="89" t="str">
        <f t="shared" ca="1" si="2658"/>
        <v/>
      </c>
      <c r="R1322" s="89" t="str">
        <f t="shared" ca="1" si="2658"/>
        <v/>
      </c>
      <c r="S1322" s="89" t="str">
        <f t="shared" ca="1" si="2658"/>
        <v/>
      </c>
      <c r="T1322" s="89" t="str">
        <f t="shared" ca="1" si="2658"/>
        <v/>
      </c>
      <c r="U1322" s="89" t="str">
        <f t="shared" ca="1" si="2658"/>
        <v/>
      </c>
      <c r="V1322" s="98"/>
    </row>
    <row r="1323" spans="2:22" x14ac:dyDescent="0.25">
      <c r="B1323" s="91">
        <v>20</v>
      </c>
      <c r="C1323" s="92">
        <f t="shared" si="2584"/>
        <v>43862</v>
      </c>
      <c r="D1323" s="93">
        <f ca="1">OFFSET(dispos!$D$31,,114)</f>
        <v>0</v>
      </c>
      <c r="E1323" s="93">
        <f ca="1">OFFSET(dispos!$E$31,,114)</f>
        <v>0</v>
      </c>
      <c r="F1323" s="93">
        <f ca="1">OFFSET(dispos!$F$31,,114)</f>
        <v>0</v>
      </c>
      <c r="G1323" s="93">
        <f ca="1">OFFSET(dispos!$G$31,,114)</f>
        <v>0</v>
      </c>
      <c r="H1323" s="93">
        <f ca="1">OFFSET(dispos!$H$31,,114)</f>
        <v>0</v>
      </c>
      <c r="I1323" s="93">
        <f ca="1">OFFSET(dispos!$I$31,,114)</f>
        <v>0</v>
      </c>
      <c r="J1323" s="90" t="str">
        <f t="shared" ref="J1323:O1323" ca="1" si="2659">IF(D1323=0,"",SUMPRODUCT((D1304:D1353&lt;=D1323)-(ISBLANK(D1304:D1353))))</f>
        <v/>
      </c>
      <c r="K1323" s="90" t="str">
        <f t="shared" ca="1" si="2659"/>
        <v/>
      </c>
      <c r="L1323" s="90" t="str">
        <f t="shared" ca="1" si="2659"/>
        <v/>
      </c>
      <c r="M1323" s="90" t="str">
        <f t="shared" ca="1" si="2659"/>
        <v/>
      </c>
      <c r="N1323" s="90" t="str">
        <f t="shared" ca="1" si="2659"/>
        <v/>
      </c>
      <c r="O1323" s="90" t="str">
        <f t="shared" ca="1" si="2659"/>
        <v/>
      </c>
      <c r="P1323" s="89" t="str">
        <f t="shared" ref="P1323:U1323" ca="1" si="2660">IF(ISNA(MATCH(MIN(J1304:J1353)+ROW()-ROW(P1304),J1304:J1353,0)),"",INDEX(D1304:D1353,MATCH(MIN(J1304:J1353)+ROW()-ROW(P1304),J1304:J1353,0)))</f>
        <v/>
      </c>
      <c r="Q1323" s="89" t="str">
        <f t="shared" ca="1" si="2660"/>
        <v/>
      </c>
      <c r="R1323" s="89" t="str">
        <f t="shared" ca="1" si="2660"/>
        <v/>
      </c>
      <c r="S1323" s="89" t="str">
        <f t="shared" ca="1" si="2660"/>
        <v/>
      </c>
      <c r="T1323" s="89" t="str">
        <f t="shared" ca="1" si="2660"/>
        <v/>
      </c>
      <c r="U1323" s="89" t="str">
        <f t="shared" ca="1" si="2660"/>
        <v/>
      </c>
      <c r="V1323" s="98"/>
    </row>
    <row r="1324" spans="2:22" x14ac:dyDescent="0.25">
      <c r="B1324" s="91">
        <v>21</v>
      </c>
      <c r="C1324" s="92">
        <f t="shared" si="2584"/>
        <v>43862</v>
      </c>
      <c r="D1324" s="93">
        <f ca="1">OFFSET(dispos!$D$31,,120)</f>
        <v>0</v>
      </c>
      <c r="E1324" s="93">
        <f ca="1">OFFSET(dispos!$E$31,,120)</f>
        <v>0</v>
      </c>
      <c r="F1324" s="93">
        <f ca="1">OFFSET(dispos!$F$31,,120)</f>
        <v>0</v>
      </c>
      <c r="G1324" s="93">
        <f ca="1">OFFSET(dispos!$G$31,,120)</f>
        <v>0</v>
      </c>
      <c r="H1324" s="93">
        <f ca="1">OFFSET(dispos!$H$31,,120)</f>
        <v>0</v>
      </c>
      <c r="I1324" s="93">
        <f ca="1">OFFSET(dispos!$I$31,,120)</f>
        <v>0</v>
      </c>
      <c r="J1324" s="90" t="str">
        <f t="shared" ref="J1324:O1324" ca="1" si="2661">IF(D1324=0,"",SUMPRODUCT((D1304:D1353&lt;=D1324)-(ISBLANK(D1304:D1353))))</f>
        <v/>
      </c>
      <c r="K1324" s="90" t="str">
        <f t="shared" ca="1" si="2661"/>
        <v/>
      </c>
      <c r="L1324" s="90" t="str">
        <f t="shared" ca="1" si="2661"/>
        <v/>
      </c>
      <c r="M1324" s="90" t="str">
        <f t="shared" ca="1" si="2661"/>
        <v/>
      </c>
      <c r="N1324" s="90" t="str">
        <f t="shared" ca="1" si="2661"/>
        <v/>
      </c>
      <c r="O1324" s="90" t="str">
        <f t="shared" ca="1" si="2661"/>
        <v/>
      </c>
      <c r="P1324" s="89" t="str">
        <f t="shared" ref="P1324:U1324" ca="1" si="2662">IF(ISNA(MATCH(MIN(J1304:J1353)+ROW()-ROW(P1304),J1304:J1353,0)),"",INDEX(D1304:D1353,MATCH(MIN(J1304:J1353)+ROW()-ROW(P1304),J1304:J1353,0)))</f>
        <v/>
      </c>
      <c r="Q1324" s="89" t="str">
        <f t="shared" ca="1" si="2662"/>
        <v/>
      </c>
      <c r="R1324" s="89" t="str">
        <f t="shared" ca="1" si="2662"/>
        <v/>
      </c>
      <c r="S1324" s="89" t="str">
        <f t="shared" ca="1" si="2662"/>
        <v/>
      </c>
      <c r="T1324" s="89" t="str">
        <f t="shared" ca="1" si="2662"/>
        <v/>
      </c>
      <c r="U1324" s="89" t="str">
        <f t="shared" ca="1" si="2662"/>
        <v/>
      </c>
      <c r="V1324" s="98"/>
    </row>
    <row r="1325" spans="2:22" x14ac:dyDescent="0.25">
      <c r="B1325" s="91">
        <v>22</v>
      </c>
      <c r="C1325" s="92">
        <f t="shared" si="2584"/>
        <v>43862</v>
      </c>
      <c r="D1325" s="93">
        <f ca="1">OFFSET(dispos!$D$31,,126)</f>
        <v>0</v>
      </c>
      <c r="E1325" s="93">
        <f ca="1">OFFSET(dispos!$E$31,,126)</f>
        <v>0</v>
      </c>
      <c r="F1325" s="93">
        <f ca="1">OFFSET(dispos!$F$31,,126)</f>
        <v>0</v>
      </c>
      <c r="G1325" s="93">
        <f ca="1">OFFSET(dispos!$G$31,,126)</f>
        <v>0</v>
      </c>
      <c r="H1325" s="93">
        <f ca="1">OFFSET(dispos!$H$31,,126)</f>
        <v>0</v>
      </c>
      <c r="I1325" s="93">
        <f ca="1">OFFSET(dispos!$I$31,,126)</f>
        <v>0</v>
      </c>
      <c r="J1325" s="90" t="str">
        <f t="shared" ref="J1325:O1325" ca="1" si="2663">IF(D1325=0,"",SUMPRODUCT((D1304:D1353&lt;=D1325)-(ISBLANK(D1304:D1353))))</f>
        <v/>
      </c>
      <c r="K1325" s="90" t="str">
        <f t="shared" ca="1" si="2663"/>
        <v/>
      </c>
      <c r="L1325" s="90" t="str">
        <f t="shared" ca="1" si="2663"/>
        <v/>
      </c>
      <c r="M1325" s="90" t="str">
        <f t="shared" ca="1" si="2663"/>
        <v/>
      </c>
      <c r="N1325" s="90" t="str">
        <f t="shared" ca="1" si="2663"/>
        <v/>
      </c>
      <c r="O1325" s="90" t="str">
        <f t="shared" ca="1" si="2663"/>
        <v/>
      </c>
      <c r="P1325" s="89" t="str">
        <f t="shared" ref="P1325:U1325" ca="1" si="2664">IF(ISNA(MATCH(MIN(J1304:J1353)+ROW()-ROW(P1304),J1304:J1353,0)),"",INDEX(D1304:D1353,MATCH(MIN(J1304:J1353)+ROW()-ROW(P1304),J1304:J1353,0)))</f>
        <v/>
      </c>
      <c r="Q1325" s="89" t="str">
        <f t="shared" ca="1" si="2664"/>
        <v/>
      </c>
      <c r="R1325" s="89" t="str">
        <f t="shared" ca="1" si="2664"/>
        <v/>
      </c>
      <c r="S1325" s="89" t="str">
        <f t="shared" ca="1" si="2664"/>
        <v/>
      </c>
      <c r="T1325" s="89" t="str">
        <f t="shared" ca="1" si="2664"/>
        <v/>
      </c>
      <c r="U1325" s="89" t="str">
        <f t="shared" ca="1" si="2664"/>
        <v/>
      </c>
      <c r="V1325" s="98"/>
    </row>
    <row r="1326" spans="2:22" x14ac:dyDescent="0.25">
      <c r="B1326" s="91">
        <v>23</v>
      </c>
      <c r="C1326" s="92">
        <f t="shared" si="2584"/>
        <v>43862</v>
      </c>
      <c r="D1326" s="93">
        <f ca="1">OFFSET(dispos!$D$31,,132)</f>
        <v>0</v>
      </c>
      <c r="E1326" s="93">
        <f ca="1">OFFSET(dispos!$E$31,,132)</f>
        <v>0</v>
      </c>
      <c r="F1326" s="93">
        <f ca="1">OFFSET(dispos!$F$31,,132)</f>
        <v>0</v>
      </c>
      <c r="G1326" s="93">
        <f ca="1">OFFSET(dispos!$G$31,,132)</f>
        <v>0</v>
      </c>
      <c r="H1326" s="93">
        <f ca="1">OFFSET(dispos!$H$31,,132)</f>
        <v>0</v>
      </c>
      <c r="I1326" s="93">
        <f ca="1">OFFSET(dispos!$I$31,,132)</f>
        <v>0</v>
      </c>
      <c r="J1326" s="90" t="str">
        <f t="shared" ref="J1326:O1326" ca="1" si="2665">IF(D1326=0,"",SUMPRODUCT((D1304:D1353&lt;=D1326)-(ISBLANK(D1304:D1353))))</f>
        <v/>
      </c>
      <c r="K1326" s="90" t="str">
        <f t="shared" ca="1" si="2665"/>
        <v/>
      </c>
      <c r="L1326" s="90" t="str">
        <f t="shared" ca="1" si="2665"/>
        <v/>
      </c>
      <c r="M1326" s="90" t="str">
        <f t="shared" ca="1" si="2665"/>
        <v/>
      </c>
      <c r="N1326" s="90" t="str">
        <f t="shared" ca="1" si="2665"/>
        <v/>
      </c>
      <c r="O1326" s="90" t="str">
        <f t="shared" ca="1" si="2665"/>
        <v/>
      </c>
      <c r="P1326" s="89" t="str">
        <f t="shared" ref="P1326:U1326" ca="1" si="2666">IF(ISNA(MATCH(MIN(J1304:J1353)+ROW()-ROW(P1304),J1304:J1353,0)),"",INDEX(D1304:D1353,MATCH(MIN(J1304:J1353)+ROW()-ROW(P1304),J1304:J1353,0)))</f>
        <v/>
      </c>
      <c r="Q1326" s="89" t="str">
        <f t="shared" ca="1" si="2666"/>
        <v/>
      </c>
      <c r="R1326" s="89" t="str">
        <f t="shared" ca="1" si="2666"/>
        <v/>
      </c>
      <c r="S1326" s="89" t="str">
        <f t="shared" ca="1" si="2666"/>
        <v/>
      </c>
      <c r="T1326" s="89" t="str">
        <f t="shared" ca="1" si="2666"/>
        <v/>
      </c>
      <c r="U1326" s="89" t="str">
        <f t="shared" ca="1" si="2666"/>
        <v/>
      </c>
      <c r="V1326" s="98"/>
    </row>
    <row r="1327" spans="2:22" x14ac:dyDescent="0.25">
      <c r="B1327" s="91">
        <v>24</v>
      </c>
      <c r="C1327" s="92">
        <f t="shared" si="2584"/>
        <v>43862</v>
      </c>
      <c r="D1327" s="93">
        <f ca="1">OFFSET(dispos!$D$31,,138)</f>
        <v>0</v>
      </c>
      <c r="E1327" s="93">
        <f ca="1">OFFSET(dispos!$E$31,,138)</f>
        <v>0</v>
      </c>
      <c r="F1327" s="93">
        <f ca="1">OFFSET(dispos!$F$31,,138)</f>
        <v>0</v>
      </c>
      <c r="G1327" s="93">
        <f ca="1">OFFSET(dispos!$G$31,,138)</f>
        <v>0</v>
      </c>
      <c r="H1327" s="93">
        <f ca="1">OFFSET(dispos!$H$31,,138)</f>
        <v>0</v>
      </c>
      <c r="I1327" s="93">
        <f ca="1">OFFSET(dispos!$I$31,,138)</f>
        <v>0</v>
      </c>
      <c r="J1327" s="90" t="str">
        <f t="shared" ref="J1327:O1327" ca="1" si="2667">IF(D1327=0,"",SUMPRODUCT((D1304:D1353&lt;=D1327)-(ISBLANK(D1304:D1353))))</f>
        <v/>
      </c>
      <c r="K1327" s="90" t="str">
        <f t="shared" ca="1" si="2667"/>
        <v/>
      </c>
      <c r="L1327" s="90" t="str">
        <f t="shared" ca="1" si="2667"/>
        <v/>
      </c>
      <c r="M1327" s="90" t="str">
        <f t="shared" ca="1" si="2667"/>
        <v/>
      </c>
      <c r="N1327" s="90" t="str">
        <f t="shared" ca="1" si="2667"/>
        <v/>
      </c>
      <c r="O1327" s="90" t="str">
        <f t="shared" ca="1" si="2667"/>
        <v/>
      </c>
      <c r="P1327" s="89" t="str">
        <f t="shared" ref="P1327:U1327" ca="1" si="2668">IF(ISNA(MATCH(MIN(J1304:J1353)+ROW()-ROW(P1304),J1304:J1353,0)),"",INDEX(D1304:D1353,MATCH(MIN(J1304:J1353)+ROW()-ROW(P1304),J1304:J1353,0)))</f>
        <v/>
      </c>
      <c r="Q1327" s="89" t="str">
        <f t="shared" ca="1" si="2668"/>
        <v/>
      </c>
      <c r="R1327" s="89" t="str">
        <f t="shared" ca="1" si="2668"/>
        <v/>
      </c>
      <c r="S1327" s="89" t="str">
        <f t="shared" ca="1" si="2668"/>
        <v/>
      </c>
      <c r="T1327" s="89" t="str">
        <f t="shared" ca="1" si="2668"/>
        <v/>
      </c>
      <c r="U1327" s="89" t="str">
        <f t="shared" ca="1" si="2668"/>
        <v/>
      </c>
      <c r="V1327" s="98"/>
    </row>
    <row r="1328" spans="2:22" x14ac:dyDescent="0.25">
      <c r="B1328" s="91">
        <v>25</v>
      </c>
      <c r="C1328" s="92">
        <f t="shared" si="2584"/>
        <v>43862</v>
      </c>
      <c r="D1328" s="93">
        <f ca="1">OFFSET(dispos!$D$31,,144)</f>
        <v>0</v>
      </c>
      <c r="E1328" s="93">
        <f ca="1">OFFSET(dispos!$E$31,,144)</f>
        <v>0</v>
      </c>
      <c r="F1328" s="93">
        <f ca="1">OFFSET(dispos!$F$31,,144)</f>
        <v>0</v>
      </c>
      <c r="G1328" s="93">
        <f ca="1">OFFSET(dispos!$G$31,,144)</f>
        <v>0</v>
      </c>
      <c r="H1328" s="93">
        <f ca="1">OFFSET(dispos!$H$31,,144)</f>
        <v>0</v>
      </c>
      <c r="I1328" s="93">
        <f ca="1">OFFSET(dispos!$I$31,,144)</f>
        <v>0</v>
      </c>
      <c r="J1328" s="90" t="str">
        <f t="shared" ref="J1328:O1328" ca="1" si="2669">IF(D1328=0,"",SUMPRODUCT((D1304:D1353&lt;=D1328)-(ISBLANK(D1304:D1353))))</f>
        <v/>
      </c>
      <c r="K1328" s="90" t="str">
        <f t="shared" ca="1" si="2669"/>
        <v/>
      </c>
      <c r="L1328" s="90" t="str">
        <f t="shared" ca="1" si="2669"/>
        <v/>
      </c>
      <c r="M1328" s="90" t="str">
        <f t="shared" ca="1" si="2669"/>
        <v/>
      </c>
      <c r="N1328" s="90" t="str">
        <f t="shared" ca="1" si="2669"/>
        <v/>
      </c>
      <c r="O1328" s="90" t="str">
        <f t="shared" ca="1" si="2669"/>
        <v/>
      </c>
      <c r="P1328" s="89" t="str">
        <f t="shared" ref="P1328:U1328" ca="1" si="2670">IF(ISNA(MATCH(MIN(J1304:J1353)+ROW()-ROW(P1304),J1304:J1353,0)),"",INDEX(D1304:D1353,MATCH(MIN(J1304:J1353)+ROW()-ROW(P1304),J1304:J1353,0)))</f>
        <v/>
      </c>
      <c r="Q1328" s="89" t="str">
        <f t="shared" ca="1" si="2670"/>
        <v/>
      </c>
      <c r="R1328" s="89" t="str">
        <f t="shared" ca="1" si="2670"/>
        <v/>
      </c>
      <c r="S1328" s="89" t="str">
        <f t="shared" ca="1" si="2670"/>
        <v/>
      </c>
      <c r="T1328" s="89" t="str">
        <f t="shared" ca="1" si="2670"/>
        <v/>
      </c>
      <c r="U1328" s="89" t="str">
        <f t="shared" ca="1" si="2670"/>
        <v/>
      </c>
      <c r="V1328" s="98"/>
    </row>
    <row r="1329" spans="2:22" x14ac:dyDescent="0.25">
      <c r="B1329" s="91">
        <v>26</v>
      </c>
      <c r="C1329" s="92">
        <f t="shared" si="2584"/>
        <v>43862</v>
      </c>
      <c r="D1329" s="93">
        <f ca="1">OFFSET(dispos!$D$31,,150)</f>
        <v>0</v>
      </c>
      <c r="E1329" s="93">
        <f ca="1">OFFSET(dispos!$E$31,,150)</f>
        <v>0</v>
      </c>
      <c r="F1329" s="93">
        <f ca="1">OFFSET(dispos!$F$31,,150)</f>
        <v>0</v>
      </c>
      <c r="G1329" s="93">
        <f ca="1">OFFSET(dispos!$G$31,,150)</f>
        <v>0</v>
      </c>
      <c r="H1329" s="93">
        <f ca="1">OFFSET(dispos!$H$31,,150)</f>
        <v>0</v>
      </c>
      <c r="I1329" s="93">
        <f ca="1">OFFSET(dispos!$I$31,,150)</f>
        <v>0</v>
      </c>
      <c r="J1329" s="90" t="str">
        <f t="shared" ref="J1329:O1329" ca="1" si="2671">IF(D1329=0,"",SUMPRODUCT((D1304:D1353&lt;=D1329)-(ISBLANK(D1304:D1353))))</f>
        <v/>
      </c>
      <c r="K1329" s="90" t="str">
        <f t="shared" ca="1" si="2671"/>
        <v/>
      </c>
      <c r="L1329" s="90" t="str">
        <f t="shared" ca="1" si="2671"/>
        <v/>
      </c>
      <c r="M1329" s="90" t="str">
        <f t="shared" ca="1" si="2671"/>
        <v/>
      </c>
      <c r="N1329" s="90" t="str">
        <f t="shared" ca="1" si="2671"/>
        <v/>
      </c>
      <c r="O1329" s="90" t="str">
        <f t="shared" ca="1" si="2671"/>
        <v/>
      </c>
      <c r="P1329" s="89" t="str">
        <f t="shared" ref="P1329:U1329" ca="1" si="2672">IF(ISNA(MATCH(MIN(J1304:J1353)+ROW()-ROW(P1304),J1304:J1353,0)),"",INDEX(D1304:D1353,MATCH(MIN(J1304:J1353)+ROW()-ROW(P1304),J1304:J1353,0)))</f>
        <v/>
      </c>
      <c r="Q1329" s="89" t="str">
        <f t="shared" ca="1" si="2672"/>
        <v/>
      </c>
      <c r="R1329" s="89" t="str">
        <f t="shared" ca="1" si="2672"/>
        <v/>
      </c>
      <c r="S1329" s="89" t="str">
        <f t="shared" ca="1" si="2672"/>
        <v/>
      </c>
      <c r="T1329" s="89" t="str">
        <f t="shared" ca="1" si="2672"/>
        <v/>
      </c>
      <c r="U1329" s="89" t="str">
        <f t="shared" ca="1" si="2672"/>
        <v/>
      </c>
      <c r="V1329" s="98"/>
    </row>
    <row r="1330" spans="2:22" x14ac:dyDescent="0.25">
      <c r="B1330" s="91">
        <v>27</v>
      </c>
      <c r="C1330" s="92">
        <f t="shared" si="2584"/>
        <v>43862</v>
      </c>
      <c r="D1330" s="93">
        <f ca="1">OFFSET(dispos!$D$31,,156)</f>
        <v>0</v>
      </c>
      <c r="E1330" s="93">
        <f ca="1">OFFSET(dispos!$E$31,,156)</f>
        <v>0</v>
      </c>
      <c r="F1330" s="93">
        <f ca="1">OFFSET(dispos!$F$31,,156)</f>
        <v>0</v>
      </c>
      <c r="G1330" s="93">
        <f ca="1">OFFSET(dispos!$G$31,,156)</f>
        <v>0</v>
      </c>
      <c r="H1330" s="93">
        <f ca="1">OFFSET(dispos!$H$31,,156)</f>
        <v>0</v>
      </c>
      <c r="I1330" s="93">
        <f ca="1">OFFSET(dispos!$I$31,,156)</f>
        <v>0</v>
      </c>
      <c r="J1330" s="90" t="str">
        <f t="shared" ref="J1330:O1330" ca="1" si="2673">IF(D1330=0,"",SUMPRODUCT((D1304:D1353&lt;=D1330)-(ISBLANK(D1304:D1353))))</f>
        <v/>
      </c>
      <c r="K1330" s="90" t="str">
        <f t="shared" ca="1" si="2673"/>
        <v/>
      </c>
      <c r="L1330" s="90" t="str">
        <f t="shared" ca="1" si="2673"/>
        <v/>
      </c>
      <c r="M1330" s="90" t="str">
        <f t="shared" ca="1" si="2673"/>
        <v/>
      </c>
      <c r="N1330" s="90" t="str">
        <f t="shared" ca="1" si="2673"/>
        <v/>
      </c>
      <c r="O1330" s="90" t="str">
        <f t="shared" ca="1" si="2673"/>
        <v/>
      </c>
      <c r="P1330" s="89" t="str">
        <f t="shared" ref="P1330:U1330" ca="1" si="2674">IF(ISNA(MATCH(MIN(J1304:J1353)+ROW()-ROW(P1304),J1304:J1353,0)),"",INDEX(D1304:D1353,MATCH(MIN(J1304:J1353)+ROW()-ROW(P1304),J1304:J1353,0)))</f>
        <v/>
      </c>
      <c r="Q1330" s="89" t="str">
        <f t="shared" ca="1" si="2674"/>
        <v/>
      </c>
      <c r="R1330" s="89" t="str">
        <f t="shared" ca="1" si="2674"/>
        <v/>
      </c>
      <c r="S1330" s="89" t="str">
        <f t="shared" ca="1" si="2674"/>
        <v/>
      </c>
      <c r="T1330" s="89" t="str">
        <f t="shared" ca="1" si="2674"/>
        <v/>
      </c>
      <c r="U1330" s="89" t="str">
        <f t="shared" ca="1" si="2674"/>
        <v/>
      </c>
      <c r="V1330" s="98"/>
    </row>
    <row r="1331" spans="2:22" x14ac:dyDescent="0.25">
      <c r="B1331" s="91">
        <v>28</v>
      </c>
      <c r="C1331" s="92">
        <f t="shared" si="2584"/>
        <v>43862</v>
      </c>
      <c r="D1331" s="93">
        <f ca="1">OFFSET(dispos!$D$31,,162)</f>
        <v>0</v>
      </c>
      <c r="E1331" s="93">
        <f ca="1">OFFSET(dispos!$E$31,,162)</f>
        <v>0</v>
      </c>
      <c r="F1331" s="93">
        <f ca="1">OFFSET(dispos!$F$31,,162)</f>
        <v>0</v>
      </c>
      <c r="G1331" s="93">
        <f ca="1">OFFSET(dispos!$G$31,,162)</f>
        <v>0</v>
      </c>
      <c r="H1331" s="93">
        <f ca="1">OFFSET(dispos!$H$31,,162)</f>
        <v>0</v>
      </c>
      <c r="I1331" s="93">
        <f ca="1">OFFSET(dispos!$I$31,,162)</f>
        <v>0</v>
      </c>
      <c r="J1331" s="90" t="str">
        <f t="shared" ref="J1331:O1331" ca="1" si="2675">IF(D1331=0,"",SUMPRODUCT((D1304:D1353&lt;=D1331)-(ISBLANK(D1304:D1353))))</f>
        <v/>
      </c>
      <c r="K1331" s="90" t="str">
        <f t="shared" ca="1" si="2675"/>
        <v/>
      </c>
      <c r="L1331" s="90" t="str">
        <f t="shared" ca="1" si="2675"/>
        <v/>
      </c>
      <c r="M1331" s="90" t="str">
        <f t="shared" ca="1" si="2675"/>
        <v/>
      </c>
      <c r="N1331" s="90" t="str">
        <f t="shared" ca="1" si="2675"/>
        <v/>
      </c>
      <c r="O1331" s="90" t="str">
        <f t="shared" ca="1" si="2675"/>
        <v/>
      </c>
      <c r="P1331" s="89" t="str">
        <f t="shared" ref="P1331:U1331" ca="1" si="2676">IF(ISNA(MATCH(MIN(J1304:J1353)+ROW()-ROW(P1304),J1304:J1353,0)),"",INDEX(D1304:D1353,MATCH(MIN(J1304:J1353)+ROW()-ROW(P1304),J1304:J1353,0)))</f>
        <v/>
      </c>
      <c r="Q1331" s="89" t="str">
        <f t="shared" ca="1" si="2676"/>
        <v/>
      </c>
      <c r="R1331" s="89" t="str">
        <f t="shared" ca="1" si="2676"/>
        <v/>
      </c>
      <c r="S1331" s="89" t="str">
        <f t="shared" ca="1" si="2676"/>
        <v/>
      </c>
      <c r="T1331" s="89" t="str">
        <f t="shared" ca="1" si="2676"/>
        <v/>
      </c>
      <c r="U1331" s="89" t="str">
        <f t="shared" ca="1" si="2676"/>
        <v/>
      </c>
      <c r="V1331" s="98"/>
    </row>
    <row r="1332" spans="2:22" x14ac:dyDescent="0.25">
      <c r="B1332" s="91">
        <v>29</v>
      </c>
      <c r="C1332" s="92">
        <f t="shared" si="2584"/>
        <v>43862</v>
      </c>
      <c r="D1332" s="93">
        <f ca="1">OFFSET(dispos!$D$31,,168)</f>
        <v>0</v>
      </c>
      <c r="E1332" s="93">
        <f ca="1">OFFSET(dispos!$E$31,,168)</f>
        <v>0</v>
      </c>
      <c r="F1332" s="93">
        <f ca="1">OFFSET(dispos!$F$31,,168)</f>
        <v>0</v>
      </c>
      <c r="G1332" s="93">
        <f ca="1">OFFSET(dispos!$G$31,,168)</f>
        <v>0</v>
      </c>
      <c r="H1332" s="93">
        <f ca="1">OFFSET(dispos!$H$31,,168)</f>
        <v>0</v>
      </c>
      <c r="I1332" s="93">
        <f ca="1">OFFSET(dispos!$I$31,,168)</f>
        <v>0</v>
      </c>
      <c r="J1332" s="90" t="str">
        <f t="shared" ref="J1332:O1332" ca="1" si="2677">IF(D1332=0,"",SUMPRODUCT((D1304:D1353&lt;=D1332)-(ISBLANK(D1304:D1353))))</f>
        <v/>
      </c>
      <c r="K1332" s="90" t="str">
        <f t="shared" ca="1" si="2677"/>
        <v/>
      </c>
      <c r="L1332" s="90" t="str">
        <f t="shared" ca="1" si="2677"/>
        <v/>
      </c>
      <c r="M1332" s="90" t="str">
        <f t="shared" ca="1" si="2677"/>
        <v/>
      </c>
      <c r="N1332" s="90" t="str">
        <f t="shared" ca="1" si="2677"/>
        <v/>
      </c>
      <c r="O1332" s="90" t="str">
        <f t="shared" ca="1" si="2677"/>
        <v/>
      </c>
      <c r="P1332" s="89" t="str">
        <f t="shared" ref="P1332:U1332" ca="1" si="2678">IF(ISNA(MATCH(MIN(J1304:J1353)+ROW()-ROW(P1304),J1304:J1353,0)),"",INDEX(D1304:D1353,MATCH(MIN(J1304:J1353)+ROW()-ROW(P1304),J1304:J1353,0)))</f>
        <v/>
      </c>
      <c r="Q1332" s="89" t="str">
        <f t="shared" ca="1" si="2678"/>
        <v/>
      </c>
      <c r="R1332" s="89" t="str">
        <f t="shared" ca="1" si="2678"/>
        <v/>
      </c>
      <c r="S1332" s="89" t="str">
        <f t="shared" ca="1" si="2678"/>
        <v/>
      </c>
      <c r="T1332" s="89" t="str">
        <f t="shared" ca="1" si="2678"/>
        <v/>
      </c>
      <c r="U1332" s="89" t="str">
        <f t="shared" ca="1" si="2678"/>
        <v/>
      </c>
      <c r="V1332" s="98"/>
    </row>
    <row r="1333" spans="2:22" x14ac:dyDescent="0.25">
      <c r="B1333" s="91">
        <v>30</v>
      </c>
      <c r="C1333" s="92">
        <f t="shared" si="2584"/>
        <v>43862</v>
      </c>
      <c r="D1333" s="93">
        <f ca="1">OFFSET(dispos!$D$31,,174)</f>
        <v>0</v>
      </c>
      <c r="E1333" s="93">
        <f ca="1">OFFSET(dispos!$E$31,,174)</f>
        <v>0</v>
      </c>
      <c r="F1333" s="93">
        <f ca="1">OFFSET(dispos!$F$31,,174)</f>
        <v>0</v>
      </c>
      <c r="G1333" s="93">
        <f ca="1">OFFSET(dispos!$G$31,,174)</f>
        <v>0</v>
      </c>
      <c r="H1333" s="93">
        <f ca="1">OFFSET(dispos!$H$31,,174)</f>
        <v>0</v>
      </c>
      <c r="I1333" s="93">
        <f ca="1">OFFSET(dispos!$I$31,,174)</f>
        <v>0</v>
      </c>
      <c r="J1333" s="90" t="str">
        <f t="shared" ref="J1333:O1333" ca="1" si="2679">IF(D1333=0,"",SUMPRODUCT((D1304:D1353&lt;=D1333)-(ISBLANK(D1304:D1353))))</f>
        <v/>
      </c>
      <c r="K1333" s="90" t="str">
        <f t="shared" ca="1" si="2679"/>
        <v/>
      </c>
      <c r="L1333" s="90" t="str">
        <f t="shared" ca="1" si="2679"/>
        <v/>
      </c>
      <c r="M1333" s="90" t="str">
        <f t="shared" ca="1" si="2679"/>
        <v/>
      </c>
      <c r="N1333" s="90" t="str">
        <f t="shared" ca="1" si="2679"/>
        <v/>
      </c>
      <c r="O1333" s="90" t="str">
        <f t="shared" ca="1" si="2679"/>
        <v/>
      </c>
      <c r="P1333" s="89" t="str">
        <f t="shared" ref="P1333:U1333" ca="1" si="2680">IF(ISNA(MATCH(MIN(J1304:J1353)+ROW()-ROW(P1304),J1304:J1353,0)),"",INDEX(D1304:D1353,MATCH(MIN(J1304:J1353)+ROW()-ROW(P1304),J1304:J1353,0)))</f>
        <v/>
      </c>
      <c r="Q1333" s="89" t="str">
        <f t="shared" ca="1" si="2680"/>
        <v/>
      </c>
      <c r="R1333" s="89" t="str">
        <f t="shared" ca="1" si="2680"/>
        <v/>
      </c>
      <c r="S1333" s="89" t="str">
        <f t="shared" ca="1" si="2680"/>
        <v/>
      </c>
      <c r="T1333" s="89" t="str">
        <f t="shared" ca="1" si="2680"/>
        <v/>
      </c>
      <c r="U1333" s="89" t="str">
        <f t="shared" ca="1" si="2680"/>
        <v/>
      </c>
      <c r="V1333" s="98"/>
    </row>
    <row r="1334" spans="2:22" x14ac:dyDescent="0.25">
      <c r="B1334" s="91">
        <v>31</v>
      </c>
      <c r="C1334" s="92">
        <f t="shared" si="2584"/>
        <v>43862</v>
      </c>
      <c r="D1334" s="93">
        <f ca="1">OFFSET(dispos!$D$31,,180)</f>
        <v>0</v>
      </c>
      <c r="E1334" s="93">
        <f ca="1">OFFSET(dispos!$E$31,,180)</f>
        <v>0</v>
      </c>
      <c r="F1334" s="93">
        <f ca="1">OFFSET(dispos!$F$31,,180)</f>
        <v>0</v>
      </c>
      <c r="G1334" s="93">
        <f ca="1">OFFSET(dispos!$G$31,,180)</f>
        <v>0</v>
      </c>
      <c r="H1334" s="93">
        <f ca="1">OFFSET(dispos!$H$31,,180)</f>
        <v>0</v>
      </c>
      <c r="I1334" s="93">
        <f ca="1">OFFSET(dispos!$I$31,,180)</f>
        <v>0</v>
      </c>
      <c r="J1334" s="90" t="str">
        <f t="shared" ref="J1334:O1334" ca="1" si="2681">IF(D1334=0,"",SUMPRODUCT((D1304:D1353&lt;=D1334)-(ISBLANK(D1304:D1353))))</f>
        <v/>
      </c>
      <c r="K1334" s="90" t="str">
        <f t="shared" ca="1" si="2681"/>
        <v/>
      </c>
      <c r="L1334" s="90" t="str">
        <f t="shared" ca="1" si="2681"/>
        <v/>
      </c>
      <c r="M1334" s="90" t="str">
        <f t="shared" ca="1" si="2681"/>
        <v/>
      </c>
      <c r="N1334" s="90" t="str">
        <f t="shared" ca="1" si="2681"/>
        <v/>
      </c>
      <c r="O1334" s="90" t="str">
        <f t="shared" ca="1" si="2681"/>
        <v/>
      </c>
      <c r="P1334" s="89" t="str">
        <f t="shared" ref="P1334:U1334" ca="1" si="2682">IF(ISNA(MATCH(MIN(J1304:J1353)+ROW()-ROW(P1304),J1304:J1353,0)),"",INDEX(D1304:D1353,MATCH(MIN(J1304:J1353)+ROW()-ROW(P1304),J1304:J1353,0)))</f>
        <v/>
      </c>
      <c r="Q1334" s="89" t="str">
        <f t="shared" ca="1" si="2682"/>
        <v/>
      </c>
      <c r="R1334" s="89" t="str">
        <f t="shared" ca="1" si="2682"/>
        <v/>
      </c>
      <c r="S1334" s="89" t="str">
        <f t="shared" ca="1" si="2682"/>
        <v/>
      </c>
      <c r="T1334" s="89" t="str">
        <f t="shared" ca="1" si="2682"/>
        <v/>
      </c>
      <c r="U1334" s="89" t="str">
        <f t="shared" ca="1" si="2682"/>
        <v/>
      </c>
      <c r="V1334" s="98"/>
    </row>
    <row r="1335" spans="2:22" x14ac:dyDescent="0.25">
      <c r="B1335" s="91">
        <v>32</v>
      </c>
      <c r="C1335" s="92">
        <f t="shared" si="2584"/>
        <v>43862</v>
      </c>
      <c r="D1335" s="93">
        <f ca="1">OFFSET(dispos!$D$31,,186)</f>
        <v>0</v>
      </c>
      <c r="E1335" s="93">
        <f ca="1">OFFSET(dispos!$E$31,,186)</f>
        <v>0</v>
      </c>
      <c r="F1335" s="93">
        <f ca="1">OFFSET(dispos!$F$31,,186)</f>
        <v>0</v>
      </c>
      <c r="G1335" s="93">
        <f ca="1">OFFSET(dispos!$G$31,,186)</f>
        <v>0</v>
      </c>
      <c r="H1335" s="93">
        <f ca="1">OFFSET(dispos!$H$31,,186)</f>
        <v>0</v>
      </c>
      <c r="I1335" s="93">
        <f ca="1">OFFSET(dispos!$I$31,,186)</f>
        <v>0</v>
      </c>
      <c r="J1335" s="90" t="str">
        <f t="shared" ref="J1335:O1335" ca="1" si="2683">IF(D1335=0,"",SUMPRODUCT((D1304:D1353&lt;=D1335)-(ISBLANK(D1304:D1353))))</f>
        <v/>
      </c>
      <c r="K1335" s="90" t="str">
        <f t="shared" ca="1" si="2683"/>
        <v/>
      </c>
      <c r="L1335" s="90" t="str">
        <f t="shared" ca="1" si="2683"/>
        <v/>
      </c>
      <c r="M1335" s="90" t="str">
        <f t="shared" ca="1" si="2683"/>
        <v/>
      </c>
      <c r="N1335" s="90" t="str">
        <f t="shared" ca="1" si="2683"/>
        <v/>
      </c>
      <c r="O1335" s="90" t="str">
        <f t="shared" ca="1" si="2683"/>
        <v/>
      </c>
      <c r="P1335" s="89" t="str">
        <f t="shared" ref="P1335:U1335" ca="1" si="2684">IF(ISNA(MATCH(MIN(J1304:J1353)+ROW()-ROW(P1304),J1304:J1353,0)),"",INDEX(D1304:D1353,MATCH(MIN(J1304:J1353)+ROW()-ROW(P1304),J1304:J1353,0)))</f>
        <v/>
      </c>
      <c r="Q1335" s="89" t="str">
        <f t="shared" ca="1" si="2684"/>
        <v/>
      </c>
      <c r="R1335" s="89" t="str">
        <f t="shared" ca="1" si="2684"/>
        <v/>
      </c>
      <c r="S1335" s="89" t="str">
        <f t="shared" ca="1" si="2684"/>
        <v/>
      </c>
      <c r="T1335" s="89" t="str">
        <f t="shared" ca="1" si="2684"/>
        <v/>
      </c>
      <c r="U1335" s="89" t="str">
        <f t="shared" ca="1" si="2684"/>
        <v/>
      </c>
      <c r="V1335" s="98"/>
    </row>
    <row r="1336" spans="2:22" x14ac:dyDescent="0.25">
      <c r="B1336" s="91">
        <v>33</v>
      </c>
      <c r="C1336" s="92">
        <f t="shared" si="2584"/>
        <v>43862</v>
      </c>
      <c r="D1336" s="93">
        <f ca="1">OFFSET(dispos!$D$31,,192)</f>
        <v>0</v>
      </c>
      <c r="E1336" s="93">
        <f ca="1">OFFSET(dispos!$E$31,,192)</f>
        <v>0</v>
      </c>
      <c r="F1336" s="93">
        <f ca="1">OFFSET(dispos!$F$31,,192)</f>
        <v>0</v>
      </c>
      <c r="G1336" s="93">
        <f ca="1">OFFSET(dispos!$G$31,,192)</f>
        <v>0</v>
      </c>
      <c r="H1336" s="93">
        <f ca="1">OFFSET(dispos!$H$31,,192)</f>
        <v>0</v>
      </c>
      <c r="I1336" s="93">
        <f ca="1">OFFSET(dispos!$I$31,,192)</f>
        <v>0</v>
      </c>
      <c r="J1336" s="90" t="str">
        <f t="shared" ref="J1336:O1336" ca="1" si="2685">IF(D1336=0,"",SUMPRODUCT((D1304:D1353&lt;=D1336)-(ISBLANK(D1304:D1353))))</f>
        <v/>
      </c>
      <c r="K1336" s="90" t="str">
        <f t="shared" ca="1" si="2685"/>
        <v/>
      </c>
      <c r="L1336" s="90" t="str">
        <f t="shared" ca="1" si="2685"/>
        <v/>
      </c>
      <c r="M1336" s="90" t="str">
        <f t="shared" ca="1" si="2685"/>
        <v/>
      </c>
      <c r="N1336" s="90" t="str">
        <f t="shared" ca="1" si="2685"/>
        <v/>
      </c>
      <c r="O1336" s="90" t="str">
        <f t="shared" ca="1" si="2685"/>
        <v/>
      </c>
      <c r="P1336" s="89" t="str">
        <f t="shared" ref="P1336:U1336" ca="1" si="2686">IF(ISNA(MATCH(MIN(J1304:J1353)+ROW()-ROW(P1304),J1304:J1353,0)),"",INDEX(D1304:D1353,MATCH(MIN(J1304:J1353)+ROW()-ROW(P1304),J1304:J1353,0)))</f>
        <v/>
      </c>
      <c r="Q1336" s="89" t="str">
        <f t="shared" ca="1" si="2686"/>
        <v/>
      </c>
      <c r="R1336" s="89" t="str">
        <f t="shared" ca="1" si="2686"/>
        <v/>
      </c>
      <c r="S1336" s="89" t="str">
        <f t="shared" ca="1" si="2686"/>
        <v/>
      </c>
      <c r="T1336" s="89" t="str">
        <f t="shared" ca="1" si="2686"/>
        <v/>
      </c>
      <c r="U1336" s="89" t="str">
        <f t="shared" ca="1" si="2686"/>
        <v/>
      </c>
      <c r="V1336" s="98"/>
    </row>
    <row r="1337" spans="2:22" x14ac:dyDescent="0.25">
      <c r="B1337" s="91">
        <v>34</v>
      </c>
      <c r="C1337" s="92">
        <f t="shared" si="2584"/>
        <v>43862</v>
      </c>
      <c r="D1337" s="93">
        <f ca="1">OFFSET(dispos!$D$31,,198)</f>
        <v>0</v>
      </c>
      <c r="E1337" s="93">
        <f ca="1">OFFSET(dispos!$E$31,,198)</f>
        <v>0</v>
      </c>
      <c r="F1337" s="93">
        <f ca="1">OFFSET(dispos!$F$31,,198)</f>
        <v>0</v>
      </c>
      <c r="G1337" s="93">
        <f ca="1">OFFSET(dispos!$G$31,,198)</f>
        <v>0</v>
      </c>
      <c r="H1337" s="93">
        <f ca="1">OFFSET(dispos!$H$31,,198)</f>
        <v>0</v>
      </c>
      <c r="I1337" s="93">
        <f ca="1">OFFSET(dispos!$I$31,,198)</f>
        <v>0</v>
      </c>
      <c r="J1337" s="90" t="str">
        <f t="shared" ref="J1337:O1337" ca="1" si="2687">IF(D1337=0,"",SUMPRODUCT((D1304:D1353&lt;=D1337)-(ISBLANK(D1304:D1353))))</f>
        <v/>
      </c>
      <c r="K1337" s="90" t="str">
        <f t="shared" ca="1" si="2687"/>
        <v/>
      </c>
      <c r="L1337" s="90" t="str">
        <f t="shared" ca="1" si="2687"/>
        <v/>
      </c>
      <c r="M1337" s="90" t="str">
        <f t="shared" ca="1" si="2687"/>
        <v/>
      </c>
      <c r="N1337" s="90" t="str">
        <f t="shared" ca="1" si="2687"/>
        <v/>
      </c>
      <c r="O1337" s="90" t="str">
        <f t="shared" ca="1" si="2687"/>
        <v/>
      </c>
      <c r="P1337" s="89" t="str">
        <f t="shared" ref="P1337:U1337" ca="1" si="2688">IF(ISNA(MATCH(MIN(J1304:J1353)+ROW()-ROW(P1304),J1304:J1353,0)),"",INDEX(D1304:D1353,MATCH(MIN(J1304:J1353)+ROW()-ROW(P1304),J1304:J1353,0)))</f>
        <v/>
      </c>
      <c r="Q1337" s="89" t="str">
        <f t="shared" ca="1" si="2688"/>
        <v/>
      </c>
      <c r="R1337" s="89" t="str">
        <f t="shared" ca="1" si="2688"/>
        <v/>
      </c>
      <c r="S1337" s="89" t="str">
        <f t="shared" ca="1" si="2688"/>
        <v/>
      </c>
      <c r="T1337" s="89" t="str">
        <f t="shared" ca="1" si="2688"/>
        <v/>
      </c>
      <c r="U1337" s="89" t="str">
        <f t="shared" ca="1" si="2688"/>
        <v/>
      </c>
      <c r="V1337" s="98"/>
    </row>
    <row r="1338" spans="2:22" x14ac:dyDescent="0.25">
      <c r="B1338" s="91">
        <v>35</v>
      </c>
      <c r="C1338" s="92">
        <f t="shared" si="2584"/>
        <v>43862</v>
      </c>
      <c r="D1338" s="93">
        <f ca="1">OFFSET(dispos!$D$31,,204)</f>
        <v>0</v>
      </c>
      <c r="E1338" s="93">
        <f ca="1">OFFSET(dispos!$E$31,,204)</f>
        <v>0</v>
      </c>
      <c r="F1338" s="93">
        <f ca="1">OFFSET(dispos!$F$31,,204)</f>
        <v>0</v>
      </c>
      <c r="G1338" s="93">
        <f ca="1">OFFSET(dispos!$G$31,,204)</f>
        <v>0</v>
      </c>
      <c r="H1338" s="93">
        <f ca="1">OFFSET(dispos!$H$31,,204)</f>
        <v>0</v>
      </c>
      <c r="I1338" s="93">
        <f ca="1">OFFSET(dispos!$I$31,,204)</f>
        <v>0</v>
      </c>
      <c r="J1338" s="90" t="str">
        <f t="shared" ref="J1338:O1338" ca="1" si="2689">IF(D1338=0,"",SUMPRODUCT((D1304:D1353&lt;=D1338)-(ISBLANK(D1304:D1353))))</f>
        <v/>
      </c>
      <c r="K1338" s="90" t="str">
        <f t="shared" ca="1" si="2689"/>
        <v/>
      </c>
      <c r="L1338" s="90" t="str">
        <f t="shared" ca="1" si="2689"/>
        <v/>
      </c>
      <c r="M1338" s="90" t="str">
        <f t="shared" ca="1" si="2689"/>
        <v/>
      </c>
      <c r="N1338" s="90" t="str">
        <f t="shared" ca="1" si="2689"/>
        <v/>
      </c>
      <c r="O1338" s="90" t="str">
        <f t="shared" ca="1" si="2689"/>
        <v/>
      </c>
      <c r="P1338" s="89" t="str">
        <f t="shared" ref="P1338:U1338" ca="1" si="2690">IF(ISNA(MATCH(MIN(J1304:J1353)+ROW()-ROW(P1304),J1304:J1353,0)),"",INDEX(D1304:D1353,MATCH(MIN(J1304:J1353)+ROW()-ROW(P1304),J1304:J1353,0)))</f>
        <v/>
      </c>
      <c r="Q1338" s="89" t="str">
        <f t="shared" ca="1" si="2690"/>
        <v/>
      </c>
      <c r="R1338" s="89" t="str">
        <f t="shared" ca="1" si="2690"/>
        <v/>
      </c>
      <c r="S1338" s="89" t="str">
        <f t="shared" ca="1" si="2690"/>
        <v/>
      </c>
      <c r="T1338" s="89" t="str">
        <f t="shared" ca="1" si="2690"/>
        <v/>
      </c>
      <c r="U1338" s="89" t="str">
        <f t="shared" ca="1" si="2690"/>
        <v/>
      </c>
      <c r="V1338" s="98"/>
    </row>
    <row r="1339" spans="2:22" x14ac:dyDescent="0.25">
      <c r="B1339" s="91">
        <v>36</v>
      </c>
      <c r="C1339" s="92">
        <f t="shared" si="2584"/>
        <v>43862</v>
      </c>
      <c r="D1339" s="93">
        <f ca="1">OFFSET(dispos!$D$31,,210)</f>
        <v>0</v>
      </c>
      <c r="E1339" s="93">
        <f ca="1">OFFSET(dispos!$E$31,,210)</f>
        <v>0</v>
      </c>
      <c r="F1339" s="93">
        <f ca="1">OFFSET(dispos!$F$31,,210)</f>
        <v>0</v>
      </c>
      <c r="G1339" s="93">
        <f ca="1">OFFSET(dispos!$G$31,,210)</f>
        <v>0</v>
      </c>
      <c r="H1339" s="93">
        <f ca="1">OFFSET(dispos!$H$31,,210)</f>
        <v>0</v>
      </c>
      <c r="I1339" s="93">
        <f ca="1">OFFSET(dispos!$I$31,,210)</f>
        <v>0</v>
      </c>
      <c r="J1339" s="90" t="str">
        <f t="shared" ref="J1339:O1339" ca="1" si="2691">IF(D1339=0,"",SUMPRODUCT((D1304:D1353&lt;=D1339)-(ISBLANK(D1304:D1353))))</f>
        <v/>
      </c>
      <c r="K1339" s="90" t="str">
        <f t="shared" ca="1" si="2691"/>
        <v/>
      </c>
      <c r="L1339" s="90" t="str">
        <f t="shared" ca="1" si="2691"/>
        <v/>
      </c>
      <c r="M1339" s="90" t="str">
        <f t="shared" ca="1" si="2691"/>
        <v/>
      </c>
      <c r="N1339" s="90" t="str">
        <f t="shared" ca="1" si="2691"/>
        <v/>
      </c>
      <c r="O1339" s="90" t="str">
        <f t="shared" ca="1" si="2691"/>
        <v/>
      </c>
      <c r="P1339" s="89" t="str">
        <f t="shared" ref="P1339:U1339" ca="1" si="2692">IF(ISNA(MATCH(MIN(J1304:J1353)+ROW()-ROW(P1304),J1304:J1353,0)),"",INDEX(D1304:D1353,MATCH(MIN(J1304:J1353)+ROW()-ROW(P1304),J1304:J1353,0)))</f>
        <v/>
      </c>
      <c r="Q1339" s="89" t="str">
        <f t="shared" ca="1" si="2692"/>
        <v/>
      </c>
      <c r="R1339" s="89" t="str">
        <f t="shared" ca="1" si="2692"/>
        <v/>
      </c>
      <c r="S1339" s="89" t="str">
        <f t="shared" ca="1" si="2692"/>
        <v/>
      </c>
      <c r="T1339" s="89" t="str">
        <f t="shared" ca="1" si="2692"/>
        <v/>
      </c>
      <c r="U1339" s="89" t="str">
        <f t="shared" ca="1" si="2692"/>
        <v/>
      </c>
      <c r="V1339" s="98"/>
    </row>
    <row r="1340" spans="2:22" x14ac:dyDescent="0.25">
      <c r="B1340" s="91">
        <v>37</v>
      </c>
      <c r="C1340" s="92">
        <f t="shared" si="2584"/>
        <v>43862</v>
      </c>
      <c r="D1340" s="93">
        <f ca="1">OFFSET(dispos!$D$31,,216)</f>
        <v>0</v>
      </c>
      <c r="E1340" s="93">
        <f ca="1">OFFSET(dispos!$E$31,,216)</f>
        <v>0</v>
      </c>
      <c r="F1340" s="93">
        <f ca="1">OFFSET(dispos!$F$31,,216)</f>
        <v>0</v>
      </c>
      <c r="G1340" s="93">
        <f ca="1">OFFSET(dispos!$G$31,,216)</f>
        <v>0</v>
      </c>
      <c r="H1340" s="93">
        <f ca="1">OFFSET(dispos!$H$31,,216)</f>
        <v>0</v>
      </c>
      <c r="I1340" s="93">
        <f ca="1">OFFSET(dispos!$I$31,,216)</f>
        <v>0</v>
      </c>
      <c r="J1340" s="90" t="str">
        <f t="shared" ref="J1340:O1340" ca="1" si="2693">IF(D1340=0,"",SUMPRODUCT((D1304:D1353&lt;=D1340)-(ISBLANK(D1304:D1353))))</f>
        <v/>
      </c>
      <c r="K1340" s="90" t="str">
        <f t="shared" ca="1" si="2693"/>
        <v/>
      </c>
      <c r="L1340" s="90" t="str">
        <f t="shared" ca="1" si="2693"/>
        <v/>
      </c>
      <c r="M1340" s="90" t="str">
        <f t="shared" ca="1" si="2693"/>
        <v/>
      </c>
      <c r="N1340" s="90" t="str">
        <f t="shared" ca="1" si="2693"/>
        <v/>
      </c>
      <c r="O1340" s="90" t="str">
        <f t="shared" ca="1" si="2693"/>
        <v/>
      </c>
      <c r="P1340" s="89" t="str">
        <f t="shared" ref="P1340:U1340" ca="1" si="2694">IF(ISNA(MATCH(MIN(J1304:J1353)+ROW()-ROW(P1304),J1304:J1353,0)),"",INDEX(D1304:D1353,MATCH(MIN(J1304:J1353)+ROW()-ROW(P1304),J1304:J1353,0)))</f>
        <v/>
      </c>
      <c r="Q1340" s="89" t="str">
        <f t="shared" ca="1" si="2694"/>
        <v/>
      </c>
      <c r="R1340" s="89" t="str">
        <f t="shared" ca="1" si="2694"/>
        <v/>
      </c>
      <c r="S1340" s="89" t="str">
        <f t="shared" ca="1" si="2694"/>
        <v/>
      </c>
      <c r="T1340" s="89" t="str">
        <f t="shared" ca="1" si="2694"/>
        <v/>
      </c>
      <c r="U1340" s="89" t="str">
        <f t="shared" ca="1" si="2694"/>
        <v/>
      </c>
      <c r="V1340" s="98"/>
    </row>
    <row r="1341" spans="2:22" x14ac:dyDescent="0.25">
      <c r="B1341" s="91">
        <v>38</v>
      </c>
      <c r="C1341" s="92">
        <f t="shared" si="2584"/>
        <v>43862</v>
      </c>
      <c r="D1341" s="93">
        <f ca="1">OFFSET(dispos!$D$31,,222)</f>
        <v>0</v>
      </c>
      <c r="E1341" s="93">
        <f ca="1">OFFSET(dispos!$E$31,,222)</f>
        <v>0</v>
      </c>
      <c r="F1341" s="93">
        <f ca="1">OFFSET(dispos!$F$31,,222)</f>
        <v>0</v>
      </c>
      <c r="G1341" s="93">
        <f ca="1">OFFSET(dispos!$G$31,,222)</f>
        <v>0</v>
      </c>
      <c r="H1341" s="93">
        <f ca="1">OFFSET(dispos!$H$31,,222)</f>
        <v>0</v>
      </c>
      <c r="I1341" s="93">
        <f ca="1">OFFSET(dispos!$I$31,,222)</f>
        <v>0</v>
      </c>
      <c r="J1341" s="90" t="str">
        <f t="shared" ref="J1341:O1341" ca="1" si="2695">IF(D1341=0,"",SUMPRODUCT((D1304:D1353&lt;=D1341)-(ISBLANK(D1304:D1353))))</f>
        <v/>
      </c>
      <c r="K1341" s="90" t="str">
        <f t="shared" ca="1" si="2695"/>
        <v/>
      </c>
      <c r="L1341" s="90" t="str">
        <f t="shared" ca="1" si="2695"/>
        <v/>
      </c>
      <c r="M1341" s="90" t="str">
        <f t="shared" ca="1" si="2695"/>
        <v/>
      </c>
      <c r="N1341" s="90" t="str">
        <f t="shared" ca="1" si="2695"/>
        <v/>
      </c>
      <c r="O1341" s="90" t="str">
        <f t="shared" ca="1" si="2695"/>
        <v/>
      </c>
      <c r="P1341" s="89" t="str">
        <f t="shared" ref="P1341:U1341" ca="1" si="2696">IF(ISNA(MATCH(MIN(J1304:J1353)+ROW()-ROW(P1304),J1304:J1353,0)),"",INDEX(D1304:D1353,MATCH(MIN(J1304:J1353)+ROW()-ROW(P1304),J1304:J1353,0)))</f>
        <v/>
      </c>
      <c r="Q1341" s="89" t="str">
        <f t="shared" ca="1" si="2696"/>
        <v/>
      </c>
      <c r="R1341" s="89" t="str">
        <f t="shared" ca="1" si="2696"/>
        <v/>
      </c>
      <c r="S1341" s="89" t="str">
        <f t="shared" ca="1" si="2696"/>
        <v/>
      </c>
      <c r="T1341" s="89" t="str">
        <f t="shared" ca="1" si="2696"/>
        <v/>
      </c>
      <c r="U1341" s="89" t="str">
        <f t="shared" ca="1" si="2696"/>
        <v/>
      </c>
      <c r="V1341" s="98"/>
    </row>
    <row r="1342" spans="2:22" x14ac:dyDescent="0.25">
      <c r="B1342" s="91">
        <v>39</v>
      </c>
      <c r="C1342" s="92">
        <f t="shared" si="2584"/>
        <v>43862</v>
      </c>
      <c r="D1342" s="93">
        <f ca="1">OFFSET(dispos!$D$31,,228)</f>
        <v>0</v>
      </c>
      <c r="E1342" s="93">
        <f ca="1">OFFSET(dispos!$E$31,,228)</f>
        <v>0</v>
      </c>
      <c r="F1342" s="93">
        <f ca="1">OFFSET(dispos!$F$31,,228)</f>
        <v>0</v>
      </c>
      <c r="G1342" s="93">
        <f ca="1">OFFSET(dispos!$G$31,,228)</f>
        <v>0</v>
      </c>
      <c r="H1342" s="93">
        <f ca="1">OFFSET(dispos!$H$31,,228)</f>
        <v>0</v>
      </c>
      <c r="I1342" s="93">
        <f ca="1">OFFSET(dispos!$I$31,,228)</f>
        <v>0</v>
      </c>
      <c r="J1342" s="90" t="str">
        <f t="shared" ref="J1342:O1342" ca="1" si="2697">IF(D1342=0,"",SUMPRODUCT((D1304:D1353&lt;=D1342)-(ISBLANK(D1304:D1353))))</f>
        <v/>
      </c>
      <c r="K1342" s="90" t="str">
        <f t="shared" ca="1" si="2697"/>
        <v/>
      </c>
      <c r="L1342" s="90" t="str">
        <f t="shared" ca="1" si="2697"/>
        <v/>
      </c>
      <c r="M1342" s="90" t="str">
        <f t="shared" ca="1" si="2697"/>
        <v/>
      </c>
      <c r="N1342" s="90" t="str">
        <f t="shared" ca="1" si="2697"/>
        <v/>
      </c>
      <c r="O1342" s="90" t="str">
        <f t="shared" ca="1" si="2697"/>
        <v/>
      </c>
      <c r="P1342" s="89" t="str">
        <f t="shared" ref="P1342:U1342" ca="1" si="2698">IF(ISNA(MATCH(MIN(J1304:J1353)+ROW()-ROW(P1304),J1304:J1353,0)),"",INDEX(D1304:D1353,MATCH(MIN(J1304:J1353)+ROW()-ROW(P1304),J1304:J1353,0)))</f>
        <v/>
      </c>
      <c r="Q1342" s="89" t="str">
        <f t="shared" ca="1" si="2698"/>
        <v/>
      </c>
      <c r="R1342" s="89" t="str">
        <f t="shared" ca="1" si="2698"/>
        <v/>
      </c>
      <c r="S1342" s="89" t="str">
        <f t="shared" ca="1" si="2698"/>
        <v/>
      </c>
      <c r="T1342" s="89" t="str">
        <f t="shared" ca="1" si="2698"/>
        <v/>
      </c>
      <c r="U1342" s="89" t="str">
        <f t="shared" ca="1" si="2698"/>
        <v/>
      </c>
      <c r="V1342" s="98"/>
    </row>
    <row r="1343" spans="2:22" x14ac:dyDescent="0.25">
      <c r="B1343" s="91">
        <v>40</v>
      </c>
      <c r="C1343" s="92">
        <f t="shared" si="2584"/>
        <v>43862</v>
      </c>
      <c r="D1343" s="93">
        <f ca="1">OFFSET(dispos!$D$31,,234)</f>
        <v>0</v>
      </c>
      <c r="E1343" s="93">
        <f ca="1">OFFSET(dispos!$E$31,,234)</f>
        <v>0</v>
      </c>
      <c r="F1343" s="93">
        <f ca="1">OFFSET(dispos!$F$31,,234)</f>
        <v>0</v>
      </c>
      <c r="G1343" s="93">
        <f ca="1">OFFSET(dispos!$G$31,,234)</f>
        <v>0</v>
      </c>
      <c r="H1343" s="93">
        <f ca="1">OFFSET(dispos!$H$31,,234)</f>
        <v>0</v>
      </c>
      <c r="I1343" s="93">
        <f ca="1">OFFSET(dispos!$I$31,,234)</f>
        <v>0</v>
      </c>
      <c r="J1343" s="90" t="str">
        <f t="shared" ref="J1343:O1343" ca="1" si="2699">IF(D1343=0,"",SUMPRODUCT((D1304:D1353&lt;=D1343)-(ISBLANK(D1304:D1353))))</f>
        <v/>
      </c>
      <c r="K1343" s="90" t="str">
        <f t="shared" ca="1" si="2699"/>
        <v/>
      </c>
      <c r="L1343" s="90" t="str">
        <f t="shared" ca="1" si="2699"/>
        <v/>
      </c>
      <c r="M1343" s="90" t="str">
        <f t="shared" ca="1" si="2699"/>
        <v/>
      </c>
      <c r="N1343" s="90" t="str">
        <f t="shared" ca="1" si="2699"/>
        <v/>
      </c>
      <c r="O1343" s="90" t="str">
        <f t="shared" ca="1" si="2699"/>
        <v/>
      </c>
      <c r="P1343" s="89" t="str">
        <f t="shared" ref="P1343:U1343" ca="1" si="2700">IF(ISNA(MATCH(MIN(J1304:J1353)+ROW()-ROW(P1304),J1304:J1353,0)),"",INDEX(D1304:D1353,MATCH(MIN(J1304:J1353)+ROW()-ROW(P1304),J1304:J1353,0)))</f>
        <v/>
      </c>
      <c r="Q1343" s="89" t="str">
        <f t="shared" ca="1" si="2700"/>
        <v/>
      </c>
      <c r="R1343" s="89" t="str">
        <f t="shared" ca="1" si="2700"/>
        <v/>
      </c>
      <c r="S1343" s="89" t="str">
        <f t="shared" ca="1" si="2700"/>
        <v/>
      </c>
      <c r="T1343" s="89" t="str">
        <f t="shared" ca="1" si="2700"/>
        <v/>
      </c>
      <c r="U1343" s="89" t="str">
        <f t="shared" ca="1" si="2700"/>
        <v/>
      </c>
      <c r="V1343" s="98"/>
    </row>
    <row r="1344" spans="2:22" x14ac:dyDescent="0.25">
      <c r="B1344" s="91">
        <v>41</v>
      </c>
      <c r="C1344" s="92">
        <f t="shared" si="2584"/>
        <v>43862</v>
      </c>
      <c r="D1344" s="93">
        <f ca="1">OFFSET(dispos!$D$31,,240)</f>
        <v>0</v>
      </c>
      <c r="E1344" s="93">
        <f ca="1">OFFSET(dispos!$E$31,,240)</f>
        <v>0</v>
      </c>
      <c r="F1344" s="93">
        <f ca="1">OFFSET(dispos!$F$31,,240)</f>
        <v>0</v>
      </c>
      <c r="G1344" s="93">
        <f ca="1">OFFSET(dispos!$G$31,,240)</f>
        <v>0</v>
      </c>
      <c r="H1344" s="93">
        <f ca="1">OFFSET(dispos!$H$31,,240)</f>
        <v>0</v>
      </c>
      <c r="I1344" s="93">
        <f ca="1">OFFSET(dispos!$I$31,,240)</f>
        <v>0</v>
      </c>
      <c r="J1344" s="90" t="str">
        <f t="shared" ref="J1344:O1344" ca="1" si="2701">IF(D1344=0,"",SUMPRODUCT((D1304:D1353&lt;=D1344)-(ISBLANK(D1304:D1353))))</f>
        <v/>
      </c>
      <c r="K1344" s="90" t="str">
        <f t="shared" ca="1" si="2701"/>
        <v/>
      </c>
      <c r="L1344" s="90" t="str">
        <f t="shared" ca="1" si="2701"/>
        <v/>
      </c>
      <c r="M1344" s="90" t="str">
        <f t="shared" ca="1" si="2701"/>
        <v/>
      </c>
      <c r="N1344" s="90" t="str">
        <f t="shared" ca="1" si="2701"/>
        <v/>
      </c>
      <c r="O1344" s="90" t="str">
        <f t="shared" ca="1" si="2701"/>
        <v/>
      </c>
      <c r="P1344" s="89" t="str">
        <f t="shared" ref="P1344:U1344" ca="1" si="2702">IF(ISNA(MATCH(MIN(J1304:J1353)+ROW()-ROW(P1304),J1304:J1353,0)),"",INDEX(D1304:D1353,MATCH(MIN(J1304:J1353)+ROW()-ROW(P1304),J1304:J1353,0)))</f>
        <v/>
      </c>
      <c r="Q1344" s="89" t="str">
        <f t="shared" ca="1" si="2702"/>
        <v/>
      </c>
      <c r="R1344" s="89" t="str">
        <f t="shared" ca="1" si="2702"/>
        <v/>
      </c>
      <c r="S1344" s="89" t="str">
        <f t="shared" ca="1" si="2702"/>
        <v/>
      </c>
      <c r="T1344" s="89" t="str">
        <f t="shared" ca="1" si="2702"/>
        <v/>
      </c>
      <c r="U1344" s="89" t="str">
        <f t="shared" ca="1" si="2702"/>
        <v/>
      </c>
      <c r="V1344" s="98"/>
    </row>
    <row r="1345" spans="2:22" x14ac:dyDescent="0.25">
      <c r="B1345" s="91">
        <v>42</v>
      </c>
      <c r="C1345" s="92">
        <f t="shared" si="2584"/>
        <v>43862</v>
      </c>
      <c r="D1345" s="93">
        <f ca="1">OFFSET(dispos!$D$31,,246)</f>
        <v>0</v>
      </c>
      <c r="E1345" s="93">
        <f ca="1">OFFSET(dispos!$E$31,,246)</f>
        <v>0</v>
      </c>
      <c r="F1345" s="93">
        <f ca="1">OFFSET(dispos!$F$31,,246)</f>
        <v>0</v>
      </c>
      <c r="G1345" s="93">
        <f ca="1">OFFSET(dispos!$G$31,,246)</f>
        <v>0</v>
      </c>
      <c r="H1345" s="93">
        <f ca="1">OFFSET(dispos!$H$31,,246)</f>
        <v>0</v>
      </c>
      <c r="I1345" s="93">
        <f ca="1">OFFSET(dispos!$I$31,,246)</f>
        <v>0</v>
      </c>
      <c r="J1345" s="90" t="str">
        <f t="shared" ref="J1345:O1345" ca="1" si="2703">IF(D1345=0,"",SUMPRODUCT((D1304:D1353&lt;=D1345)-(ISBLANK(D1304:D1353))))</f>
        <v/>
      </c>
      <c r="K1345" s="90" t="str">
        <f t="shared" ca="1" si="2703"/>
        <v/>
      </c>
      <c r="L1345" s="90" t="str">
        <f t="shared" ca="1" si="2703"/>
        <v/>
      </c>
      <c r="M1345" s="90" t="str">
        <f t="shared" ca="1" si="2703"/>
        <v/>
      </c>
      <c r="N1345" s="90" t="str">
        <f t="shared" ca="1" si="2703"/>
        <v/>
      </c>
      <c r="O1345" s="90" t="str">
        <f t="shared" ca="1" si="2703"/>
        <v/>
      </c>
      <c r="P1345" s="89" t="str">
        <f t="shared" ref="P1345:U1345" ca="1" si="2704">IF(ISNA(MATCH(MIN(J1304:J1353)+ROW()-ROW(P1304),J1304:J1353,0)),"",INDEX(D1304:D1353,MATCH(MIN(J1304:J1353)+ROW()-ROW(P1304),J1304:J1353,0)))</f>
        <v/>
      </c>
      <c r="Q1345" s="89" t="str">
        <f t="shared" ca="1" si="2704"/>
        <v/>
      </c>
      <c r="R1345" s="89" t="str">
        <f t="shared" ca="1" si="2704"/>
        <v/>
      </c>
      <c r="S1345" s="89" t="str">
        <f t="shared" ca="1" si="2704"/>
        <v/>
      </c>
      <c r="T1345" s="89" t="str">
        <f t="shared" ca="1" si="2704"/>
        <v/>
      </c>
      <c r="U1345" s="89" t="str">
        <f t="shared" ca="1" si="2704"/>
        <v/>
      </c>
      <c r="V1345" s="98"/>
    </row>
    <row r="1346" spans="2:22" x14ac:dyDescent="0.25">
      <c r="B1346" s="91">
        <v>43</v>
      </c>
      <c r="C1346" s="92">
        <f t="shared" si="2584"/>
        <v>43862</v>
      </c>
      <c r="D1346" s="93">
        <f ca="1">OFFSET(dispos!$D$31,,252)</f>
        <v>0</v>
      </c>
      <c r="E1346" s="93">
        <f ca="1">OFFSET(dispos!$E$31,,252)</f>
        <v>0</v>
      </c>
      <c r="F1346" s="93">
        <f ca="1">OFFSET(dispos!$F$31,,252)</f>
        <v>0</v>
      </c>
      <c r="G1346" s="93">
        <f ca="1">OFFSET(dispos!$G$31,,252)</f>
        <v>0</v>
      </c>
      <c r="H1346" s="93">
        <f ca="1">OFFSET(dispos!$H$31,,252)</f>
        <v>0</v>
      </c>
      <c r="I1346" s="93">
        <f ca="1">OFFSET(dispos!$I$31,,252)</f>
        <v>0</v>
      </c>
      <c r="J1346" s="90" t="str">
        <f t="shared" ref="J1346:O1346" ca="1" si="2705">IF(D1346=0,"",SUMPRODUCT((D1304:D1353&lt;=D1346)-(ISBLANK(D1304:D1353))))</f>
        <v/>
      </c>
      <c r="K1346" s="90" t="str">
        <f t="shared" ca="1" si="2705"/>
        <v/>
      </c>
      <c r="L1346" s="90" t="str">
        <f t="shared" ca="1" si="2705"/>
        <v/>
      </c>
      <c r="M1346" s="90" t="str">
        <f t="shared" ca="1" si="2705"/>
        <v/>
      </c>
      <c r="N1346" s="90" t="str">
        <f t="shared" ca="1" si="2705"/>
        <v/>
      </c>
      <c r="O1346" s="90" t="str">
        <f t="shared" ca="1" si="2705"/>
        <v/>
      </c>
      <c r="P1346" s="89" t="str">
        <f t="shared" ref="P1346:U1346" ca="1" si="2706">IF(ISNA(MATCH(MIN(J1304:J1353)+ROW()-ROW(P1304),J1304:J1353,0)),"",INDEX(D1304:D1353,MATCH(MIN(J1304:J1353)+ROW()-ROW(P1304),J1304:J1353,0)))</f>
        <v/>
      </c>
      <c r="Q1346" s="89" t="str">
        <f t="shared" ca="1" si="2706"/>
        <v/>
      </c>
      <c r="R1346" s="89" t="str">
        <f t="shared" ca="1" si="2706"/>
        <v/>
      </c>
      <c r="S1346" s="89" t="str">
        <f t="shared" ca="1" si="2706"/>
        <v/>
      </c>
      <c r="T1346" s="89" t="str">
        <f t="shared" ca="1" si="2706"/>
        <v/>
      </c>
      <c r="U1346" s="89" t="str">
        <f t="shared" ca="1" si="2706"/>
        <v/>
      </c>
      <c r="V1346" s="98"/>
    </row>
    <row r="1347" spans="2:22" x14ac:dyDescent="0.25">
      <c r="B1347" s="91">
        <v>44</v>
      </c>
      <c r="C1347" s="92">
        <f t="shared" si="2584"/>
        <v>43862</v>
      </c>
      <c r="D1347" s="93">
        <f ca="1">OFFSET(dispos!$D$31,,258)</f>
        <v>0</v>
      </c>
      <c r="E1347" s="93">
        <f ca="1">OFFSET(dispos!$E$31,,258)</f>
        <v>0</v>
      </c>
      <c r="F1347" s="93">
        <f ca="1">OFFSET(dispos!$F$31,,258)</f>
        <v>0</v>
      </c>
      <c r="G1347" s="93">
        <f ca="1">OFFSET(dispos!$G$31,,258)</f>
        <v>0</v>
      </c>
      <c r="H1347" s="93">
        <f ca="1">OFFSET(dispos!$H$31,,258)</f>
        <v>0</v>
      </c>
      <c r="I1347" s="93">
        <f ca="1">OFFSET(dispos!$I$31,,258)</f>
        <v>0</v>
      </c>
      <c r="J1347" s="90" t="str">
        <f t="shared" ref="J1347:O1347" ca="1" si="2707">IF(D1347=0,"",SUMPRODUCT((D1304:D1353&lt;=D1347)-(ISBLANK(D1304:D1353))))</f>
        <v/>
      </c>
      <c r="K1347" s="90" t="str">
        <f t="shared" ca="1" si="2707"/>
        <v/>
      </c>
      <c r="L1347" s="90" t="str">
        <f t="shared" ca="1" si="2707"/>
        <v/>
      </c>
      <c r="M1347" s="90" t="str">
        <f t="shared" ca="1" si="2707"/>
        <v/>
      </c>
      <c r="N1347" s="90" t="str">
        <f t="shared" ca="1" si="2707"/>
        <v/>
      </c>
      <c r="O1347" s="90" t="str">
        <f t="shared" ca="1" si="2707"/>
        <v/>
      </c>
      <c r="P1347" s="89" t="str">
        <f t="shared" ref="P1347:U1347" ca="1" si="2708">IF(ISNA(MATCH(MIN(J1304:J1353)+ROW()-ROW(P1304),J1304:J1353,0)),"",INDEX(D1304:D1353,MATCH(MIN(J1304:J1353)+ROW()-ROW(P1304),J1304:J1353,0)))</f>
        <v/>
      </c>
      <c r="Q1347" s="89" t="str">
        <f t="shared" ca="1" si="2708"/>
        <v/>
      </c>
      <c r="R1347" s="89" t="str">
        <f t="shared" ca="1" si="2708"/>
        <v/>
      </c>
      <c r="S1347" s="89" t="str">
        <f t="shared" ca="1" si="2708"/>
        <v/>
      </c>
      <c r="T1347" s="89" t="str">
        <f t="shared" ca="1" si="2708"/>
        <v/>
      </c>
      <c r="U1347" s="89" t="str">
        <f t="shared" ca="1" si="2708"/>
        <v/>
      </c>
      <c r="V1347" s="98"/>
    </row>
    <row r="1348" spans="2:22" x14ac:dyDescent="0.25">
      <c r="B1348" s="91">
        <v>45</v>
      </c>
      <c r="C1348" s="92">
        <f t="shared" si="2584"/>
        <v>43862</v>
      </c>
      <c r="D1348" s="93">
        <f ca="1">OFFSET(dispos!$D$31,,264)</f>
        <v>0</v>
      </c>
      <c r="E1348" s="93">
        <f ca="1">OFFSET(dispos!$E$31,,264)</f>
        <v>0</v>
      </c>
      <c r="F1348" s="93">
        <f ca="1">OFFSET(dispos!$F$31,,264)</f>
        <v>0</v>
      </c>
      <c r="G1348" s="93">
        <f ca="1">OFFSET(dispos!$G$31,,264)</f>
        <v>0</v>
      </c>
      <c r="H1348" s="93">
        <f ca="1">OFFSET(dispos!$H$31,,264)</f>
        <v>0</v>
      </c>
      <c r="I1348" s="93">
        <f ca="1">OFFSET(dispos!$I$31,,264)</f>
        <v>0</v>
      </c>
      <c r="J1348" s="90" t="str">
        <f t="shared" ref="J1348:O1348" ca="1" si="2709">IF(D1348=0,"",SUMPRODUCT((D1304:D1353&lt;=D1348)-(ISBLANK(D1304:D1353))))</f>
        <v/>
      </c>
      <c r="K1348" s="90" t="str">
        <f t="shared" ca="1" si="2709"/>
        <v/>
      </c>
      <c r="L1348" s="90" t="str">
        <f t="shared" ca="1" si="2709"/>
        <v/>
      </c>
      <c r="M1348" s="90" t="str">
        <f t="shared" ca="1" si="2709"/>
        <v/>
      </c>
      <c r="N1348" s="90" t="str">
        <f t="shared" ca="1" si="2709"/>
        <v/>
      </c>
      <c r="O1348" s="90" t="str">
        <f t="shared" ca="1" si="2709"/>
        <v/>
      </c>
      <c r="P1348" s="89" t="str">
        <f t="shared" ref="P1348:U1348" ca="1" si="2710">IF(ISNA(MATCH(MIN(J1304:J1353)+ROW()-ROW(P1304),J1304:J1353,0)),"",INDEX(D1304:D1353,MATCH(MIN(J1304:J1353)+ROW()-ROW(P1304),J1304:J1353,0)))</f>
        <v/>
      </c>
      <c r="Q1348" s="89" t="str">
        <f t="shared" ca="1" si="2710"/>
        <v/>
      </c>
      <c r="R1348" s="89" t="str">
        <f t="shared" ca="1" si="2710"/>
        <v/>
      </c>
      <c r="S1348" s="89" t="str">
        <f t="shared" ca="1" si="2710"/>
        <v/>
      </c>
      <c r="T1348" s="89" t="str">
        <f t="shared" ca="1" si="2710"/>
        <v/>
      </c>
      <c r="U1348" s="89" t="str">
        <f t="shared" ca="1" si="2710"/>
        <v/>
      </c>
      <c r="V1348" s="98"/>
    </row>
    <row r="1349" spans="2:22" x14ac:dyDescent="0.25">
      <c r="B1349" s="91">
        <v>46</v>
      </c>
      <c r="C1349" s="92">
        <f t="shared" si="2584"/>
        <v>43862</v>
      </c>
      <c r="D1349" s="93">
        <f ca="1">OFFSET(dispos!$D$31,,270)</f>
        <v>0</v>
      </c>
      <c r="E1349" s="93">
        <f ca="1">OFFSET(dispos!$E$31,,270)</f>
        <v>0</v>
      </c>
      <c r="F1349" s="93">
        <f ca="1">OFFSET(dispos!$F$31,,270)</f>
        <v>0</v>
      </c>
      <c r="G1349" s="93">
        <f ca="1">OFFSET(dispos!$G$31,,270)</f>
        <v>0</v>
      </c>
      <c r="H1349" s="93">
        <f ca="1">OFFSET(dispos!$H$31,,270)</f>
        <v>0</v>
      </c>
      <c r="I1349" s="93">
        <f ca="1">OFFSET(dispos!$I$31,,270)</f>
        <v>0</v>
      </c>
      <c r="J1349" s="90" t="str">
        <f t="shared" ref="J1349:O1349" ca="1" si="2711">IF(D1349=0,"",SUMPRODUCT((D1304:D1353&lt;=D1349)-(ISBLANK(D1304:D1353))))</f>
        <v/>
      </c>
      <c r="K1349" s="90" t="str">
        <f t="shared" ca="1" si="2711"/>
        <v/>
      </c>
      <c r="L1349" s="90" t="str">
        <f t="shared" ca="1" si="2711"/>
        <v/>
      </c>
      <c r="M1349" s="90" t="str">
        <f t="shared" ca="1" si="2711"/>
        <v/>
      </c>
      <c r="N1349" s="90" t="str">
        <f t="shared" ca="1" si="2711"/>
        <v/>
      </c>
      <c r="O1349" s="90" t="str">
        <f t="shared" ca="1" si="2711"/>
        <v/>
      </c>
      <c r="P1349" s="89" t="str">
        <f t="shared" ref="P1349:U1349" ca="1" si="2712">IF(ISNA(MATCH(MIN(J1304:J1353)+ROW()-ROW(P1304),J1304:J1353,0)),"",INDEX(D1304:D1353,MATCH(MIN(J1304:J1353)+ROW()-ROW(P1304),J1304:J1353,0)))</f>
        <v/>
      </c>
      <c r="Q1349" s="89" t="str">
        <f t="shared" ca="1" si="2712"/>
        <v/>
      </c>
      <c r="R1349" s="89" t="str">
        <f t="shared" ca="1" si="2712"/>
        <v/>
      </c>
      <c r="S1349" s="89" t="str">
        <f t="shared" ca="1" si="2712"/>
        <v/>
      </c>
      <c r="T1349" s="89" t="str">
        <f t="shared" ca="1" si="2712"/>
        <v/>
      </c>
      <c r="U1349" s="89" t="str">
        <f t="shared" ca="1" si="2712"/>
        <v/>
      </c>
      <c r="V1349" s="98"/>
    </row>
    <row r="1350" spans="2:22" x14ac:dyDescent="0.25">
      <c r="B1350" s="91">
        <v>47</v>
      </c>
      <c r="C1350" s="92">
        <f t="shared" ref="C1350:C1413" si="2713">C1349</f>
        <v>43862</v>
      </c>
      <c r="D1350" s="93">
        <f ca="1">OFFSET(dispos!$D$31,,276)</f>
        <v>0</v>
      </c>
      <c r="E1350" s="93">
        <f ca="1">OFFSET(dispos!$E$31,,276)</f>
        <v>0</v>
      </c>
      <c r="F1350" s="93">
        <f ca="1">OFFSET(dispos!$F$31,,276)</f>
        <v>0</v>
      </c>
      <c r="G1350" s="93">
        <f ca="1">OFFSET(dispos!$G$31,,276)</f>
        <v>0</v>
      </c>
      <c r="H1350" s="93">
        <f ca="1">OFFSET(dispos!$H$31,,276)</f>
        <v>0</v>
      </c>
      <c r="I1350" s="93">
        <f ca="1">OFFSET(dispos!$I$31,,276)</f>
        <v>0</v>
      </c>
      <c r="J1350" s="90" t="str">
        <f t="shared" ref="J1350:O1350" ca="1" si="2714">IF(D1350=0,"",SUMPRODUCT((D1304:D1353&lt;=D1350)-(ISBLANK(D1304:D1353))))</f>
        <v/>
      </c>
      <c r="K1350" s="90" t="str">
        <f t="shared" ca="1" si="2714"/>
        <v/>
      </c>
      <c r="L1350" s="90" t="str">
        <f t="shared" ca="1" si="2714"/>
        <v/>
      </c>
      <c r="M1350" s="90" t="str">
        <f t="shared" ca="1" si="2714"/>
        <v/>
      </c>
      <c r="N1350" s="90" t="str">
        <f t="shared" ca="1" si="2714"/>
        <v/>
      </c>
      <c r="O1350" s="90" t="str">
        <f t="shared" ca="1" si="2714"/>
        <v/>
      </c>
      <c r="P1350" s="89" t="str">
        <f t="shared" ref="P1350:U1350" ca="1" si="2715">IF(ISNA(MATCH(MIN(J1304:J1353)+ROW()-ROW(P1304),J1304:J1353,0)),"",INDEX(D1304:D1353,MATCH(MIN(J1304:J1353)+ROW()-ROW(P1304),J1304:J1353,0)))</f>
        <v/>
      </c>
      <c r="Q1350" s="89" t="str">
        <f t="shared" ca="1" si="2715"/>
        <v/>
      </c>
      <c r="R1350" s="89" t="str">
        <f t="shared" ca="1" si="2715"/>
        <v/>
      </c>
      <c r="S1350" s="89" t="str">
        <f t="shared" ca="1" si="2715"/>
        <v/>
      </c>
      <c r="T1350" s="89" t="str">
        <f t="shared" ca="1" si="2715"/>
        <v/>
      </c>
      <c r="U1350" s="89" t="str">
        <f t="shared" ca="1" si="2715"/>
        <v/>
      </c>
      <c r="V1350" s="98"/>
    </row>
    <row r="1351" spans="2:22" x14ac:dyDescent="0.25">
      <c r="B1351" s="91">
        <v>48</v>
      </c>
      <c r="C1351" s="92">
        <f t="shared" si="2713"/>
        <v>43862</v>
      </c>
      <c r="D1351" s="93">
        <f ca="1">OFFSET(dispos!$D$31,,282)</f>
        <v>0</v>
      </c>
      <c r="E1351" s="93">
        <f ca="1">OFFSET(dispos!$E$31,,282)</f>
        <v>0</v>
      </c>
      <c r="F1351" s="93">
        <f ca="1">OFFSET(dispos!$F$31,,282)</f>
        <v>0</v>
      </c>
      <c r="G1351" s="93">
        <f ca="1">OFFSET(dispos!$G$31,,282)</f>
        <v>0</v>
      </c>
      <c r="H1351" s="93">
        <f ca="1">OFFSET(dispos!$H$31,,282)</f>
        <v>0</v>
      </c>
      <c r="I1351" s="93">
        <f ca="1">OFFSET(dispos!$I$31,,282)</f>
        <v>0</v>
      </c>
      <c r="J1351" s="90" t="str">
        <f t="shared" ref="J1351:O1351" ca="1" si="2716">IF(D1351=0,"",SUMPRODUCT((D1304:D1353&lt;=D1351)-(ISBLANK(D1304:D1353))))</f>
        <v/>
      </c>
      <c r="K1351" s="90" t="str">
        <f t="shared" ca="1" si="2716"/>
        <v/>
      </c>
      <c r="L1351" s="90" t="str">
        <f t="shared" ca="1" si="2716"/>
        <v/>
      </c>
      <c r="M1351" s="90" t="str">
        <f t="shared" ca="1" si="2716"/>
        <v/>
      </c>
      <c r="N1351" s="90" t="str">
        <f t="shared" ca="1" si="2716"/>
        <v/>
      </c>
      <c r="O1351" s="90" t="str">
        <f t="shared" ca="1" si="2716"/>
        <v/>
      </c>
      <c r="P1351" s="89" t="str">
        <f t="shared" ref="P1351:U1351" ca="1" si="2717">IF(ISNA(MATCH(MIN(J1304:J1353)+ROW()-ROW(P1304),J1304:J1353,0)),"",INDEX(D1304:D1353,MATCH(MIN(J1304:J1353)+ROW()-ROW(P1304),J1304:J1353,0)))</f>
        <v/>
      </c>
      <c r="Q1351" s="89" t="str">
        <f t="shared" ca="1" si="2717"/>
        <v/>
      </c>
      <c r="R1351" s="89" t="str">
        <f t="shared" ca="1" si="2717"/>
        <v/>
      </c>
      <c r="S1351" s="89" t="str">
        <f t="shared" ca="1" si="2717"/>
        <v/>
      </c>
      <c r="T1351" s="89" t="str">
        <f t="shared" ca="1" si="2717"/>
        <v/>
      </c>
      <c r="U1351" s="89" t="str">
        <f t="shared" ca="1" si="2717"/>
        <v/>
      </c>
      <c r="V1351" s="98"/>
    </row>
    <row r="1352" spans="2:22" x14ac:dyDescent="0.25">
      <c r="B1352" s="91">
        <v>49</v>
      </c>
      <c r="C1352" s="92">
        <f t="shared" si="2713"/>
        <v>43862</v>
      </c>
      <c r="D1352" s="93">
        <f ca="1">OFFSET(dispos!$D$31,,288)</f>
        <v>0</v>
      </c>
      <c r="E1352" s="93">
        <f ca="1">OFFSET(dispos!$E$31,,288)</f>
        <v>0</v>
      </c>
      <c r="F1352" s="93">
        <f ca="1">OFFSET(dispos!$F$31,,288)</f>
        <v>0</v>
      </c>
      <c r="G1352" s="93">
        <f ca="1">OFFSET(dispos!$G$31,,288)</f>
        <v>0</v>
      </c>
      <c r="H1352" s="93">
        <f ca="1">OFFSET(dispos!$H$31,,288)</f>
        <v>0</v>
      </c>
      <c r="I1352" s="93">
        <f ca="1">OFFSET(dispos!$I$31,,288)</f>
        <v>0</v>
      </c>
      <c r="J1352" s="90" t="str">
        <f t="shared" ref="J1352:O1352" ca="1" si="2718">IF(D1352=0,"",SUMPRODUCT((D1304:D1353&lt;=D1352)-(ISBLANK(D1304:D1353))))</f>
        <v/>
      </c>
      <c r="K1352" s="90" t="str">
        <f t="shared" ca="1" si="2718"/>
        <v/>
      </c>
      <c r="L1352" s="90" t="str">
        <f t="shared" ca="1" si="2718"/>
        <v/>
      </c>
      <c r="M1352" s="90" t="str">
        <f t="shared" ca="1" si="2718"/>
        <v/>
      </c>
      <c r="N1352" s="90" t="str">
        <f t="shared" ca="1" si="2718"/>
        <v/>
      </c>
      <c r="O1352" s="90" t="str">
        <f t="shared" ca="1" si="2718"/>
        <v/>
      </c>
      <c r="P1352" s="89" t="str">
        <f t="shared" ref="P1352:U1352" ca="1" si="2719">IF(ISNA(MATCH(MIN(J1304:J1353)+ROW()-ROW(P1304),J1304:J1353,0)),"",INDEX(D1304:D1353,MATCH(MIN(J1304:J1353)+ROW()-ROW(P1304),J1304:J1353,0)))</f>
        <v/>
      </c>
      <c r="Q1352" s="89" t="str">
        <f t="shared" ca="1" si="2719"/>
        <v/>
      </c>
      <c r="R1352" s="89" t="str">
        <f t="shared" ca="1" si="2719"/>
        <v/>
      </c>
      <c r="S1352" s="89" t="str">
        <f t="shared" ca="1" si="2719"/>
        <v/>
      </c>
      <c r="T1352" s="89" t="str">
        <f t="shared" ca="1" si="2719"/>
        <v/>
      </c>
      <c r="U1352" s="89" t="str">
        <f t="shared" ca="1" si="2719"/>
        <v/>
      </c>
      <c r="V1352" s="98"/>
    </row>
    <row r="1353" spans="2:22" x14ac:dyDescent="0.25">
      <c r="B1353" s="91">
        <v>50</v>
      </c>
      <c r="C1353" s="92">
        <f t="shared" si="2713"/>
        <v>43862</v>
      </c>
      <c r="D1353" s="93">
        <f ca="1">OFFSET(dispos!$D$31,,294)</f>
        <v>0</v>
      </c>
      <c r="E1353" s="93">
        <f ca="1">OFFSET(dispos!$E$31,,294)</f>
        <v>0</v>
      </c>
      <c r="F1353" s="93">
        <f ca="1">OFFSET(dispos!$F$31,,294)</f>
        <v>0</v>
      </c>
      <c r="G1353" s="93">
        <f ca="1">OFFSET(dispos!$G$31,,294)</f>
        <v>0</v>
      </c>
      <c r="H1353" s="93">
        <f ca="1">OFFSET(dispos!$H$31,,294)</f>
        <v>0</v>
      </c>
      <c r="I1353" s="93">
        <f ca="1">OFFSET(dispos!$I$31,,294)</f>
        <v>0</v>
      </c>
      <c r="J1353" s="90" t="str">
        <f t="shared" ref="J1353:O1353" ca="1" si="2720">IF(D1353=0,"",SUMPRODUCT((D1304:D1353&lt;=D1353)-(ISBLANK(D1304:D1353))))</f>
        <v/>
      </c>
      <c r="K1353" s="90" t="str">
        <f t="shared" ca="1" si="2720"/>
        <v/>
      </c>
      <c r="L1353" s="90" t="str">
        <f t="shared" ca="1" si="2720"/>
        <v/>
      </c>
      <c r="M1353" s="90" t="str">
        <f t="shared" ca="1" si="2720"/>
        <v/>
      </c>
      <c r="N1353" s="90" t="str">
        <f t="shared" ca="1" si="2720"/>
        <v/>
      </c>
      <c r="O1353" s="90" t="str">
        <f t="shared" ca="1" si="2720"/>
        <v/>
      </c>
      <c r="P1353" s="89" t="str">
        <f t="shared" ref="P1353:U1353" ca="1" si="2721">IF(ISNA(MATCH(MIN(J1304:J1353)+ROW()-ROW(P1304),J1304:J1353,0)),"",INDEX(D1304:D1353,MATCH(MIN(J1304:J1353)+ROW()-ROW(P1304),J1304:J1353,0)))</f>
        <v/>
      </c>
      <c r="Q1353" s="89" t="str">
        <f t="shared" ca="1" si="2721"/>
        <v/>
      </c>
      <c r="R1353" s="89" t="str">
        <f t="shared" ca="1" si="2721"/>
        <v/>
      </c>
      <c r="S1353" s="89" t="str">
        <f t="shared" ca="1" si="2721"/>
        <v/>
      </c>
      <c r="T1353" s="89" t="str">
        <f t="shared" ca="1" si="2721"/>
        <v/>
      </c>
      <c r="U1353" s="89" t="str">
        <f t="shared" ca="1" si="2721"/>
        <v/>
      </c>
      <c r="V1353" s="98"/>
    </row>
    <row r="1354" spans="2:22" x14ac:dyDescent="0.25">
      <c r="B1354">
        <v>1</v>
      </c>
      <c r="C1354" s="29">
        <f>dispos!$C$32</f>
        <v>43863</v>
      </c>
      <c r="D1354" s="88">
        <f ca="1">OFFSET(dispos!$D$32,,)</f>
        <v>0</v>
      </c>
      <c r="E1354" s="88">
        <f ca="1">OFFSET(dispos!$E$32,,)</f>
        <v>0</v>
      </c>
      <c r="F1354" s="88">
        <f ca="1">OFFSET(dispos!$F$32,,)</f>
        <v>0</v>
      </c>
      <c r="G1354" s="88">
        <f ca="1">OFFSET(dispos!$G$32,,)</f>
        <v>0</v>
      </c>
      <c r="H1354" s="88">
        <f ca="1">OFFSET(dispos!$H$32,,)</f>
        <v>0</v>
      </c>
      <c r="I1354" s="88">
        <f ca="1">OFFSET(dispos!$I$32,,)</f>
        <v>0</v>
      </c>
      <c r="J1354" s="94" t="str">
        <f t="shared" ref="J1354:O1354" ca="1" si="2722">IF(D1354=0,"",SUMPRODUCT((D1354:D1403&lt;=D1354)-(ISBLANK(D1354:D1403))))</f>
        <v/>
      </c>
      <c r="K1354" s="95" t="str">
        <f t="shared" ca="1" si="2722"/>
        <v/>
      </c>
      <c r="L1354" s="95" t="str">
        <f t="shared" ca="1" si="2722"/>
        <v/>
      </c>
      <c r="M1354" s="95" t="str">
        <f t="shared" ca="1" si="2722"/>
        <v/>
      </c>
      <c r="N1354" s="95" t="str">
        <f t="shared" ca="1" si="2722"/>
        <v/>
      </c>
      <c r="O1354" s="95" t="str">
        <f t="shared" ca="1" si="2722"/>
        <v/>
      </c>
      <c r="P1354" s="96" t="str">
        <f t="shared" ref="P1354:U1354" ca="1" si="2723">IF(ISNA(MATCH(MIN(J1354:J1403)+ROW()-ROW(P1354),J1354:J1403,0)),"",INDEX(D1354:D1403,MATCH(MIN(J1354:J1403)+ROW()-ROW(P1354),J1354:J1403,0)))</f>
        <v/>
      </c>
      <c r="Q1354" s="96" t="str">
        <f t="shared" ca="1" si="2723"/>
        <v/>
      </c>
      <c r="R1354" s="96" t="str">
        <f t="shared" ca="1" si="2723"/>
        <v/>
      </c>
      <c r="S1354" s="96" t="str">
        <f t="shared" ca="1" si="2723"/>
        <v/>
      </c>
      <c r="T1354" s="96" t="str">
        <f t="shared" ca="1" si="2723"/>
        <v/>
      </c>
      <c r="U1354" s="96" t="str">
        <f t="shared" ca="1" si="2723"/>
        <v/>
      </c>
      <c r="V1354" s="98">
        <v>28</v>
      </c>
    </row>
    <row r="1355" spans="2:22" x14ac:dyDescent="0.25">
      <c r="B1355">
        <v>2</v>
      </c>
      <c r="C1355" s="29">
        <f t="shared" si="2713"/>
        <v>43863</v>
      </c>
      <c r="D1355" s="88">
        <f ca="1">OFFSET(dispos!$D$32,,6)</f>
        <v>0</v>
      </c>
      <c r="E1355" s="88">
        <f ca="1">OFFSET(dispos!$E$32,,6)</f>
        <v>0</v>
      </c>
      <c r="F1355" s="88">
        <f ca="1">OFFSET(dispos!$F$32,,6)</f>
        <v>0</v>
      </c>
      <c r="G1355" s="88">
        <f ca="1">OFFSET(dispos!$G$32,,6)</f>
        <v>0</v>
      </c>
      <c r="H1355" s="88">
        <f ca="1">OFFSET(dispos!$H$32,,6)</f>
        <v>0</v>
      </c>
      <c r="I1355" s="88">
        <f ca="1">OFFSET(dispos!$I$32,,6)</f>
        <v>0</v>
      </c>
      <c r="J1355" s="90" t="str">
        <f t="shared" ref="J1355:O1355" ca="1" si="2724">IF(D1355=0,"",SUMPRODUCT((D1354:D1403&lt;=D1355)-(ISBLANK(D1354:D1403))))</f>
        <v/>
      </c>
      <c r="K1355" s="90" t="str">
        <f t="shared" ca="1" si="2724"/>
        <v/>
      </c>
      <c r="L1355" s="90" t="str">
        <f t="shared" ca="1" si="2724"/>
        <v/>
      </c>
      <c r="M1355" s="90" t="str">
        <f t="shared" ca="1" si="2724"/>
        <v/>
      </c>
      <c r="N1355" s="90" t="str">
        <f t="shared" ca="1" si="2724"/>
        <v/>
      </c>
      <c r="O1355" s="90" t="str">
        <f t="shared" ca="1" si="2724"/>
        <v/>
      </c>
      <c r="P1355" s="89" t="str">
        <f t="shared" ref="P1355:U1355" ca="1" si="2725">IF(ISNA(MATCH(MIN(J1354:J1403)+ROW()-ROW(P1354),J1354:J1403,0)),"",INDEX(D1354:D1403,MATCH(MIN(J1354:J1403)+ROW()-ROW(P1354),J1354:J1403,0)))</f>
        <v/>
      </c>
      <c r="Q1355" s="89" t="str">
        <f t="shared" ca="1" si="2725"/>
        <v/>
      </c>
      <c r="R1355" s="89" t="str">
        <f t="shared" ca="1" si="2725"/>
        <v/>
      </c>
      <c r="S1355" s="89" t="str">
        <f t="shared" ca="1" si="2725"/>
        <v/>
      </c>
      <c r="T1355" s="89" t="str">
        <f t="shared" ca="1" si="2725"/>
        <v/>
      </c>
      <c r="U1355" s="89" t="str">
        <f t="shared" ca="1" si="2725"/>
        <v/>
      </c>
      <c r="V1355" s="98"/>
    </row>
    <row r="1356" spans="2:22" x14ac:dyDescent="0.25">
      <c r="B1356">
        <v>3</v>
      </c>
      <c r="C1356" s="29">
        <f t="shared" si="2713"/>
        <v>43863</v>
      </c>
      <c r="D1356" s="88">
        <f ca="1">OFFSET(dispos!$D$32,,12)</f>
        <v>0</v>
      </c>
      <c r="E1356" s="88">
        <f ca="1">OFFSET(dispos!$E$32,,12)</f>
        <v>0</v>
      </c>
      <c r="F1356" s="88">
        <f ca="1">OFFSET(dispos!$F$32,,12)</f>
        <v>0</v>
      </c>
      <c r="G1356" s="88">
        <f ca="1">OFFSET(dispos!$G$32,,12)</f>
        <v>0</v>
      </c>
      <c r="H1356" s="88">
        <f ca="1">OFFSET(dispos!$H$32,,12)</f>
        <v>0</v>
      </c>
      <c r="I1356" s="88">
        <f ca="1">OFFSET(dispos!$I$32,,12)</f>
        <v>0</v>
      </c>
      <c r="J1356" s="90" t="str">
        <f t="shared" ref="J1356:O1356" ca="1" si="2726">IF(D1356=0,"",SUMPRODUCT((D1354:D1403&lt;=D1356)-(ISBLANK(D1354:D1403))))</f>
        <v/>
      </c>
      <c r="K1356" s="90" t="str">
        <f t="shared" ca="1" si="2726"/>
        <v/>
      </c>
      <c r="L1356" s="90" t="str">
        <f t="shared" ca="1" si="2726"/>
        <v/>
      </c>
      <c r="M1356" s="90" t="str">
        <f t="shared" ca="1" si="2726"/>
        <v/>
      </c>
      <c r="N1356" s="90" t="str">
        <f t="shared" ca="1" si="2726"/>
        <v/>
      </c>
      <c r="O1356" s="90" t="str">
        <f t="shared" ca="1" si="2726"/>
        <v/>
      </c>
      <c r="P1356" s="89" t="str">
        <f t="shared" ref="P1356:U1356" ca="1" si="2727">IF(ISNA(MATCH(MIN(J1354:J1403)+ROW()-ROW(P1354),J1354:J1403,0)),"",INDEX(D1354:D1403,MATCH(MIN(J1354:J1403)+ROW()-ROW(P1354),J1354:J1403,0)))</f>
        <v/>
      </c>
      <c r="Q1356" s="89" t="str">
        <f t="shared" ca="1" si="2727"/>
        <v/>
      </c>
      <c r="R1356" s="89" t="str">
        <f t="shared" ca="1" si="2727"/>
        <v/>
      </c>
      <c r="S1356" s="89" t="str">
        <f t="shared" ca="1" si="2727"/>
        <v/>
      </c>
      <c r="T1356" s="89" t="str">
        <f t="shared" ca="1" si="2727"/>
        <v/>
      </c>
      <c r="U1356" s="89" t="str">
        <f t="shared" ca="1" si="2727"/>
        <v/>
      </c>
      <c r="V1356" s="98"/>
    </row>
    <row r="1357" spans="2:22" x14ac:dyDescent="0.25">
      <c r="B1357">
        <v>4</v>
      </c>
      <c r="C1357" s="29">
        <f t="shared" si="2713"/>
        <v>43863</v>
      </c>
      <c r="D1357" s="88">
        <f ca="1">OFFSET(dispos!$D$32,,18)</f>
        <v>0</v>
      </c>
      <c r="E1357" s="88">
        <f ca="1">OFFSET(dispos!$E$32,,18)</f>
        <v>0</v>
      </c>
      <c r="F1357" s="88">
        <f ca="1">OFFSET(dispos!$F$32,,18)</f>
        <v>0</v>
      </c>
      <c r="G1357" s="88">
        <f ca="1">OFFSET(dispos!$G$32,,18)</f>
        <v>0</v>
      </c>
      <c r="H1357" s="88">
        <f ca="1">OFFSET(dispos!$H$32,,18)</f>
        <v>0</v>
      </c>
      <c r="I1357" s="88">
        <f ca="1">OFFSET(dispos!$I$32,,18)</f>
        <v>0</v>
      </c>
      <c r="J1357" s="90" t="str">
        <f t="shared" ref="J1357:O1357" ca="1" si="2728">IF(D1357=0,"",SUMPRODUCT((D1354:D1403&lt;=D1357)-(ISBLANK(D1354:D1403))))</f>
        <v/>
      </c>
      <c r="K1357" s="90" t="str">
        <f t="shared" ca="1" si="2728"/>
        <v/>
      </c>
      <c r="L1357" s="90" t="str">
        <f t="shared" ca="1" si="2728"/>
        <v/>
      </c>
      <c r="M1357" s="90" t="str">
        <f t="shared" ca="1" si="2728"/>
        <v/>
      </c>
      <c r="N1357" s="90" t="str">
        <f t="shared" ca="1" si="2728"/>
        <v/>
      </c>
      <c r="O1357" s="90" t="str">
        <f t="shared" ca="1" si="2728"/>
        <v/>
      </c>
      <c r="P1357" s="89" t="str">
        <f t="shared" ref="P1357:U1357" ca="1" si="2729">IF(ISNA(MATCH(MIN(J1354:J1403)+ROW()-ROW(P1354),J1354:J1403,0)),"",INDEX(D1354:D1403,MATCH(MIN(J1354:J1403)+ROW()-ROW(P1354),J1354:J1403,0)))</f>
        <v/>
      </c>
      <c r="Q1357" s="89" t="str">
        <f t="shared" ca="1" si="2729"/>
        <v/>
      </c>
      <c r="R1357" s="89" t="str">
        <f t="shared" ca="1" si="2729"/>
        <v/>
      </c>
      <c r="S1357" s="89" t="str">
        <f t="shared" ca="1" si="2729"/>
        <v/>
      </c>
      <c r="T1357" s="89" t="str">
        <f t="shared" ca="1" si="2729"/>
        <v/>
      </c>
      <c r="U1357" s="89" t="str">
        <f t="shared" ca="1" si="2729"/>
        <v/>
      </c>
      <c r="V1357" s="98"/>
    </row>
    <row r="1358" spans="2:22" x14ac:dyDescent="0.25">
      <c r="B1358">
        <v>5</v>
      </c>
      <c r="C1358" s="29">
        <f t="shared" si="2713"/>
        <v>43863</v>
      </c>
      <c r="D1358" s="88">
        <f ca="1">OFFSET(dispos!$D$32,,24)</f>
        <v>0</v>
      </c>
      <c r="E1358" s="88">
        <f ca="1">OFFSET(dispos!$E$32,,24)</f>
        <v>0</v>
      </c>
      <c r="F1358" s="88">
        <f ca="1">OFFSET(dispos!$F$32,,24)</f>
        <v>0</v>
      </c>
      <c r="G1358" s="88">
        <f ca="1">OFFSET(dispos!$G$32,,24)</f>
        <v>0</v>
      </c>
      <c r="H1358" s="88">
        <f ca="1">OFFSET(dispos!$H$32,,24)</f>
        <v>0</v>
      </c>
      <c r="I1358" s="88">
        <f ca="1">OFFSET(dispos!$I$32,,24)</f>
        <v>0</v>
      </c>
      <c r="J1358" s="90" t="str">
        <f t="shared" ref="J1358:O1358" ca="1" si="2730">IF(D1358=0,"",SUMPRODUCT((D1354:D1403&lt;=D1358)-(ISBLANK(D1354:D1403))))</f>
        <v/>
      </c>
      <c r="K1358" s="90" t="str">
        <f t="shared" ca="1" si="2730"/>
        <v/>
      </c>
      <c r="L1358" s="90" t="str">
        <f t="shared" ca="1" si="2730"/>
        <v/>
      </c>
      <c r="M1358" s="90" t="str">
        <f t="shared" ca="1" si="2730"/>
        <v/>
      </c>
      <c r="N1358" s="90" t="str">
        <f t="shared" ca="1" si="2730"/>
        <v/>
      </c>
      <c r="O1358" s="90" t="str">
        <f t="shared" ca="1" si="2730"/>
        <v/>
      </c>
      <c r="P1358" s="89" t="str">
        <f t="shared" ref="P1358:U1358" ca="1" si="2731">IF(ISNA(MATCH(MIN(J1354:J1403)+ROW()-ROW(P1354),J1354:J1403,0)),"",INDEX(D1354:D1403,MATCH(MIN(J1354:J1403)+ROW()-ROW(P1354),J1354:J1403,0)))</f>
        <v/>
      </c>
      <c r="Q1358" s="89" t="str">
        <f t="shared" ca="1" si="2731"/>
        <v/>
      </c>
      <c r="R1358" s="89" t="str">
        <f t="shared" ca="1" si="2731"/>
        <v/>
      </c>
      <c r="S1358" s="89" t="str">
        <f t="shared" ca="1" si="2731"/>
        <v/>
      </c>
      <c r="T1358" s="89" t="str">
        <f t="shared" ca="1" si="2731"/>
        <v/>
      </c>
      <c r="U1358" s="89" t="str">
        <f t="shared" ca="1" si="2731"/>
        <v/>
      </c>
      <c r="V1358" s="98"/>
    </row>
    <row r="1359" spans="2:22" x14ac:dyDescent="0.25">
      <c r="B1359">
        <v>6</v>
      </c>
      <c r="C1359" s="29">
        <f t="shared" si="2713"/>
        <v>43863</v>
      </c>
      <c r="D1359" s="88">
        <f ca="1">OFFSET(dispos!$D$32,,30)</f>
        <v>0</v>
      </c>
      <c r="E1359" s="88">
        <f ca="1">OFFSET(dispos!$E$32,,30)</f>
        <v>0</v>
      </c>
      <c r="F1359" s="88">
        <f ca="1">OFFSET(dispos!$F$32,,30)</f>
        <v>0</v>
      </c>
      <c r="G1359" s="88">
        <f ca="1">OFFSET(dispos!$G$32,,30)</f>
        <v>0</v>
      </c>
      <c r="H1359" s="88">
        <f ca="1">OFFSET(dispos!$H$32,,30)</f>
        <v>0</v>
      </c>
      <c r="I1359" s="88">
        <f ca="1">OFFSET(dispos!$I$32,,30)</f>
        <v>0</v>
      </c>
      <c r="J1359" s="90" t="str">
        <f t="shared" ref="J1359:O1359" ca="1" si="2732">IF(D1359=0,"",SUMPRODUCT((D1354:D1403&lt;=D1359)-(ISBLANK(D1354:D1403))))</f>
        <v/>
      </c>
      <c r="K1359" s="90" t="str">
        <f t="shared" ca="1" si="2732"/>
        <v/>
      </c>
      <c r="L1359" s="90" t="str">
        <f t="shared" ca="1" si="2732"/>
        <v/>
      </c>
      <c r="M1359" s="90" t="str">
        <f t="shared" ca="1" si="2732"/>
        <v/>
      </c>
      <c r="N1359" s="90" t="str">
        <f t="shared" ca="1" si="2732"/>
        <v/>
      </c>
      <c r="O1359" s="90" t="str">
        <f t="shared" ca="1" si="2732"/>
        <v/>
      </c>
      <c r="P1359" s="89" t="str">
        <f t="shared" ref="P1359:U1359" ca="1" si="2733">IF(ISNA(MATCH(MIN(J1354:J1403)+ROW()-ROW(P1354),J1354:J1403,0)),"",INDEX(D1354:D1403,MATCH(MIN(J1354:J1403)+ROW()-ROW(P1354),J1354:J1403,0)))</f>
        <v/>
      </c>
      <c r="Q1359" s="89" t="str">
        <f t="shared" ca="1" si="2733"/>
        <v/>
      </c>
      <c r="R1359" s="89" t="str">
        <f t="shared" ca="1" si="2733"/>
        <v/>
      </c>
      <c r="S1359" s="89" t="str">
        <f t="shared" ca="1" si="2733"/>
        <v/>
      </c>
      <c r="T1359" s="89" t="str">
        <f t="shared" ca="1" si="2733"/>
        <v/>
      </c>
      <c r="U1359" s="89" t="str">
        <f t="shared" ca="1" si="2733"/>
        <v/>
      </c>
      <c r="V1359" s="98"/>
    </row>
    <row r="1360" spans="2:22" x14ac:dyDescent="0.25">
      <c r="B1360">
        <v>7</v>
      </c>
      <c r="C1360" s="29">
        <f t="shared" si="2713"/>
        <v>43863</v>
      </c>
      <c r="D1360" s="88">
        <f ca="1">OFFSET(dispos!$D$32,,36)</f>
        <v>0</v>
      </c>
      <c r="E1360" s="88">
        <f ca="1">OFFSET(dispos!$E$32,,36)</f>
        <v>0</v>
      </c>
      <c r="F1360" s="88">
        <f ca="1">OFFSET(dispos!$F$32,,36)</f>
        <v>0</v>
      </c>
      <c r="G1360" s="88">
        <f ca="1">OFFSET(dispos!$G$32,,36)</f>
        <v>0</v>
      </c>
      <c r="H1360" s="88">
        <f ca="1">OFFSET(dispos!$H$32,,36)</f>
        <v>0</v>
      </c>
      <c r="I1360" s="88">
        <f ca="1">OFFSET(dispos!$I$32,,36)</f>
        <v>0</v>
      </c>
      <c r="J1360" s="90" t="str">
        <f t="shared" ref="J1360:O1360" ca="1" si="2734">IF(D1360=0,"",SUMPRODUCT((D1354:D1403&lt;=D1360)-(ISBLANK(D1354:D1403))))</f>
        <v/>
      </c>
      <c r="K1360" s="90" t="str">
        <f t="shared" ca="1" si="2734"/>
        <v/>
      </c>
      <c r="L1360" s="90" t="str">
        <f t="shared" ca="1" si="2734"/>
        <v/>
      </c>
      <c r="M1360" s="90" t="str">
        <f t="shared" ca="1" si="2734"/>
        <v/>
      </c>
      <c r="N1360" s="90" t="str">
        <f t="shared" ca="1" si="2734"/>
        <v/>
      </c>
      <c r="O1360" s="90" t="str">
        <f t="shared" ca="1" si="2734"/>
        <v/>
      </c>
      <c r="P1360" s="89" t="str">
        <f t="shared" ref="P1360:U1360" ca="1" si="2735">IF(ISNA(MATCH(MIN(J1354:J1403)+ROW()-ROW(P1354),J1354:J1403,0)),"",INDEX(D1354:D1403,MATCH(MIN(J1354:J1403)+ROW()-ROW(P1354),J1354:J1403,0)))</f>
        <v/>
      </c>
      <c r="Q1360" s="89" t="str">
        <f t="shared" ca="1" si="2735"/>
        <v/>
      </c>
      <c r="R1360" s="89" t="str">
        <f t="shared" ca="1" si="2735"/>
        <v/>
      </c>
      <c r="S1360" s="89" t="str">
        <f t="shared" ca="1" si="2735"/>
        <v/>
      </c>
      <c r="T1360" s="89" t="str">
        <f t="shared" ca="1" si="2735"/>
        <v/>
      </c>
      <c r="U1360" s="89" t="str">
        <f t="shared" ca="1" si="2735"/>
        <v/>
      </c>
      <c r="V1360" s="98"/>
    </row>
    <row r="1361" spans="2:22" x14ac:dyDescent="0.25">
      <c r="B1361">
        <v>8</v>
      </c>
      <c r="C1361" s="29">
        <f t="shared" si="2713"/>
        <v>43863</v>
      </c>
      <c r="D1361" s="88">
        <f ca="1">OFFSET(dispos!$D$32,,42)</f>
        <v>0</v>
      </c>
      <c r="E1361" s="88">
        <f ca="1">OFFSET(dispos!$E$32,,42)</f>
        <v>0</v>
      </c>
      <c r="F1361" s="88">
        <f ca="1">OFFSET(dispos!$F$32,,42)</f>
        <v>0</v>
      </c>
      <c r="G1361" s="88">
        <f ca="1">OFFSET(dispos!$G$32,,42)</f>
        <v>0</v>
      </c>
      <c r="H1361" s="88">
        <f ca="1">OFFSET(dispos!$H$32,,42)</f>
        <v>0</v>
      </c>
      <c r="I1361" s="88">
        <f ca="1">OFFSET(dispos!$I$32,,42)</f>
        <v>0</v>
      </c>
      <c r="J1361" s="90" t="str">
        <f t="shared" ref="J1361:O1361" ca="1" si="2736">IF(D1361=0,"",SUMPRODUCT((D1354:D1403&lt;=D1361)-(ISBLANK(D1354:D1403))))</f>
        <v/>
      </c>
      <c r="K1361" s="90" t="str">
        <f t="shared" ca="1" si="2736"/>
        <v/>
      </c>
      <c r="L1361" s="90" t="str">
        <f t="shared" ca="1" si="2736"/>
        <v/>
      </c>
      <c r="M1361" s="90" t="str">
        <f t="shared" ca="1" si="2736"/>
        <v/>
      </c>
      <c r="N1361" s="90" t="str">
        <f t="shared" ca="1" si="2736"/>
        <v/>
      </c>
      <c r="O1361" s="90" t="str">
        <f t="shared" ca="1" si="2736"/>
        <v/>
      </c>
      <c r="P1361" s="89" t="str">
        <f t="shared" ref="P1361:U1361" ca="1" si="2737">IF(ISNA(MATCH(MIN(J1354:J1403)+ROW()-ROW(P1354),J1354:J1403,0)),"",INDEX(D1354:D1403,MATCH(MIN(J1354:J1403)+ROW()-ROW(P1354),J1354:J1403,0)))</f>
        <v/>
      </c>
      <c r="Q1361" s="89" t="str">
        <f t="shared" ca="1" si="2737"/>
        <v/>
      </c>
      <c r="R1361" s="89" t="str">
        <f t="shared" ca="1" si="2737"/>
        <v/>
      </c>
      <c r="S1361" s="89" t="str">
        <f t="shared" ca="1" si="2737"/>
        <v/>
      </c>
      <c r="T1361" s="89" t="str">
        <f t="shared" ca="1" si="2737"/>
        <v/>
      </c>
      <c r="U1361" s="89" t="str">
        <f t="shared" ca="1" si="2737"/>
        <v/>
      </c>
      <c r="V1361" s="98"/>
    </row>
    <row r="1362" spans="2:22" x14ac:dyDescent="0.25">
      <c r="B1362">
        <v>9</v>
      </c>
      <c r="C1362" s="29">
        <f t="shared" si="2713"/>
        <v>43863</v>
      </c>
      <c r="D1362" s="88">
        <f ca="1">OFFSET(dispos!$D$32,,48)</f>
        <v>0</v>
      </c>
      <c r="E1362" s="88">
        <f ca="1">OFFSET(dispos!$E$32,,48)</f>
        <v>0</v>
      </c>
      <c r="F1362" s="88">
        <f ca="1">OFFSET(dispos!$F$32,,48)</f>
        <v>0</v>
      </c>
      <c r="G1362" s="88">
        <f ca="1">OFFSET(dispos!$G$32,,48)</f>
        <v>0</v>
      </c>
      <c r="H1362" s="88">
        <f ca="1">OFFSET(dispos!$H$32,,48)</f>
        <v>0</v>
      </c>
      <c r="I1362" s="88">
        <f ca="1">OFFSET(dispos!$I$32,,48)</f>
        <v>0</v>
      </c>
      <c r="J1362" s="90" t="str">
        <f t="shared" ref="J1362:O1362" ca="1" si="2738">IF(D1362=0,"",SUMPRODUCT((D1354:D1403&lt;=D1362)-(ISBLANK(D1354:D1403))))</f>
        <v/>
      </c>
      <c r="K1362" s="90" t="str">
        <f t="shared" ca="1" si="2738"/>
        <v/>
      </c>
      <c r="L1362" s="90" t="str">
        <f t="shared" ca="1" si="2738"/>
        <v/>
      </c>
      <c r="M1362" s="90" t="str">
        <f t="shared" ca="1" si="2738"/>
        <v/>
      </c>
      <c r="N1362" s="90" t="str">
        <f t="shared" ca="1" si="2738"/>
        <v/>
      </c>
      <c r="O1362" s="90" t="str">
        <f t="shared" ca="1" si="2738"/>
        <v/>
      </c>
      <c r="P1362" s="89" t="str">
        <f t="shared" ref="P1362:U1362" ca="1" si="2739">IF(ISNA(MATCH(MIN(J1354:J1403)+ROW()-ROW(P1354),J1354:J1403,0)),"",INDEX(D1354:D1403,MATCH(MIN(J1354:J1403)+ROW()-ROW(P1354),J1354:J1403,0)))</f>
        <v/>
      </c>
      <c r="Q1362" s="89" t="str">
        <f t="shared" ca="1" si="2739"/>
        <v/>
      </c>
      <c r="R1362" s="89" t="str">
        <f t="shared" ca="1" si="2739"/>
        <v/>
      </c>
      <c r="S1362" s="89" t="str">
        <f t="shared" ca="1" si="2739"/>
        <v/>
      </c>
      <c r="T1362" s="89" t="str">
        <f t="shared" ca="1" si="2739"/>
        <v/>
      </c>
      <c r="U1362" s="89" t="str">
        <f t="shared" ca="1" si="2739"/>
        <v/>
      </c>
      <c r="V1362" s="98"/>
    </row>
    <row r="1363" spans="2:22" x14ac:dyDescent="0.25">
      <c r="B1363">
        <v>10</v>
      </c>
      <c r="C1363" s="29">
        <f t="shared" si="2713"/>
        <v>43863</v>
      </c>
      <c r="D1363" s="88">
        <f ca="1">OFFSET(dispos!$D$32,,54)</f>
        <v>0</v>
      </c>
      <c r="E1363" s="88">
        <f ca="1">OFFSET(dispos!$E$32,,54)</f>
        <v>0</v>
      </c>
      <c r="F1363" s="88">
        <f ca="1">OFFSET(dispos!$F$32,,54)</f>
        <v>0</v>
      </c>
      <c r="G1363" s="88">
        <f ca="1">OFFSET(dispos!$G$32,,54)</f>
        <v>0</v>
      </c>
      <c r="H1363" s="88">
        <f ca="1">OFFSET(dispos!$H$32,,54)</f>
        <v>0</v>
      </c>
      <c r="I1363" s="88">
        <f ca="1">OFFSET(dispos!$I$32,,54)</f>
        <v>0</v>
      </c>
      <c r="J1363" s="90" t="str">
        <f t="shared" ref="J1363:O1363" ca="1" si="2740">IF(D1363=0,"",SUMPRODUCT((D1354:D1403&lt;=D1363)-(ISBLANK(D1354:D1403))))</f>
        <v/>
      </c>
      <c r="K1363" s="90" t="str">
        <f t="shared" ca="1" si="2740"/>
        <v/>
      </c>
      <c r="L1363" s="90" t="str">
        <f t="shared" ca="1" si="2740"/>
        <v/>
      </c>
      <c r="M1363" s="90" t="str">
        <f t="shared" ca="1" si="2740"/>
        <v/>
      </c>
      <c r="N1363" s="90" t="str">
        <f t="shared" ca="1" si="2740"/>
        <v/>
      </c>
      <c r="O1363" s="90" t="str">
        <f t="shared" ca="1" si="2740"/>
        <v/>
      </c>
      <c r="P1363" s="89" t="str">
        <f t="shared" ref="P1363:U1363" ca="1" si="2741">IF(ISNA(MATCH(MIN(J1354:J1403)+ROW()-ROW(P1354),J1354:J1403,0)),"",INDEX(D1354:D1403,MATCH(MIN(J1354:J1403)+ROW()-ROW(P1354),J1354:J1403,0)))</f>
        <v/>
      </c>
      <c r="Q1363" s="89" t="str">
        <f t="shared" ca="1" si="2741"/>
        <v/>
      </c>
      <c r="R1363" s="89" t="str">
        <f t="shared" ca="1" si="2741"/>
        <v/>
      </c>
      <c r="S1363" s="89" t="str">
        <f t="shared" ca="1" si="2741"/>
        <v/>
      </c>
      <c r="T1363" s="89" t="str">
        <f t="shared" ca="1" si="2741"/>
        <v/>
      </c>
      <c r="U1363" s="89" t="str">
        <f t="shared" ca="1" si="2741"/>
        <v/>
      </c>
      <c r="V1363" s="98"/>
    </row>
    <row r="1364" spans="2:22" x14ac:dyDescent="0.25">
      <c r="B1364">
        <v>11</v>
      </c>
      <c r="C1364" s="29">
        <f t="shared" si="2713"/>
        <v>43863</v>
      </c>
      <c r="D1364" s="88">
        <f ca="1">OFFSET(dispos!$D$32,,60)</f>
        <v>0</v>
      </c>
      <c r="E1364" s="88">
        <f ca="1">OFFSET(dispos!$E$32,,60)</f>
        <v>0</v>
      </c>
      <c r="F1364" s="88">
        <f ca="1">OFFSET(dispos!$F$32,,60)</f>
        <v>0</v>
      </c>
      <c r="G1364" s="88">
        <f ca="1">OFFSET(dispos!$G$32,,60)</f>
        <v>0</v>
      </c>
      <c r="H1364" s="88">
        <f ca="1">OFFSET(dispos!$H$32,,60)</f>
        <v>0</v>
      </c>
      <c r="I1364" s="88">
        <f ca="1">OFFSET(dispos!$I$32,,60)</f>
        <v>0</v>
      </c>
      <c r="J1364" s="90" t="str">
        <f t="shared" ref="J1364:O1364" ca="1" si="2742">IF(D1364=0,"",SUMPRODUCT((D1354:D1403&lt;=D1364)-(ISBLANK(D1354:D1403))))</f>
        <v/>
      </c>
      <c r="K1364" s="90" t="str">
        <f t="shared" ca="1" si="2742"/>
        <v/>
      </c>
      <c r="L1364" s="90" t="str">
        <f t="shared" ca="1" si="2742"/>
        <v/>
      </c>
      <c r="M1364" s="90" t="str">
        <f t="shared" ca="1" si="2742"/>
        <v/>
      </c>
      <c r="N1364" s="90" t="str">
        <f t="shared" ca="1" si="2742"/>
        <v/>
      </c>
      <c r="O1364" s="90" t="str">
        <f t="shared" ca="1" si="2742"/>
        <v/>
      </c>
      <c r="P1364" s="89" t="str">
        <f t="shared" ref="P1364:U1364" ca="1" si="2743">IF(ISNA(MATCH(MIN(J1354:J1403)+ROW()-ROW(P1354),J1354:J1403,0)),"",INDEX(D1354:D1403,MATCH(MIN(J1354:J1403)+ROW()-ROW(P1354),J1354:J1403,0)))</f>
        <v/>
      </c>
      <c r="Q1364" s="89" t="str">
        <f t="shared" ca="1" si="2743"/>
        <v/>
      </c>
      <c r="R1364" s="89" t="str">
        <f t="shared" ca="1" si="2743"/>
        <v/>
      </c>
      <c r="S1364" s="89" t="str">
        <f t="shared" ca="1" si="2743"/>
        <v/>
      </c>
      <c r="T1364" s="89" t="str">
        <f t="shared" ca="1" si="2743"/>
        <v/>
      </c>
      <c r="U1364" s="89" t="str">
        <f t="shared" ca="1" si="2743"/>
        <v/>
      </c>
      <c r="V1364" s="98"/>
    </row>
    <row r="1365" spans="2:22" x14ac:dyDescent="0.25">
      <c r="B1365">
        <v>12</v>
      </c>
      <c r="C1365" s="29">
        <f t="shared" si="2713"/>
        <v>43863</v>
      </c>
      <c r="D1365" s="88">
        <f ca="1">OFFSET(dispos!$D$32,,66)</f>
        <v>0</v>
      </c>
      <c r="E1365" s="88">
        <f ca="1">OFFSET(dispos!$E$32,,66)</f>
        <v>0</v>
      </c>
      <c r="F1365" s="88">
        <f ca="1">OFFSET(dispos!$F$32,,66)</f>
        <v>0</v>
      </c>
      <c r="G1365" s="88">
        <f ca="1">OFFSET(dispos!$G$32,,66)</f>
        <v>0</v>
      </c>
      <c r="H1365" s="88">
        <f ca="1">OFFSET(dispos!$H$32,,66)</f>
        <v>0</v>
      </c>
      <c r="I1365" s="88">
        <f ca="1">OFFSET(dispos!$I$32,,66)</f>
        <v>0</v>
      </c>
      <c r="J1365" s="90" t="str">
        <f t="shared" ref="J1365:O1365" ca="1" si="2744">IF(D1365=0,"",SUMPRODUCT((D1354:D1403&lt;=D1365)-(ISBLANK(D1354:D1403))))</f>
        <v/>
      </c>
      <c r="K1365" s="90" t="str">
        <f t="shared" ca="1" si="2744"/>
        <v/>
      </c>
      <c r="L1365" s="90" t="str">
        <f t="shared" ca="1" si="2744"/>
        <v/>
      </c>
      <c r="M1365" s="90" t="str">
        <f t="shared" ca="1" si="2744"/>
        <v/>
      </c>
      <c r="N1365" s="90" t="str">
        <f t="shared" ca="1" si="2744"/>
        <v/>
      </c>
      <c r="O1365" s="90" t="str">
        <f t="shared" ca="1" si="2744"/>
        <v/>
      </c>
      <c r="P1365" s="89" t="str">
        <f t="shared" ref="P1365:U1365" ca="1" si="2745">IF(ISNA(MATCH(MIN(J1354:J1403)+ROW()-ROW(P1354),J1354:J1403,0)),"",INDEX(D1354:D1403,MATCH(MIN(J1354:J1403)+ROW()-ROW(P1354),J1354:J1403,0)))</f>
        <v/>
      </c>
      <c r="Q1365" s="89" t="str">
        <f t="shared" ca="1" si="2745"/>
        <v/>
      </c>
      <c r="R1365" s="89" t="str">
        <f t="shared" ca="1" si="2745"/>
        <v/>
      </c>
      <c r="S1365" s="89" t="str">
        <f t="shared" ca="1" si="2745"/>
        <v/>
      </c>
      <c r="T1365" s="89" t="str">
        <f t="shared" ca="1" si="2745"/>
        <v/>
      </c>
      <c r="U1365" s="89" t="str">
        <f t="shared" ca="1" si="2745"/>
        <v/>
      </c>
      <c r="V1365" s="98"/>
    </row>
    <row r="1366" spans="2:22" x14ac:dyDescent="0.25">
      <c r="B1366">
        <v>13</v>
      </c>
      <c r="C1366" s="29">
        <f t="shared" si="2713"/>
        <v>43863</v>
      </c>
      <c r="D1366" s="88">
        <f ca="1">OFFSET(dispos!$D$32,,72)</f>
        <v>0</v>
      </c>
      <c r="E1366" s="88">
        <f ca="1">OFFSET(dispos!$E$32,,72)</f>
        <v>0</v>
      </c>
      <c r="F1366" s="88">
        <f ca="1">OFFSET(dispos!$F$32,,72)</f>
        <v>0</v>
      </c>
      <c r="G1366" s="88">
        <f ca="1">OFFSET(dispos!$G$32,,72)</f>
        <v>0</v>
      </c>
      <c r="H1366" s="88">
        <f ca="1">OFFSET(dispos!$H$32,,72)</f>
        <v>0</v>
      </c>
      <c r="I1366" s="88">
        <f ca="1">OFFSET(dispos!$I$32,,72)</f>
        <v>0</v>
      </c>
      <c r="J1366" s="90" t="str">
        <f t="shared" ref="J1366:O1366" ca="1" si="2746">IF(D1366=0,"",SUMPRODUCT((D1354:D1403&lt;=D1366)-(ISBLANK(D1354:D1403))))</f>
        <v/>
      </c>
      <c r="K1366" s="90" t="str">
        <f t="shared" ca="1" si="2746"/>
        <v/>
      </c>
      <c r="L1366" s="90" t="str">
        <f t="shared" ca="1" si="2746"/>
        <v/>
      </c>
      <c r="M1366" s="90" t="str">
        <f t="shared" ca="1" si="2746"/>
        <v/>
      </c>
      <c r="N1366" s="90" t="str">
        <f t="shared" ca="1" si="2746"/>
        <v/>
      </c>
      <c r="O1366" s="90" t="str">
        <f t="shared" ca="1" si="2746"/>
        <v/>
      </c>
      <c r="P1366" s="89" t="str">
        <f t="shared" ref="P1366:U1366" ca="1" si="2747">IF(ISNA(MATCH(MIN(J1354:J1403)+ROW()-ROW(P1354),J1354:J1403,0)),"",INDEX(D1354:D1403,MATCH(MIN(J1354:J1403)+ROW()-ROW(P1354),J1354:J1403,0)))</f>
        <v/>
      </c>
      <c r="Q1366" s="89" t="str">
        <f t="shared" ca="1" si="2747"/>
        <v/>
      </c>
      <c r="R1366" s="89" t="str">
        <f t="shared" ca="1" si="2747"/>
        <v/>
      </c>
      <c r="S1366" s="89" t="str">
        <f t="shared" ca="1" si="2747"/>
        <v/>
      </c>
      <c r="T1366" s="89" t="str">
        <f t="shared" ca="1" si="2747"/>
        <v/>
      </c>
      <c r="U1366" s="89" t="str">
        <f t="shared" ca="1" si="2747"/>
        <v/>
      </c>
      <c r="V1366" s="98"/>
    </row>
    <row r="1367" spans="2:22" x14ac:dyDescent="0.25">
      <c r="B1367">
        <v>14</v>
      </c>
      <c r="C1367" s="29">
        <f t="shared" si="2713"/>
        <v>43863</v>
      </c>
      <c r="D1367" s="88">
        <f ca="1">OFFSET(dispos!$D$32,,78)</f>
        <v>0</v>
      </c>
      <c r="E1367" s="88">
        <f ca="1">OFFSET(dispos!$E$32,,78)</f>
        <v>0</v>
      </c>
      <c r="F1367" s="88">
        <f ca="1">OFFSET(dispos!$F$32,,78)</f>
        <v>0</v>
      </c>
      <c r="G1367" s="88">
        <f ca="1">OFFSET(dispos!$G$32,,78)</f>
        <v>0</v>
      </c>
      <c r="H1367" s="88">
        <f ca="1">OFFSET(dispos!$H$32,,78)</f>
        <v>0</v>
      </c>
      <c r="I1367" s="88">
        <f ca="1">OFFSET(dispos!$I$32,,78)</f>
        <v>0</v>
      </c>
      <c r="J1367" s="90" t="str">
        <f t="shared" ref="J1367:O1367" ca="1" si="2748">IF(D1367=0,"",SUMPRODUCT((D1354:D1403&lt;=D1367)-(ISBLANK(D1354:D1403))))</f>
        <v/>
      </c>
      <c r="K1367" s="90" t="str">
        <f t="shared" ca="1" si="2748"/>
        <v/>
      </c>
      <c r="L1367" s="90" t="str">
        <f t="shared" ca="1" si="2748"/>
        <v/>
      </c>
      <c r="M1367" s="90" t="str">
        <f t="shared" ca="1" si="2748"/>
        <v/>
      </c>
      <c r="N1367" s="90" t="str">
        <f t="shared" ca="1" si="2748"/>
        <v/>
      </c>
      <c r="O1367" s="90" t="str">
        <f t="shared" ca="1" si="2748"/>
        <v/>
      </c>
      <c r="P1367" s="89" t="str">
        <f t="shared" ref="P1367:U1367" ca="1" si="2749">IF(ISNA(MATCH(MIN(J1354:J1403)+ROW()-ROW(P1354),J1354:J1403,0)),"",INDEX(D1354:D1403,MATCH(MIN(J1354:J1403)+ROW()-ROW(P1354),J1354:J1403,0)))</f>
        <v/>
      </c>
      <c r="Q1367" s="89" t="str">
        <f t="shared" ca="1" si="2749"/>
        <v/>
      </c>
      <c r="R1367" s="89" t="str">
        <f t="shared" ca="1" si="2749"/>
        <v/>
      </c>
      <c r="S1367" s="89" t="str">
        <f t="shared" ca="1" si="2749"/>
        <v/>
      </c>
      <c r="T1367" s="89" t="str">
        <f t="shared" ca="1" si="2749"/>
        <v/>
      </c>
      <c r="U1367" s="89" t="str">
        <f t="shared" ca="1" si="2749"/>
        <v/>
      </c>
      <c r="V1367" s="98"/>
    </row>
    <row r="1368" spans="2:22" x14ac:dyDescent="0.25">
      <c r="B1368">
        <v>15</v>
      </c>
      <c r="C1368" s="29">
        <f t="shared" si="2713"/>
        <v>43863</v>
      </c>
      <c r="D1368" s="88">
        <f ca="1">OFFSET(dispos!$D$32,,84)</f>
        <v>0</v>
      </c>
      <c r="E1368" s="88">
        <f ca="1">OFFSET(dispos!$E$32,,84)</f>
        <v>0</v>
      </c>
      <c r="F1368" s="88">
        <f ca="1">OFFSET(dispos!$F$32,,84)</f>
        <v>0</v>
      </c>
      <c r="G1368" s="88">
        <f ca="1">OFFSET(dispos!$G$32,,84)</f>
        <v>0</v>
      </c>
      <c r="H1368" s="88">
        <f ca="1">OFFSET(dispos!$H$32,,84)</f>
        <v>0</v>
      </c>
      <c r="I1368" s="88">
        <f ca="1">OFFSET(dispos!$I$32,,84)</f>
        <v>0</v>
      </c>
      <c r="J1368" s="90" t="str">
        <f t="shared" ref="J1368:O1368" ca="1" si="2750">IF(D1368=0,"",SUMPRODUCT((D1354:D1403&lt;=D1368)-(ISBLANK(D1354:D1403))))</f>
        <v/>
      </c>
      <c r="K1368" s="90" t="str">
        <f t="shared" ca="1" si="2750"/>
        <v/>
      </c>
      <c r="L1368" s="90" t="str">
        <f t="shared" ca="1" si="2750"/>
        <v/>
      </c>
      <c r="M1368" s="90" t="str">
        <f t="shared" ca="1" si="2750"/>
        <v/>
      </c>
      <c r="N1368" s="90" t="str">
        <f t="shared" ca="1" si="2750"/>
        <v/>
      </c>
      <c r="O1368" s="90" t="str">
        <f t="shared" ca="1" si="2750"/>
        <v/>
      </c>
      <c r="P1368" s="89" t="str">
        <f t="shared" ref="P1368:U1368" ca="1" si="2751">IF(ISNA(MATCH(MIN(J1354:J1403)+ROW()-ROW(P1354),J1354:J1403,0)),"",INDEX(D1354:D1403,MATCH(MIN(J1354:J1403)+ROW()-ROW(P1354),J1354:J1403,0)))</f>
        <v/>
      </c>
      <c r="Q1368" s="89" t="str">
        <f t="shared" ca="1" si="2751"/>
        <v/>
      </c>
      <c r="R1368" s="89" t="str">
        <f t="shared" ca="1" si="2751"/>
        <v/>
      </c>
      <c r="S1368" s="89" t="str">
        <f t="shared" ca="1" si="2751"/>
        <v/>
      </c>
      <c r="T1368" s="89" t="str">
        <f t="shared" ca="1" si="2751"/>
        <v/>
      </c>
      <c r="U1368" s="89" t="str">
        <f t="shared" ca="1" si="2751"/>
        <v/>
      </c>
      <c r="V1368" s="98"/>
    </row>
    <row r="1369" spans="2:22" x14ac:dyDescent="0.25">
      <c r="B1369">
        <v>16</v>
      </c>
      <c r="C1369" s="29">
        <f t="shared" si="2713"/>
        <v>43863</v>
      </c>
      <c r="D1369" s="88">
        <f ca="1">OFFSET(dispos!$D$32,,90)</f>
        <v>0</v>
      </c>
      <c r="E1369" s="88">
        <f ca="1">OFFSET(dispos!$E$32,,90)</f>
        <v>0</v>
      </c>
      <c r="F1369" s="88">
        <f ca="1">OFFSET(dispos!$F$32,,90)</f>
        <v>0</v>
      </c>
      <c r="G1369" s="88">
        <f ca="1">OFFSET(dispos!$G$32,,90)</f>
        <v>0</v>
      </c>
      <c r="H1369" s="88">
        <f ca="1">OFFSET(dispos!$H$32,,90)</f>
        <v>0</v>
      </c>
      <c r="I1369" s="88">
        <f ca="1">OFFSET(dispos!$I$32,,90)</f>
        <v>0</v>
      </c>
      <c r="J1369" s="90" t="str">
        <f t="shared" ref="J1369:O1369" ca="1" si="2752">IF(D1369=0,"",SUMPRODUCT((D1354:D1403&lt;=D1369)-(ISBLANK(D1354:D1403))))</f>
        <v/>
      </c>
      <c r="K1369" s="90" t="str">
        <f t="shared" ca="1" si="2752"/>
        <v/>
      </c>
      <c r="L1369" s="90" t="str">
        <f t="shared" ca="1" si="2752"/>
        <v/>
      </c>
      <c r="M1369" s="90" t="str">
        <f t="shared" ca="1" si="2752"/>
        <v/>
      </c>
      <c r="N1369" s="90" t="str">
        <f t="shared" ca="1" si="2752"/>
        <v/>
      </c>
      <c r="O1369" s="90" t="str">
        <f t="shared" ca="1" si="2752"/>
        <v/>
      </c>
      <c r="P1369" s="89" t="str">
        <f t="shared" ref="P1369:U1369" ca="1" si="2753">IF(ISNA(MATCH(MIN(J1354:J1403)+ROW()-ROW(P1354),J1354:J1403,0)),"",INDEX(D1354:D1403,MATCH(MIN(J1354:J1403)+ROW()-ROW(P1354),J1354:J1403,0)))</f>
        <v/>
      </c>
      <c r="Q1369" s="89" t="str">
        <f t="shared" ca="1" si="2753"/>
        <v/>
      </c>
      <c r="R1369" s="89" t="str">
        <f t="shared" ca="1" si="2753"/>
        <v/>
      </c>
      <c r="S1369" s="89" t="str">
        <f t="shared" ca="1" si="2753"/>
        <v/>
      </c>
      <c r="T1369" s="89" t="str">
        <f t="shared" ca="1" si="2753"/>
        <v/>
      </c>
      <c r="U1369" s="89" t="str">
        <f t="shared" ca="1" si="2753"/>
        <v/>
      </c>
      <c r="V1369" s="98"/>
    </row>
    <row r="1370" spans="2:22" x14ac:dyDescent="0.25">
      <c r="B1370">
        <v>17</v>
      </c>
      <c r="C1370" s="29">
        <f t="shared" si="2713"/>
        <v>43863</v>
      </c>
      <c r="D1370" s="88">
        <f ca="1">OFFSET(dispos!$D$32,,96)</f>
        <v>0</v>
      </c>
      <c r="E1370" s="88">
        <f ca="1">OFFSET(dispos!$E$32,,96)</f>
        <v>0</v>
      </c>
      <c r="F1370" s="88">
        <f ca="1">OFFSET(dispos!$F$32,,96)</f>
        <v>0</v>
      </c>
      <c r="G1370" s="88">
        <f ca="1">OFFSET(dispos!$G$32,,96)</f>
        <v>0</v>
      </c>
      <c r="H1370" s="88">
        <f ca="1">OFFSET(dispos!$H$32,,96)</f>
        <v>0</v>
      </c>
      <c r="I1370" s="88">
        <f ca="1">OFFSET(dispos!$I$32,,96)</f>
        <v>0</v>
      </c>
      <c r="J1370" s="90" t="str">
        <f t="shared" ref="J1370:O1370" ca="1" si="2754">IF(D1370=0,"",SUMPRODUCT((D1354:D1403&lt;=D1370)-(ISBLANK(D1354:D1403))))</f>
        <v/>
      </c>
      <c r="K1370" s="90" t="str">
        <f t="shared" ca="1" si="2754"/>
        <v/>
      </c>
      <c r="L1370" s="90" t="str">
        <f t="shared" ca="1" si="2754"/>
        <v/>
      </c>
      <c r="M1370" s="90" t="str">
        <f t="shared" ca="1" si="2754"/>
        <v/>
      </c>
      <c r="N1370" s="90" t="str">
        <f t="shared" ca="1" si="2754"/>
        <v/>
      </c>
      <c r="O1370" s="90" t="str">
        <f t="shared" ca="1" si="2754"/>
        <v/>
      </c>
      <c r="P1370" s="89" t="str">
        <f t="shared" ref="P1370:U1370" ca="1" si="2755">IF(ISNA(MATCH(MIN(J1354:J1403)+ROW()-ROW(P1354),J1354:J1403,0)),"",INDEX(D1354:D1403,MATCH(MIN(J1354:J1403)+ROW()-ROW(P1354),J1354:J1403,0)))</f>
        <v/>
      </c>
      <c r="Q1370" s="89" t="str">
        <f t="shared" ca="1" si="2755"/>
        <v/>
      </c>
      <c r="R1370" s="89" t="str">
        <f t="shared" ca="1" si="2755"/>
        <v/>
      </c>
      <c r="S1370" s="89" t="str">
        <f t="shared" ca="1" si="2755"/>
        <v/>
      </c>
      <c r="T1370" s="89" t="str">
        <f t="shared" ca="1" si="2755"/>
        <v/>
      </c>
      <c r="U1370" s="89" t="str">
        <f t="shared" ca="1" si="2755"/>
        <v/>
      </c>
      <c r="V1370" s="98"/>
    </row>
    <row r="1371" spans="2:22" x14ac:dyDescent="0.25">
      <c r="B1371">
        <v>18</v>
      </c>
      <c r="C1371" s="29">
        <f t="shared" si="2713"/>
        <v>43863</v>
      </c>
      <c r="D1371" s="88">
        <f ca="1">OFFSET(dispos!$D$32,,102)</f>
        <v>0</v>
      </c>
      <c r="E1371" s="88">
        <f ca="1">OFFSET(dispos!$E$32,,102)</f>
        <v>0</v>
      </c>
      <c r="F1371" s="88">
        <f ca="1">OFFSET(dispos!$F$32,,102)</f>
        <v>0</v>
      </c>
      <c r="G1371" s="88">
        <f ca="1">OFFSET(dispos!$G$32,,102)</f>
        <v>0</v>
      </c>
      <c r="H1371" s="88">
        <f ca="1">OFFSET(dispos!$H$32,,102)</f>
        <v>0</v>
      </c>
      <c r="I1371" s="88">
        <f ca="1">OFFSET(dispos!$I$32,,102)</f>
        <v>0</v>
      </c>
      <c r="J1371" s="90" t="str">
        <f t="shared" ref="J1371:O1371" ca="1" si="2756">IF(D1371=0,"",SUMPRODUCT((D1354:D1403&lt;=D1371)-(ISBLANK(D1354:D1403))))</f>
        <v/>
      </c>
      <c r="K1371" s="90" t="str">
        <f t="shared" ca="1" si="2756"/>
        <v/>
      </c>
      <c r="L1371" s="90" t="str">
        <f t="shared" ca="1" si="2756"/>
        <v/>
      </c>
      <c r="M1371" s="90" t="str">
        <f t="shared" ca="1" si="2756"/>
        <v/>
      </c>
      <c r="N1371" s="90" t="str">
        <f t="shared" ca="1" si="2756"/>
        <v/>
      </c>
      <c r="O1371" s="90" t="str">
        <f t="shared" ca="1" si="2756"/>
        <v/>
      </c>
      <c r="P1371" s="89" t="str">
        <f t="shared" ref="P1371:U1371" ca="1" si="2757">IF(ISNA(MATCH(MIN(J1354:J1403)+ROW()-ROW(P1354),J1354:J1403,0)),"",INDEX(D1354:D1403,MATCH(MIN(J1354:J1403)+ROW()-ROW(P1354),J1354:J1403,0)))</f>
        <v/>
      </c>
      <c r="Q1371" s="89" t="str">
        <f t="shared" ca="1" si="2757"/>
        <v/>
      </c>
      <c r="R1371" s="89" t="str">
        <f t="shared" ca="1" si="2757"/>
        <v/>
      </c>
      <c r="S1371" s="89" t="str">
        <f t="shared" ca="1" si="2757"/>
        <v/>
      </c>
      <c r="T1371" s="89" t="str">
        <f t="shared" ca="1" si="2757"/>
        <v/>
      </c>
      <c r="U1371" s="89" t="str">
        <f t="shared" ca="1" si="2757"/>
        <v/>
      </c>
      <c r="V1371" s="98"/>
    </row>
    <row r="1372" spans="2:22" x14ac:dyDescent="0.25">
      <c r="B1372">
        <v>19</v>
      </c>
      <c r="C1372" s="29">
        <f t="shared" si="2713"/>
        <v>43863</v>
      </c>
      <c r="D1372" s="88">
        <f ca="1">OFFSET(dispos!$D$32,,108)</f>
        <v>0</v>
      </c>
      <c r="E1372" s="88">
        <f ca="1">OFFSET(dispos!$E$32,,108)</f>
        <v>0</v>
      </c>
      <c r="F1372" s="88">
        <f ca="1">OFFSET(dispos!$F$32,,108)</f>
        <v>0</v>
      </c>
      <c r="G1372" s="88">
        <f ca="1">OFFSET(dispos!$G$32,,108)</f>
        <v>0</v>
      </c>
      <c r="H1372" s="88">
        <f ca="1">OFFSET(dispos!$H$32,,108)</f>
        <v>0</v>
      </c>
      <c r="I1372" s="88">
        <f ca="1">OFFSET(dispos!$I$32,,108)</f>
        <v>0</v>
      </c>
      <c r="J1372" s="90" t="str">
        <f t="shared" ref="J1372:O1372" ca="1" si="2758">IF(D1372=0,"",SUMPRODUCT((D1354:D1403&lt;=D1372)-(ISBLANK(D1354:D1403))))</f>
        <v/>
      </c>
      <c r="K1372" s="90" t="str">
        <f t="shared" ca="1" si="2758"/>
        <v/>
      </c>
      <c r="L1372" s="90" t="str">
        <f t="shared" ca="1" si="2758"/>
        <v/>
      </c>
      <c r="M1372" s="90" t="str">
        <f t="shared" ca="1" si="2758"/>
        <v/>
      </c>
      <c r="N1372" s="90" t="str">
        <f t="shared" ca="1" si="2758"/>
        <v/>
      </c>
      <c r="O1372" s="90" t="str">
        <f t="shared" ca="1" si="2758"/>
        <v/>
      </c>
      <c r="P1372" s="89" t="str">
        <f t="shared" ref="P1372:U1372" ca="1" si="2759">IF(ISNA(MATCH(MIN(J1354:J1403)+ROW()-ROW(P1354),J1354:J1403,0)),"",INDEX(D1354:D1403,MATCH(MIN(J1354:J1403)+ROW()-ROW(P1354),J1354:J1403,0)))</f>
        <v/>
      </c>
      <c r="Q1372" s="89" t="str">
        <f t="shared" ca="1" si="2759"/>
        <v/>
      </c>
      <c r="R1372" s="89" t="str">
        <f t="shared" ca="1" si="2759"/>
        <v/>
      </c>
      <c r="S1372" s="89" t="str">
        <f t="shared" ca="1" si="2759"/>
        <v/>
      </c>
      <c r="T1372" s="89" t="str">
        <f t="shared" ca="1" si="2759"/>
        <v/>
      </c>
      <c r="U1372" s="89" t="str">
        <f t="shared" ca="1" si="2759"/>
        <v/>
      </c>
      <c r="V1372" s="98"/>
    </row>
    <row r="1373" spans="2:22" x14ac:dyDescent="0.25">
      <c r="B1373">
        <v>20</v>
      </c>
      <c r="C1373" s="29">
        <f t="shared" si="2713"/>
        <v>43863</v>
      </c>
      <c r="D1373" s="88">
        <f ca="1">OFFSET(dispos!$D$32,,114)</f>
        <v>0</v>
      </c>
      <c r="E1373" s="88">
        <f ca="1">OFFSET(dispos!$E$32,,114)</f>
        <v>0</v>
      </c>
      <c r="F1373" s="88">
        <f ca="1">OFFSET(dispos!$F$32,,114)</f>
        <v>0</v>
      </c>
      <c r="G1373" s="88">
        <f ca="1">OFFSET(dispos!$G$32,,114)</f>
        <v>0</v>
      </c>
      <c r="H1373" s="88">
        <f ca="1">OFFSET(dispos!$H$32,,114)</f>
        <v>0</v>
      </c>
      <c r="I1373" s="88">
        <f ca="1">OFFSET(dispos!$I$32,,114)</f>
        <v>0</v>
      </c>
      <c r="J1373" s="90" t="str">
        <f t="shared" ref="J1373:O1373" ca="1" si="2760">IF(D1373=0,"",SUMPRODUCT((D1354:D1403&lt;=D1373)-(ISBLANK(D1354:D1403))))</f>
        <v/>
      </c>
      <c r="K1373" s="90" t="str">
        <f t="shared" ca="1" si="2760"/>
        <v/>
      </c>
      <c r="L1373" s="90" t="str">
        <f t="shared" ca="1" si="2760"/>
        <v/>
      </c>
      <c r="M1373" s="90" t="str">
        <f t="shared" ca="1" si="2760"/>
        <v/>
      </c>
      <c r="N1373" s="90" t="str">
        <f t="shared" ca="1" si="2760"/>
        <v/>
      </c>
      <c r="O1373" s="90" t="str">
        <f t="shared" ca="1" si="2760"/>
        <v/>
      </c>
      <c r="P1373" s="89" t="str">
        <f t="shared" ref="P1373:U1373" ca="1" si="2761">IF(ISNA(MATCH(MIN(J1354:J1403)+ROW()-ROW(P1354),J1354:J1403,0)),"",INDEX(D1354:D1403,MATCH(MIN(J1354:J1403)+ROW()-ROW(P1354),J1354:J1403,0)))</f>
        <v/>
      </c>
      <c r="Q1373" s="89" t="str">
        <f t="shared" ca="1" si="2761"/>
        <v/>
      </c>
      <c r="R1373" s="89" t="str">
        <f t="shared" ca="1" si="2761"/>
        <v/>
      </c>
      <c r="S1373" s="89" t="str">
        <f t="shared" ca="1" si="2761"/>
        <v/>
      </c>
      <c r="T1373" s="89" t="str">
        <f t="shared" ca="1" si="2761"/>
        <v/>
      </c>
      <c r="U1373" s="89" t="str">
        <f t="shared" ca="1" si="2761"/>
        <v/>
      </c>
      <c r="V1373" s="98"/>
    </row>
    <row r="1374" spans="2:22" x14ac:dyDescent="0.25">
      <c r="B1374">
        <v>21</v>
      </c>
      <c r="C1374" s="29">
        <f t="shared" si="2713"/>
        <v>43863</v>
      </c>
      <c r="D1374" s="88">
        <f ca="1">OFFSET(dispos!$D$32,,120)</f>
        <v>0</v>
      </c>
      <c r="E1374" s="88">
        <f ca="1">OFFSET(dispos!$E$32,,120)</f>
        <v>0</v>
      </c>
      <c r="F1374" s="88">
        <f ca="1">OFFSET(dispos!$F$32,,120)</f>
        <v>0</v>
      </c>
      <c r="G1374" s="88">
        <f ca="1">OFFSET(dispos!$G$32,,120)</f>
        <v>0</v>
      </c>
      <c r="H1374" s="88">
        <f ca="1">OFFSET(dispos!$H$32,,120)</f>
        <v>0</v>
      </c>
      <c r="I1374" s="88">
        <f ca="1">OFFSET(dispos!$I$32,,120)</f>
        <v>0</v>
      </c>
      <c r="J1374" s="90" t="str">
        <f t="shared" ref="J1374:O1374" ca="1" si="2762">IF(D1374=0,"",SUMPRODUCT((D1354:D1403&lt;=D1374)-(ISBLANK(D1354:D1403))))</f>
        <v/>
      </c>
      <c r="K1374" s="90" t="str">
        <f t="shared" ca="1" si="2762"/>
        <v/>
      </c>
      <c r="L1374" s="90" t="str">
        <f t="shared" ca="1" si="2762"/>
        <v/>
      </c>
      <c r="M1374" s="90" t="str">
        <f t="shared" ca="1" si="2762"/>
        <v/>
      </c>
      <c r="N1374" s="90" t="str">
        <f t="shared" ca="1" si="2762"/>
        <v/>
      </c>
      <c r="O1374" s="90" t="str">
        <f t="shared" ca="1" si="2762"/>
        <v/>
      </c>
      <c r="P1374" s="89" t="str">
        <f t="shared" ref="P1374:U1374" ca="1" si="2763">IF(ISNA(MATCH(MIN(J1354:J1403)+ROW()-ROW(P1354),J1354:J1403,0)),"",INDEX(D1354:D1403,MATCH(MIN(J1354:J1403)+ROW()-ROW(P1354),J1354:J1403,0)))</f>
        <v/>
      </c>
      <c r="Q1374" s="89" t="str">
        <f t="shared" ca="1" si="2763"/>
        <v/>
      </c>
      <c r="R1374" s="89" t="str">
        <f t="shared" ca="1" si="2763"/>
        <v/>
      </c>
      <c r="S1374" s="89" t="str">
        <f t="shared" ca="1" si="2763"/>
        <v/>
      </c>
      <c r="T1374" s="89" t="str">
        <f t="shared" ca="1" si="2763"/>
        <v/>
      </c>
      <c r="U1374" s="89" t="str">
        <f t="shared" ca="1" si="2763"/>
        <v/>
      </c>
      <c r="V1374" s="98"/>
    </row>
    <row r="1375" spans="2:22" x14ac:dyDescent="0.25">
      <c r="B1375">
        <v>22</v>
      </c>
      <c r="C1375" s="29">
        <f t="shared" si="2713"/>
        <v>43863</v>
      </c>
      <c r="D1375" s="88">
        <f ca="1">OFFSET(dispos!$D$32,,126)</f>
        <v>0</v>
      </c>
      <c r="E1375" s="88">
        <f ca="1">OFFSET(dispos!$E$32,,126)</f>
        <v>0</v>
      </c>
      <c r="F1375" s="88">
        <f ca="1">OFFSET(dispos!$F$32,,126)</f>
        <v>0</v>
      </c>
      <c r="G1375" s="88">
        <f ca="1">OFFSET(dispos!$G$32,,126)</f>
        <v>0</v>
      </c>
      <c r="H1375" s="88">
        <f ca="1">OFFSET(dispos!$H$32,,126)</f>
        <v>0</v>
      </c>
      <c r="I1375" s="88">
        <f ca="1">OFFSET(dispos!$I$32,,126)</f>
        <v>0</v>
      </c>
      <c r="J1375" s="90" t="str">
        <f t="shared" ref="J1375:O1375" ca="1" si="2764">IF(D1375=0,"",SUMPRODUCT((D1354:D1403&lt;=D1375)-(ISBLANK(D1354:D1403))))</f>
        <v/>
      </c>
      <c r="K1375" s="90" t="str">
        <f t="shared" ca="1" si="2764"/>
        <v/>
      </c>
      <c r="L1375" s="90" t="str">
        <f t="shared" ca="1" si="2764"/>
        <v/>
      </c>
      <c r="M1375" s="90" t="str">
        <f t="shared" ca="1" si="2764"/>
        <v/>
      </c>
      <c r="N1375" s="90" t="str">
        <f t="shared" ca="1" si="2764"/>
        <v/>
      </c>
      <c r="O1375" s="90" t="str">
        <f t="shared" ca="1" si="2764"/>
        <v/>
      </c>
      <c r="P1375" s="89" t="str">
        <f t="shared" ref="P1375:U1375" ca="1" si="2765">IF(ISNA(MATCH(MIN(J1354:J1403)+ROW()-ROW(P1354),J1354:J1403,0)),"",INDEX(D1354:D1403,MATCH(MIN(J1354:J1403)+ROW()-ROW(P1354),J1354:J1403,0)))</f>
        <v/>
      </c>
      <c r="Q1375" s="89" t="str">
        <f t="shared" ca="1" si="2765"/>
        <v/>
      </c>
      <c r="R1375" s="89" t="str">
        <f t="shared" ca="1" si="2765"/>
        <v/>
      </c>
      <c r="S1375" s="89" t="str">
        <f t="shared" ca="1" si="2765"/>
        <v/>
      </c>
      <c r="T1375" s="89" t="str">
        <f t="shared" ca="1" si="2765"/>
        <v/>
      </c>
      <c r="U1375" s="89" t="str">
        <f t="shared" ca="1" si="2765"/>
        <v/>
      </c>
      <c r="V1375" s="98"/>
    </row>
    <row r="1376" spans="2:22" x14ac:dyDescent="0.25">
      <c r="B1376">
        <v>23</v>
      </c>
      <c r="C1376" s="29">
        <f t="shared" si="2713"/>
        <v>43863</v>
      </c>
      <c r="D1376" s="88">
        <f ca="1">OFFSET(dispos!$D$32,,132)</f>
        <v>0</v>
      </c>
      <c r="E1376" s="88">
        <f ca="1">OFFSET(dispos!$E$32,,132)</f>
        <v>0</v>
      </c>
      <c r="F1376" s="88">
        <f ca="1">OFFSET(dispos!$F$32,,132)</f>
        <v>0</v>
      </c>
      <c r="G1376" s="88">
        <f ca="1">OFFSET(dispos!$G$32,,132)</f>
        <v>0</v>
      </c>
      <c r="H1376" s="88">
        <f ca="1">OFFSET(dispos!$H$32,,132)</f>
        <v>0</v>
      </c>
      <c r="I1376" s="88">
        <f ca="1">OFFSET(dispos!$I$32,,132)</f>
        <v>0</v>
      </c>
      <c r="J1376" s="90" t="str">
        <f t="shared" ref="J1376:O1376" ca="1" si="2766">IF(D1376=0,"",SUMPRODUCT((D1354:D1403&lt;=D1376)-(ISBLANK(D1354:D1403))))</f>
        <v/>
      </c>
      <c r="K1376" s="90" t="str">
        <f t="shared" ca="1" si="2766"/>
        <v/>
      </c>
      <c r="L1376" s="90" t="str">
        <f t="shared" ca="1" si="2766"/>
        <v/>
      </c>
      <c r="M1376" s="90" t="str">
        <f t="shared" ca="1" si="2766"/>
        <v/>
      </c>
      <c r="N1376" s="90" t="str">
        <f t="shared" ca="1" si="2766"/>
        <v/>
      </c>
      <c r="O1376" s="90" t="str">
        <f t="shared" ca="1" si="2766"/>
        <v/>
      </c>
      <c r="P1376" s="89" t="str">
        <f t="shared" ref="P1376:U1376" ca="1" si="2767">IF(ISNA(MATCH(MIN(J1354:J1403)+ROW()-ROW(P1354),J1354:J1403,0)),"",INDEX(D1354:D1403,MATCH(MIN(J1354:J1403)+ROW()-ROW(P1354),J1354:J1403,0)))</f>
        <v/>
      </c>
      <c r="Q1376" s="89" t="str">
        <f t="shared" ca="1" si="2767"/>
        <v/>
      </c>
      <c r="R1376" s="89" t="str">
        <f t="shared" ca="1" si="2767"/>
        <v/>
      </c>
      <c r="S1376" s="89" t="str">
        <f t="shared" ca="1" si="2767"/>
        <v/>
      </c>
      <c r="T1376" s="89" t="str">
        <f t="shared" ca="1" si="2767"/>
        <v/>
      </c>
      <c r="U1376" s="89" t="str">
        <f t="shared" ca="1" si="2767"/>
        <v/>
      </c>
      <c r="V1376" s="98"/>
    </row>
    <row r="1377" spans="2:22" x14ac:dyDescent="0.25">
      <c r="B1377">
        <v>24</v>
      </c>
      <c r="C1377" s="29">
        <f t="shared" si="2713"/>
        <v>43863</v>
      </c>
      <c r="D1377" s="88">
        <f ca="1">OFFSET(dispos!$D$32,,138)</f>
        <v>0</v>
      </c>
      <c r="E1377" s="88">
        <f ca="1">OFFSET(dispos!$E$32,,138)</f>
        <v>0</v>
      </c>
      <c r="F1377" s="88">
        <f ca="1">OFFSET(dispos!$F$32,,138)</f>
        <v>0</v>
      </c>
      <c r="G1377" s="88">
        <f ca="1">OFFSET(dispos!$G$32,,138)</f>
        <v>0</v>
      </c>
      <c r="H1377" s="88">
        <f ca="1">OFFSET(dispos!$H$32,,138)</f>
        <v>0</v>
      </c>
      <c r="I1377" s="88">
        <f ca="1">OFFSET(dispos!$I$32,,138)</f>
        <v>0</v>
      </c>
      <c r="J1377" s="90" t="str">
        <f t="shared" ref="J1377:O1377" ca="1" si="2768">IF(D1377=0,"",SUMPRODUCT((D1354:D1403&lt;=D1377)-(ISBLANK(D1354:D1403))))</f>
        <v/>
      </c>
      <c r="K1377" s="90" t="str">
        <f t="shared" ca="1" si="2768"/>
        <v/>
      </c>
      <c r="L1377" s="90" t="str">
        <f t="shared" ca="1" si="2768"/>
        <v/>
      </c>
      <c r="M1377" s="90" t="str">
        <f t="shared" ca="1" si="2768"/>
        <v/>
      </c>
      <c r="N1377" s="90" t="str">
        <f t="shared" ca="1" si="2768"/>
        <v/>
      </c>
      <c r="O1377" s="90" t="str">
        <f t="shared" ca="1" si="2768"/>
        <v/>
      </c>
      <c r="P1377" s="89" t="str">
        <f t="shared" ref="P1377:U1377" ca="1" si="2769">IF(ISNA(MATCH(MIN(J1354:J1403)+ROW()-ROW(P1354),J1354:J1403,0)),"",INDEX(D1354:D1403,MATCH(MIN(J1354:J1403)+ROW()-ROW(P1354),J1354:J1403,0)))</f>
        <v/>
      </c>
      <c r="Q1377" s="89" t="str">
        <f t="shared" ca="1" si="2769"/>
        <v/>
      </c>
      <c r="R1377" s="89" t="str">
        <f t="shared" ca="1" si="2769"/>
        <v/>
      </c>
      <c r="S1377" s="89" t="str">
        <f t="shared" ca="1" si="2769"/>
        <v/>
      </c>
      <c r="T1377" s="89" t="str">
        <f t="shared" ca="1" si="2769"/>
        <v/>
      </c>
      <c r="U1377" s="89" t="str">
        <f t="shared" ca="1" si="2769"/>
        <v/>
      </c>
      <c r="V1377" s="98"/>
    </row>
    <row r="1378" spans="2:22" x14ac:dyDescent="0.25">
      <c r="B1378">
        <v>25</v>
      </c>
      <c r="C1378" s="29">
        <f t="shared" si="2713"/>
        <v>43863</v>
      </c>
      <c r="D1378" s="88">
        <f ca="1">OFFSET(dispos!$D$32,,144)</f>
        <v>0</v>
      </c>
      <c r="E1378" s="88">
        <f ca="1">OFFSET(dispos!$E$32,,144)</f>
        <v>0</v>
      </c>
      <c r="F1378" s="88">
        <f ca="1">OFFSET(dispos!$F$32,,144)</f>
        <v>0</v>
      </c>
      <c r="G1378" s="88">
        <f ca="1">OFFSET(dispos!$G$32,,144)</f>
        <v>0</v>
      </c>
      <c r="H1378" s="88">
        <f ca="1">OFFSET(dispos!$H$32,,144)</f>
        <v>0</v>
      </c>
      <c r="I1378" s="88">
        <f ca="1">OFFSET(dispos!$I$32,,144)</f>
        <v>0</v>
      </c>
      <c r="J1378" s="90" t="str">
        <f t="shared" ref="J1378:O1378" ca="1" si="2770">IF(D1378=0,"",SUMPRODUCT((D1354:D1403&lt;=D1378)-(ISBLANK(D1354:D1403))))</f>
        <v/>
      </c>
      <c r="K1378" s="90" t="str">
        <f t="shared" ca="1" si="2770"/>
        <v/>
      </c>
      <c r="L1378" s="90" t="str">
        <f t="shared" ca="1" si="2770"/>
        <v/>
      </c>
      <c r="M1378" s="90" t="str">
        <f t="shared" ca="1" si="2770"/>
        <v/>
      </c>
      <c r="N1378" s="90" t="str">
        <f t="shared" ca="1" si="2770"/>
        <v/>
      </c>
      <c r="O1378" s="90" t="str">
        <f t="shared" ca="1" si="2770"/>
        <v/>
      </c>
      <c r="P1378" s="89" t="str">
        <f t="shared" ref="P1378:U1378" ca="1" si="2771">IF(ISNA(MATCH(MIN(J1354:J1403)+ROW()-ROW(P1354),J1354:J1403,0)),"",INDEX(D1354:D1403,MATCH(MIN(J1354:J1403)+ROW()-ROW(P1354),J1354:J1403,0)))</f>
        <v/>
      </c>
      <c r="Q1378" s="89" t="str">
        <f t="shared" ca="1" si="2771"/>
        <v/>
      </c>
      <c r="R1378" s="89" t="str">
        <f t="shared" ca="1" si="2771"/>
        <v/>
      </c>
      <c r="S1378" s="89" t="str">
        <f t="shared" ca="1" si="2771"/>
        <v/>
      </c>
      <c r="T1378" s="89" t="str">
        <f t="shared" ca="1" si="2771"/>
        <v/>
      </c>
      <c r="U1378" s="89" t="str">
        <f t="shared" ca="1" si="2771"/>
        <v/>
      </c>
      <c r="V1378" s="98"/>
    </row>
    <row r="1379" spans="2:22" x14ac:dyDescent="0.25">
      <c r="B1379">
        <v>26</v>
      </c>
      <c r="C1379" s="29">
        <f t="shared" si="2713"/>
        <v>43863</v>
      </c>
      <c r="D1379" s="88">
        <f ca="1">OFFSET(dispos!$D$32,,150)</f>
        <v>0</v>
      </c>
      <c r="E1379" s="88">
        <f ca="1">OFFSET(dispos!$E$32,,150)</f>
        <v>0</v>
      </c>
      <c r="F1379" s="88">
        <f ca="1">OFFSET(dispos!$F$32,,150)</f>
        <v>0</v>
      </c>
      <c r="G1379" s="88">
        <f ca="1">OFFSET(dispos!$G$32,,150)</f>
        <v>0</v>
      </c>
      <c r="H1379" s="88">
        <f ca="1">OFFSET(dispos!$H$32,,150)</f>
        <v>0</v>
      </c>
      <c r="I1379" s="88">
        <f ca="1">OFFSET(dispos!$I$32,,150)</f>
        <v>0</v>
      </c>
      <c r="J1379" s="90" t="str">
        <f t="shared" ref="J1379:O1379" ca="1" si="2772">IF(D1379=0,"",SUMPRODUCT((D1354:D1403&lt;=D1379)-(ISBLANK(D1354:D1403))))</f>
        <v/>
      </c>
      <c r="K1379" s="90" t="str">
        <f t="shared" ca="1" si="2772"/>
        <v/>
      </c>
      <c r="L1379" s="90" t="str">
        <f t="shared" ca="1" si="2772"/>
        <v/>
      </c>
      <c r="M1379" s="90" t="str">
        <f t="shared" ca="1" si="2772"/>
        <v/>
      </c>
      <c r="N1379" s="90" t="str">
        <f t="shared" ca="1" si="2772"/>
        <v/>
      </c>
      <c r="O1379" s="90" t="str">
        <f t="shared" ca="1" si="2772"/>
        <v/>
      </c>
      <c r="P1379" s="89" t="str">
        <f t="shared" ref="P1379:U1379" ca="1" si="2773">IF(ISNA(MATCH(MIN(J1354:J1403)+ROW()-ROW(P1354),J1354:J1403,0)),"",INDEX(D1354:D1403,MATCH(MIN(J1354:J1403)+ROW()-ROW(P1354),J1354:J1403,0)))</f>
        <v/>
      </c>
      <c r="Q1379" s="89" t="str">
        <f t="shared" ca="1" si="2773"/>
        <v/>
      </c>
      <c r="R1379" s="89" t="str">
        <f t="shared" ca="1" si="2773"/>
        <v/>
      </c>
      <c r="S1379" s="89" t="str">
        <f t="shared" ca="1" si="2773"/>
        <v/>
      </c>
      <c r="T1379" s="89" t="str">
        <f t="shared" ca="1" si="2773"/>
        <v/>
      </c>
      <c r="U1379" s="89" t="str">
        <f t="shared" ca="1" si="2773"/>
        <v/>
      </c>
      <c r="V1379" s="98"/>
    </row>
    <row r="1380" spans="2:22" x14ac:dyDescent="0.25">
      <c r="B1380">
        <v>27</v>
      </c>
      <c r="C1380" s="29">
        <f t="shared" si="2713"/>
        <v>43863</v>
      </c>
      <c r="D1380" s="88">
        <f ca="1">OFFSET(dispos!$D$32,,156)</f>
        <v>0</v>
      </c>
      <c r="E1380" s="88">
        <f ca="1">OFFSET(dispos!$E$32,,156)</f>
        <v>0</v>
      </c>
      <c r="F1380" s="88">
        <f ca="1">OFFSET(dispos!$F$32,,156)</f>
        <v>0</v>
      </c>
      <c r="G1380" s="88">
        <f ca="1">OFFSET(dispos!$G$32,,156)</f>
        <v>0</v>
      </c>
      <c r="H1380" s="88">
        <f ca="1">OFFSET(dispos!$H$32,,156)</f>
        <v>0</v>
      </c>
      <c r="I1380" s="88">
        <f ca="1">OFFSET(dispos!$I$32,,156)</f>
        <v>0</v>
      </c>
      <c r="J1380" s="90" t="str">
        <f t="shared" ref="J1380:O1380" ca="1" si="2774">IF(D1380=0,"",SUMPRODUCT((D1354:D1403&lt;=D1380)-(ISBLANK(D1354:D1403))))</f>
        <v/>
      </c>
      <c r="K1380" s="90" t="str">
        <f t="shared" ca="1" si="2774"/>
        <v/>
      </c>
      <c r="L1380" s="90" t="str">
        <f t="shared" ca="1" si="2774"/>
        <v/>
      </c>
      <c r="M1380" s="90" t="str">
        <f t="shared" ca="1" si="2774"/>
        <v/>
      </c>
      <c r="N1380" s="90" t="str">
        <f t="shared" ca="1" si="2774"/>
        <v/>
      </c>
      <c r="O1380" s="90" t="str">
        <f t="shared" ca="1" si="2774"/>
        <v/>
      </c>
      <c r="P1380" s="89" t="str">
        <f t="shared" ref="P1380:U1380" ca="1" si="2775">IF(ISNA(MATCH(MIN(J1354:J1403)+ROW()-ROW(P1354),J1354:J1403,0)),"",INDEX(D1354:D1403,MATCH(MIN(J1354:J1403)+ROW()-ROW(P1354),J1354:J1403,0)))</f>
        <v/>
      </c>
      <c r="Q1380" s="89" t="str">
        <f t="shared" ca="1" si="2775"/>
        <v/>
      </c>
      <c r="R1380" s="89" t="str">
        <f t="shared" ca="1" si="2775"/>
        <v/>
      </c>
      <c r="S1380" s="89" t="str">
        <f t="shared" ca="1" si="2775"/>
        <v/>
      </c>
      <c r="T1380" s="89" t="str">
        <f t="shared" ca="1" si="2775"/>
        <v/>
      </c>
      <c r="U1380" s="89" t="str">
        <f t="shared" ca="1" si="2775"/>
        <v/>
      </c>
      <c r="V1380" s="98"/>
    </row>
    <row r="1381" spans="2:22" x14ac:dyDescent="0.25">
      <c r="B1381">
        <v>28</v>
      </c>
      <c r="C1381" s="29">
        <f t="shared" si="2713"/>
        <v>43863</v>
      </c>
      <c r="D1381" s="88">
        <f ca="1">OFFSET(dispos!$D$32,,162)</f>
        <v>0</v>
      </c>
      <c r="E1381" s="88">
        <f ca="1">OFFSET(dispos!$E$32,,162)</f>
        <v>0</v>
      </c>
      <c r="F1381" s="88">
        <f ca="1">OFFSET(dispos!$F$32,,162)</f>
        <v>0</v>
      </c>
      <c r="G1381" s="88">
        <f ca="1">OFFSET(dispos!$G$32,,162)</f>
        <v>0</v>
      </c>
      <c r="H1381" s="88">
        <f ca="1">OFFSET(dispos!$H$32,,162)</f>
        <v>0</v>
      </c>
      <c r="I1381" s="88">
        <f ca="1">OFFSET(dispos!$I$32,,162)</f>
        <v>0</v>
      </c>
      <c r="J1381" s="90" t="str">
        <f t="shared" ref="J1381:O1381" ca="1" si="2776">IF(D1381=0,"",SUMPRODUCT((D1354:D1403&lt;=D1381)-(ISBLANK(D1354:D1403))))</f>
        <v/>
      </c>
      <c r="K1381" s="90" t="str">
        <f t="shared" ca="1" si="2776"/>
        <v/>
      </c>
      <c r="L1381" s="90" t="str">
        <f t="shared" ca="1" si="2776"/>
        <v/>
      </c>
      <c r="M1381" s="90" t="str">
        <f t="shared" ca="1" si="2776"/>
        <v/>
      </c>
      <c r="N1381" s="90" t="str">
        <f t="shared" ca="1" si="2776"/>
        <v/>
      </c>
      <c r="O1381" s="90" t="str">
        <f t="shared" ca="1" si="2776"/>
        <v/>
      </c>
      <c r="P1381" s="89" t="str">
        <f t="shared" ref="P1381:U1381" ca="1" si="2777">IF(ISNA(MATCH(MIN(J1354:J1403)+ROW()-ROW(P1354),J1354:J1403,0)),"",INDEX(D1354:D1403,MATCH(MIN(J1354:J1403)+ROW()-ROW(P1354),J1354:J1403,0)))</f>
        <v/>
      </c>
      <c r="Q1381" s="89" t="str">
        <f t="shared" ca="1" si="2777"/>
        <v/>
      </c>
      <c r="R1381" s="89" t="str">
        <f t="shared" ca="1" si="2777"/>
        <v/>
      </c>
      <c r="S1381" s="89" t="str">
        <f t="shared" ca="1" si="2777"/>
        <v/>
      </c>
      <c r="T1381" s="89" t="str">
        <f t="shared" ca="1" si="2777"/>
        <v/>
      </c>
      <c r="U1381" s="89" t="str">
        <f t="shared" ca="1" si="2777"/>
        <v/>
      </c>
      <c r="V1381" s="98"/>
    </row>
    <row r="1382" spans="2:22" x14ac:dyDescent="0.25">
      <c r="B1382">
        <v>29</v>
      </c>
      <c r="C1382" s="29">
        <f t="shared" si="2713"/>
        <v>43863</v>
      </c>
      <c r="D1382" s="88">
        <f ca="1">OFFSET(dispos!$D$32,,168)</f>
        <v>0</v>
      </c>
      <c r="E1382" s="88">
        <f ca="1">OFFSET(dispos!$E$32,,168)</f>
        <v>0</v>
      </c>
      <c r="F1382" s="88">
        <f ca="1">OFFSET(dispos!$F$32,,168)</f>
        <v>0</v>
      </c>
      <c r="G1382" s="88">
        <f ca="1">OFFSET(dispos!$G$32,,168)</f>
        <v>0</v>
      </c>
      <c r="H1382" s="88">
        <f ca="1">OFFSET(dispos!$H$32,,168)</f>
        <v>0</v>
      </c>
      <c r="I1382" s="88">
        <f ca="1">OFFSET(dispos!$I$32,,168)</f>
        <v>0</v>
      </c>
      <c r="J1382" s="90" t="str">
        <f t="shared" ref="J1382:O1382" ca="1" si="2778">IF(D1382=0,"",SUMPRODUCT((D1354:D1403&lt;=D1382)-(ISBLANK(D1354:D1403))))</f>
        <v/>
      </c>
      <c r="K1382" s="90" t="str">
        <f t="shared" ca="1" si="2778"/>
        <v/>
      </c>
      <c r="L1382" s="90" t="str">
        <f t="shared" ca="1" si="2778"/>
        <v/>
      </c>
      <c r="M1382" s="90" t="str">
        <f t="shared" ca="1" si="2778"/>
        <v/>
      </c>
      <c r="N1382" s="90" t="str">
        <f t="shared" ca="1" si="2778"/>
        <v/>
      </c>
      <c r="O1382" s="90" t="str">
        <f t="shared" ca="1" si="2778"/>
        <v/>
      </c>
      <c r="P1382" s="89" t="str">
        <f t="shared" ref="P1382:U1382" ca="1" si="2779">IF(ISNA(MATCH(MIN(J1354:J1403)+ROW()-ROW(P1354),J1354:J1403,0)),"",INDEX(D1354:D1403,MATCH(MIN(J1354:J1403)+ROW()-ROW(P1354),J1354:J1403,0)))</f>
        <v/>
      </c>
      <c r="Q1382" s="89" t="str">
        <f t="shared" ca="1" si="2779"/>
        <v/>
      </c>
      <c r="R1382" s="89" t="str">
        <f t="shared" ca="1" si="2779"/>
        <v/>
      </c>
      <c r="S1382" s="89" t="str">
        <f t="shared" ca="1" si="2779"/>
        <v/>
      </c>
      <c r="T1382" s="89" t="str">
        <f t="shared" ca="1" si="2779"/>
        <v/>
      </c>
      <c r="U1382" s="89" t="str">
        <f t="shared" ca="1" si="2779"/>
        <v/>
      </c>
      <c r="V1382" s="98"/>
    </row>
    <row r="1383" spans="2:22" x14ac:dyDescent="0.25">
      <c r="B1383">
        <v>30</v>
      </c>
      <c r="C1383" s="29">
        <f t="shared" si="2713"/>
        <v>43863</v>
      </c>
      <c r="D1383" s="88">
        <f ca="1">OFFSET(dispos!$D$32,,174)</f>
        <v>0</v>
      </c>
      <c r="E1383" s="88">
        <f ca="1">OFFSET(dispos!$E$32,,174)</f>
        <v>0</v>
      </c>
      <c r="F1383" s="88">
        <f ca="1">OFFSET(dispos!$F$32,,174)</f>
        <v>0</v>
      </c>
      <c r="G1383" s="88">
        <f ca="1">OFFSET(dispos!$G$32,,174)</f>
        <v>0</v>
      </c>
      <c r="H1383" s="88">
        <f ca="1">OFFSET(dispos!$H$32,,174)</f>
        <v>0</v>
      </c>
      <c r="I1383" s="88">
        <f ca="1">OFFSET(dispos!$I$32,,174)</f>
        <v>0</v>
      </c>
      <c r="J1383" s="90" t="str">
        <f t="shared" ref="J1383:O1383" ca="1" si="2780">IF(D1383=0,"",SUMPRODUCT((D1354:D1403&lt;=D1383)-(ISBLANK(D1354:D1403))))</f>
        <v/>
      </c>
      <c r="K1383" s="90" t="str">
        <f t="shared" ca="1" si="2780"/>
        <v/>
      </c>
      <c r="L1383" s="90" t="str">
        <f t="shared" ca="1" si="2780"/>
        <v/>
      </c>
      <c r="M1383" s="90" t="str">
        <f t="shared" ca="1" si="2780"/>
        <v/>
      </c>
      <c r="N1383" s="90" t="str">
        <f t="shared" ca="1" si="2780"/>
        <v/>
      </c>
      <c r="O1383" s="90" t="str">
        <f t="shared" ca="1" si="2780"/>
        <v/>
      </c>
      <c r="P1383" s="89" t="str">
        <f t="shared" ref="P1383:U1383" ca="1" si="2781">IF(ISNA(MATCH(MIN(J1354:J1403)+ROW()-ROW(P1354),J1354:J1403,0)),"",INDEX(D1354:D1403,MATCH(MIN(J1354:J1403)+ROW()-ROW(P1354),J1354:J1403,0)))</f>
        <v/>
      </c>
      <c r="Q1383" s="89" t="str">
        <f t="shared" ca="1" si="2781"/>
        <v/>
      </c>
      <c r="R1383" s="89" t="str">
        <f t="shared" ca="1" si="2781"/>
        <v/>
      </c>
      <c r="S1383" s="89" t="str">
        <f t="shared" ca="1" si="2781"/>
        <v/>
      </c>
      <c r="T1383" s="89" t="str">
        <f t="shared" ca="1" si="2781"/>
        <v/>
      </c>
      <c r="U1383" s="89" t="str">
        <f t="shared" ca="1" si="2781"/>
        <v/>
      </c>
      <c r="V1383" s="98"/>
    </row>
    <row r="1384" spans="2:22" x14ac:dyDescent="0.25">
      <c r="B1384">
        <v>31</v>
      </c>
      <c r="C1384" s="29">
        <f t="shared" si="2713"/>
        <v>43863</v>
      </c>
      <c r="D1384" s="88">
        <f ca="1">OFFSET(dispos!$D$32,,180)</f>
        <v>0</v>
      </c>
      <c r="E1384" s="88">
        <f ca="1">OFFSET(dispos!$E$32,,180)</f>
        <v>0</v>
      </c>
      <c r="F1384" s="88">
        <f ca="1">OFFSET(dispos!$F$32,,180)</f>
        <v>0</v>
      </c>
      <c r="G1384" s="88">
        <f ca="1">OFFSET(dispos!$G$32,,180)</f>
        <v>0</v>
      </c>
      <c r="H1384" s="88">
        <f ca="1">OFFSET(dispos!$H$32,,180)</f>
        <v>0</v>
      </c>
      <c r="I1384" s="88">
        <f ca="1">OFFSET(dispos!$I$32,,180)</f>
        <v>0</v>
      </c>
      <c r="J1384" s="90" t="str">
        <f t="shared" ref="J1384:O1384" ca="1" si="2782">IF(D1384=0,"",SUMPRODUCT((D1354:D1403&lt;=D1384)-(ISBLANK(D1354:D1403))))</f>
        <v/>
      </c>
      <c r="K1384" s="90" t="str">
        <f t="shared" ca="1" si="2782"/>
        <v/>
      </c>
      <c r="L1384" s="90" t="str">
        <f t="shared" ca="1" si="2782"/>
        <v/>
      </c>
      <c r="M1384" s="90" t="str">
        <f t="shared" ca="1" si="2782"/>
        <v/>
      </c>
      <c r="N1384" s="90" t="str">
        <f t="shared" ca="1" si="2782"/>
        <v/>
      </c>
      <c r="O1384" s="90" t="str">
        <f t="shared" ca="1" si="2782"/>
        <v/>
      </c>
      <c r="P1384" s="89" t="str">
        <f t="shared" ref="P1384:U1384" ca="1" si="2783">IF(ISNA(MATCH(MIN(J1354:J1403)+ROW()-ROW(P1354),J1354:J1403,0)),"",INDEX(D1354:D1403,MATCH(MIN(J1354:J1403)+ROW()-ROW(P1354),J1354:J1403,0)))</f>
        <v/>
      </c>
      <c r="Q1384" s="89" t="str">
        <f t="shared" ca="1" si="2783"/>
        <v/>
      </c>
      <c r="R1384" s="89" t="str">
        <f t="shared" ca="1" si="2783"/>
        <v/>
      </c>
      <c r="S1384" s="89" t="str">
        <f t="shared" ca="1" si="2783"/>
        <v/>
      </c>
      <c r="T1384" s="89" t="str">
        <f t="shared" ca="1" si="2783"/>
        <v/>
      </c>
      <c r="U1384" s="89" t="str">
        <f t="shared" ca="1" si="2783"/>
        <v/>
      </c>
      <c r="V1384" s="98"/>
    </row>
    <row r="1385" spans="2:22" x14ac:dyDescent="0.25">
      <c r="B1385">
        <v>32</v>
      </c>
      <c r="C1385" s="29">
        <f t="shared" si="2713"/>
        <v>43863</v>
      </c>
      <c r="D1385" s="88">
        <f ca="1">OFFSET(dispos!$D$32,,186)</f>
        <v>0</v>
      </c>
      <c r="E1385" s="88">
        <f ca="1">OFFSET(dispos!$E$32,,186)</f>
        <v>0</v>
      </c>
      <c r="F1385" s="88">
        <f ca="1">OFFSET(dispos!$F$32,,186)</f>
        <v>0</v>
      </c>
      <c r="G1385" s="88">
        <f ca="1">OFFSET(dispos!$G$32,,186)</f>
        <v>0</v>
      </c>
      <c r="H1385" s="88">
        <f ca="1">OFFSET(dispos!$H$32,,186)</f>
        <v>0</v>
      </c>
      <c r="I1385" s="88">
        <f ca="1">OFFSET(dispos!$I$32,,186)</f>
        <v>0</v>
      </c>
      <c r="J1385" s="90" t="str">
        <f t="shared" ref="J1385:O1385" ca="1" si="2784">IF(D1385=0,"",SUMPRODUCT((D1354:D1403&lt;=D1385)-(ISBLANK(D1354:D1403))))</f>
        <v/>
      </c>
      <c r="K1385" s="90" t="str">
        <f t="shared" ca="1" si="2784"/>
        <v/>
      </c>
      <c r="L1385" s="90" t="str">
        <f t="shared" ca="1" si="2784"/>
        <v/>
      </c>
      <c r="M1385" s="90" t="str">
        <f t="shared" ca="1" si="2784"/>
        <v/>
      </c>
      <c r="N1385" s="90" t="str">
        <f t="shared" ca="1" si="2784"/>
        <v/>
      </c>
      <c r="O1385" s="90" t="str">
        <f t="shared" ca="1" si="2784"/>
        <v/>
      </c>
      <c r="P1385" s="89" t="str">
        <f t="shared" ref="P1385:U1385" ca="1" si="2785">IF(ISNA(MATCH(MIN(J1354:J1403)+ROW()-ROW(P1354),J1354:J1403,0)),"",INDEX(D1354:D1403,MATCH(MIN(J1354:J1403)+ROW()-ROW(P1354),J1354:J1403,0)))</f>
        <v/>
      </c>
      <c r="Q1385" s="89" t="str">
        <f t="shared" ca="1" si="2785"/>
        <v/>
      </c>
      <c r="R1385" s="89" t="str">
        <f t="shared" ca="1" si="2785"/>
        <v/>
      </c>
      <c r="S1385" s="89" t="str">
        <f t="shared" ca="1" si="2785"/>
        <v/>
      </c>
      <c r="T1385" s="89" t="str">
        <f t="shared" ca="1" si="2785"/>
        <v/>
      </c>
      <c r="U1385" s="89" t="str">
        <f t="shared" ca="1" si="2785"/>
        <v/>
      </c>
      <c r="V1385" s="98"/>
    </row>
    <row r="1386" spans="2:22" x14ac:dyDescent="0.25">
      <c r="B1386">
        <v>33</v>
      </c>
      <c r="C1386" s="29">
        <f t="shared" si="2713"/>
        <v>43863</v>
      </c>
      <c r="D1386" s="88">
        <f ca="1">OFFSET(dispos!$D$32,,192)</f>
        <v>0</v>
      </c>
      <c r="E1386" s="88">
        <f ca="1">OFFSET(dispos!$E$32,,192)</f>
        <v>0</v>
      </c>
      <c r="F1386" s="88">
        <f ca="1">OFFSET(dispos!$F$32,,192)</f>
        <v>0</v>
      </c>
      <c r="G1386" s="88">
        <f ca="1">OFFSET(dispos!$G$32,,192)</f>
        <v>0</v>
      </c>
      <c r="H1386" s="88">
        <f ca="1">OFFSET(dispos!$H$32,,192)</f>
        <v>0</v>
      </c>
      <c r="I1386" s="88">
        <f ca="1">OFFSET(dispos!$I$32,,192)</f>
        <v>0</v>
      </c>
      <c r="J1386" s="90" t="str">
        <f t="shared" ref="J1386:O1386" ca="1" si="2786">IF(D1386=0,"",SUMPRODUCT((D1354:D1403&lt;=D1386)-(ISBLANK(D1354:D1403))))</f>
        <v/>
      </c>
      <c r="K1386" s="90" t="str">
        <f t="shared" ca="1" si="2786"/>
        <v/>
      </c>
      <c r="L1386" s="90" t="str">
        <f t="shared" ca="1" si="2786"/>
        <v/>
      </c>
      <c r="M1386" s="90" t="str">
        <f t="shared" ca="1" si="2786"/>
        <v/>
      </c>
      <c r="N1386" s="90" t="str">
        <f t="shared" ca="1" si="2786"/>
        <v/>
      </c>
      <c r="O1386" s="90" t="str">
        <f t="shared" ca="1" si="2786"/>
        <v/>
      </c>
      <c r="P1386" s="89" t="str">
        <f t="shared" ref="P1386:U1386" ca="1" si="2787">IF(ISNA(MATCH(MIN(J1354:J1403)+ROW()-ROW(P1354),J1354:J1403,0)),"",INDEX(D1354:D1403,MATCH(MIN(J1354:J1403)+ROW()-ROW(P1354),J1354:J1403,0)))</f>
        <v/>
      </c>
      <c r="Q1386" s="89" t="str">
        <f t="shared" ca="1" si="2787"/>
        <v/>
      </c>
      <c r="R1386" s="89" t="str">
        <f t="shared" ca="1" si="2787"/>
        <v/>
      </c>
      <c r="S1386" s="89" t="str">
        <f t="shared" ca="1" si="2787"/>
        <v/>
      </c>
      <c r="T1386" s="89" t="str">
        <f t="shared" ca="1" si="2787"/>
        <v/>
      </c>
      <c r="U1386" s="89" t="str">
        <f t="shared" ca="1" si="2787"/>
        <v/>
      </c>
      <c r="V1386" s="98"/>
    </row>
    <row r="1387" spans="2:22" x14ac:dyDescent="0.25">
      <c r="B1387">
        <v>34</v>
      </c>
      <c r="C1387" s="29">
        <f t="shared" si="2713"/>
        <v>43863</v>
      </c>
      <c r="D1387" s="88">
        <f ca="1">OFFSET(dispos!$D$32,,198)</f>
        <v>0</v>
      </c>
      <c r="E1387" s="88">
        <f ca="1">OFFSET(dispos!$E$32,,198)</f>
        <v>0</v>
      </c>
      <c r="F1387" s="88">
        <f ca="1">OFFSET(dispos!$F$32,,198)</f>
        <v>0</v>
      </c>
      <c r="G1387" s="88">
        <f ca="1">OFFSET(dispos!$G$32,,198)</f>
        <v>0</v>
      </c>
      <c r="H1387" s="88">
        <f ca="1">OFFSET(dispos!$H$32,,198)</f>
        <v>0</v>
      </c>
      <c r="I1387" s="88">
        <f ca="1">OFFSET(dispos!$I$32,,198)</f>
        <v>0</v>
      </c>
      <c r="J1387" s="90" t="str">
        <f t="shared" ref="J1387:O1387" ca="1" si="2788">IF(D1387=0,"",SUMPRODUCT((D1354:D1403&lt;=D1387)-(ISBLANK(D1354:D1403))))</f>
        <v/>
      </c>
      <c r="K1387" s="90" t="str">
        <f t="shared" ca="1" si="2788"/>
        <v/>
      </c>
      <c r="L1387" s="90" t="str">
        <f t="shared" ca="1" si="2788"/>
        <v/>
      </c>
      <c r="M1387" s="90" t="str">
        <f t="shared" ca="1" si="2788"/>
        <v/>
      </c>
      <c r="N1387" s="90" t="str">
        <f t="shared" ca="1" si="2788"/>
        <v/>
      </c>
      <c r="O1387" s="90" t="str">
        <f t="shared" ca="1" si="2788"/>
        <v/>
      </c>
      <c r="P1387" s="89" t="str">
        <f t="shared" ref="P1387:U1387" ca="1" si="2789">IF(ISNA(MATCH(MIN(J1354:J1403)+ROW()-ROW(P1354),J1354:J1403,0)),"",INDEX(D1354:D1403,MATCH(MIN(J1354:J1403)+ROW()-ROW(P1354),J1354:J1403,0)))</f>
        <v/>
      </c>
      <c r="Q1387" s="89" t="str">
        <f t="shared" ca="1" si="2789"/>
        <v/>
      </c>
      <c r="R1387" s="89" t="str">
        <f t="shared" ca="1" si="2789"/>
        <v/>
      </c>
      <c r="S1387" s="89" t="str">
        <f t="shared" ca="1" si="2789"/>
        <v/>
      </c>
      <c r="T1387" s="89" t="str">
        <f t="shared" ca="1" si="2789"/>
        <v/>
      </c>
      <c r="U1387" s="89" t="str">
        <f t="shared" ca="1" si="2789"/>
        <v/>
      </c>
      <c r="V1387" s="98"/>
    </row>
    <row r="1388" spans="2:22" x14ac:dyDescent="0.25">
      <c r="B1388">
        <v>35</v>
      </c>
      <c r="C1388" s="29">
        <f t="shared" si="2713"/>
        <v>43863</v>
      </c>
      <c r="D1388" s="88">
        <f ca="1">OFFSET(dispos!$D$32,,204)</f>
        <v>0</v>
      </c>
      <c r="E1388" s="88">
        <f ca="1">OFFSET(dispos!$E$32,,204)</f>
        <v>0</v>
      </c>
      <c r="F1388" s="88">
        <f ca="1">OFFSET(dispos!$F$32,,204)</f>
        <v>0</v>
      </c>
      <c r="G1388" s="88">
        <f ca="1">OFFSET(dispos!$G$32,,204)</f>
        <v>0</v>
      </c>
      <c r="H1388" s="88">
        <f ca="1">OFFSET(dispos!$H$32,,204)</f>
        <v>0</v>
      </c>
      <c r="I1388" s="88">
        <f ca="1">OFFSET(dispos!$I$32,,204)</f>
        <v>0</v>
      </c>
      <c r="J1388" s="90" t="str">
        <f t="shared" ref="J1388:O1388" ca="1" si="2790">IF(D1388=0,"",SUMPRODUCT((D1354:D1403&lt;=D1388)-(ISBLANK(D1354:D1403))))</f>
        <v/>
      </c>
      <c r="K1388" s="90" t="str">
        <f t="shared" ca="1" si="2790"/>
        <v/>
      </c>
      <c r="L1388" s="90" t="str">
        <f t="shared" ca="1" si="2790"/>
        <v/>
      </c>
      <c r="M1388" s="90" t="str">
        <f t="shared" ca="1" si="2790"/>
        <v/>
      </c>
      <c r="N1388" s="90" t="str">
        <f t="shared" ca="1" si="2790"/>
        <v/>
      </c>
      <c r="O1388" s="90" t="str">
        <f t="shared" ca="1" si="2790"/>
        <v/>
      </c>
      <c r="P1388" s="89" t="str">
        <f t="shared" ref="P1388:U1388" ca="1" si="2791">IF(ISNA(MATCH(MIN(J1354:J1403)+ROW()-ROW(P1354),J1354:J1403,0)),"",INDEX(D1354:D1403,MATCH(MIN(J1354:J1403)+ROW()-ROW(P1354),J1354:J1403,0)))</f>
        <v/>
      </c>
      <c r="Q1388" s="89" t="str">
        <f t="shared" ca="1" si="2791"/>
        <v/>
      </c>
      <c r="R1388" s="89" t="str">
        <f t="shared" ca="1" si="2791"/>
        <v/>
      </c>
      <c r="S1388" s="89" t="str">
        <f t="shared" ca="1" si="2791"/>
        <v/>
      </c>
      <c r="T1388" s="89" t="str">
        <f t="shared" ca="1" si="2791"/>
        <v/>
      </c>
      <c r="U1388" s="89" t="str">
        <f t="shared" ca="1" si="2791"/>
        <v/>
      </c>
      <c r="V1388" s="98"/>
    </row>
    <row r="1389" spans="2:22" x14ac:dyDescent="0.25">
      <c r="B1389">
        <v>36</v>
      </c>
      <c r="C1389" s="29">
        <f t="shared" si="2713"/>
        <v>43863</v>
      </c>
      <c r="D1389" s="88">
        <f ca="1">OFFSET(dispos!$D$32,,210)</f>
        <v>0</v>
      </c>
      <c r="E1389" s="88">
        <f ca="1">OFFSET(dispos!$E$32,,210)</f>
        <v>0</v>
      </c>
      <c r="F1389" s="88">
        <f ca="1">OFFSET(dispos!$F$32,,210)</f>
        <v>0</v>
      </c>
      <c r="G1389" s="88">
        <f ca="1">OFFSET(dispos!$G$32,,210)</f>
        <v>0</v>
      </c>
      <c r="H1389" s="88">
        <f ca="1">OFFSET(dispos!$H$32,,210)</f>
        <v>0</v>
      </c>
      <c r="I1389" s="88">
        <f ca="1">OFFSET(dispos!$I$32,,210)</f>
        <v>0</v>
      </c>
      <c r="J1389" s="90" t="str">
        <f t="shared" ref="J1389:O1389" ca="1" si="2792">IF(D1389=0,"",SUMPRODUCT((D1354:D1403&lt;=D1389)-(ISBLANK(D1354:D1403))))</f>
        <v/>
      </c>
      <c r="K1389" s="90" t="str">
        <f t="shared" ca="1" si="2792"/>
        <v/>
      </c>
      <c r="L1389" s="90" t="str">
        <f t="shared" ca="1" si="2792"/>
        <v/>
      </c>
      <c r="M1389" s="90" t="str">
        <f t="shared" ca="1" si="2792"/>
        <v/>
      </c>
      <c r="N1389" s="90" t="str">
        <f t="shared" ca="1" si="2792"/>
        <v/>
      </c>
      <c r="O1389" s="90" t="str">
        <f t="shared" ca="1" si="2792"/>
        <v/>
      </c>
      <c r="P1389" s="89" t="str">
        <f t="shared" ref="P1389:U1389" ca="1" si="2793">IF(ISNA(MATCH(MIN(J1354:J1403)+ROW()-ROW(P1354),J1354:J1403,0)),"",INDEX(D1354:D1403,MATCH(MIN(J1354:J1403)+ROW()-ROW(P1354),J1354:J1403,0)))</f>
        <v/>
      </c>
      <c r="Q1389" s="89" t="str">
        <f t="shared" ca="1" si="2793"/>
        <v/>
      </c>
      <c r="R1389" s="89" t="str">
        <f t="shared" ca="1" si="2793"/>
        <v/>
      </c>
      <c r="S1389" s="89" t="str">
        <f t="shared" ca="1" si="2793"/>
        <v/>
      </c>
      <c r="T1389" s="89" t="str">
        <f t="shared" ca="1" si="2793"/>
        <v/>
      </c>
      <c r="U1389" s="89" t="str">
        <f t="shared" ca="1" si="2793"/>
        <v/>
      </c>
      <c r="V1389" s="98"/>
    </row>
    <row r="1390" spans="2:22" x14ac:dyDescent="0.25">
      <c r="B1390">
        <v>37</v>
      </c>
      <c r="C1390" s="29">
        <f t="shared" si="2713"/>
        <v>43863</v>
      </c>
      <c r="D1390" s="88">
        <f ca="1">OFFSET(dispos!$D$32,,216)</f>
        <v>0</v>
      </c>
      <c r="E1390" s="88">
        <f ca="1">OFFSET(dispos!$E$32,,216)</f>
        <v>0</v>
      </c>
      <c r="F1390" s="88">
        <f ca="1">OFFSET(dispos!$F$32,,216)</f>
        <v>0</v>
      </c>
      <c r="G1390" s="88">
        <f ca="1">OFFSET(dispos!$G$32,,216)</f>
        <v>0</v>
      </c>
      <c r="H1390" s="88">
        <f ca="1">OFFSET(dispos!$H$32,,216)</f>
        <v>0</v>
      </c>
      <c r="I1390" s="88">
        <f ca="1">OFFSET(dispos!$I$32,,216)</f>
        <v>0</v>
      </c>
      <c r="J1390" s="90" t="str">
        <f t="shared" ref="J1390:O1390" ca="1" si="2794">IF(D1390=0,"",SUMPRODUCT((D1354:D1403&lt;=D1390)-(ISBLANK(D1354:D1403))))</f>
        <v/>
      </c>
      <c r="K1390" s="90" t="str">
        <f t="shared" ca="1" si="2794"/>
        <v/>
      </c>
      <c r="L1390" s="90" t="str">
        <f t="shared" ca="1" si="2794"/>
        <v/>
      </c>
      <c r="M1390" s="90" t="str">
        <f t="shared" ca="1" si="2794"/>
        <v/>
      </c>
      <c r="N1390" s="90" t="str">
        <f t="shared" ca="1" si="2794"/>
        <v/>
      </c>
      <c r="O1390" s="90" t="str">
        <f t="shared" ca="1" si="2794"/>
        <v/>
      </c>
      <c r="P1390" s="89" t="str">
        <f t="shared" ref="P1390:U1390" ca="1" si="2795">IF(ISNA(MATCH(MIN(J1354:J1403)+ROW()-ROW(P1354),J1354:J1403,0)),"",INDEX(D1354:D1403,MATCH(MIN(J1354:J1403)+ROW()-ROW(P1354),J1354:J1403,0)))</f>
        <v/>
      </c>
      <c r="Q1390" s="89" t="str">
        <f t="shared" ca="1" si="2795"/>
        <v/>
      </c>
      <c r="R1390" s="89" t="str">
        <f t="shared" ca="1" si="2795"/>
        <v/>
      </c>
      <c r="S1390" s="89" t="str">
        <f t="shared" ca="1" si="2795"/>
        <v/>
      </c>
      <c r="T1390" s="89" t="str">
        <f t="shared" ca="1" si="2795"/>
        <v/>
      </c>
      <c r="U1390" s="89" t="str">
        <f t="shared" ca="1" si="2795"/>
        <v/>
      </c>
      <c r="V1390" s="98"/>
    </row>
    <row r="1391" spans="2:22" x14ac:dyDescent="0.25">
      <c r="B1391">
        <v>38</v>
      </c>
      <c r="C1391" s="29">
        <f t="shared" si="2713"/>
        <v>43863</v>
      </c>
      <c r="D1391" s="88">
        <f ca="1">OFFSET(dispos!$D$32,,222)</f>
        <v>0</v>
      </c>
      <c r="E1391" s="88">
        <f ca="1">OFFSET(dispos!$E$32,,222)</f>
        <v>0</v>
      </c>
      <c r="F1391" s="88">
        <f ca="1">OFFSET(dispos!$F$32,,222)</f>
        <v>0</v>
      </c>
      <c r="G1391" s="88">
        <f ca="1">OFFSET(dispos!$G$32,,222)</f>
        <v>0</v>
      </c>
      <c r="H1391" s="88">
        <f ca="1">OFFSET(dispos!$H$32,,222)</f>
        <v>0</v>
      </c>
      <c r="I1391" s="88">
        <f ca="1">OFFSET(dispos!$I$32,,222)</f>
        <v>0</v>
      </c>
      <c r="J1391" s="90" t="str">
        <f t="shared" ref="J1391:O1391" ca="1" si="2796">IF(D1391=0,"",SUMPRODUCT((D1354:D1403&lt;=D1391)-(ISBLANK(D1354:D1403))))</f>
        <v/>
      </c>
      <c r="K1391" s="90" t="str">
        <f t="shared" ca="1" si="2796"/>
        <v/>
      </c>
      <c r="L1391" s="90" t="str">
        <f t="shared" ca="1" si="2796"/>
        <v/>
      </c>
      <c r="M1391" s="90" t="str">
        <f t="shared" ca="1" si="2796"/>
        <v/>
      </c>
      <c r="N1391" s="90" t="str">
        <f t="shared" ca="1" si="2796"/>
        <v/>
      </c>
      <c r="O1391" s="90" t="str">
        <f t="shared" ca="1" si="2796"/>
        <v/>
      </c>
      <c r="P1391" s="89" t="str">
        <f t="shared" ref="P1391:U1391" ca="1" si="2797">IF(ISNA(MATCH(MIN(J1354:J1403)+ROW()-ROW(P1354),J1354:J1403,0)),"",INDEX(D1354:D1403,MATCH(MIN(J1354:J1403)+ROW()-ROW(P1354),J1354:J1403,0)))</f>
        <v/>
      </c>
      <c r="Q1391" s="89" t="str">
        <f t="shared" ca="1" si="2797"/>
        <v/>
      </c>
      <c r="R1391" s="89" t="str">
        <f t="shared" ca="1" si="2797"/>
        <v/>
      </c>
      <c r="S1391" s="89" t="str">
        <f t="shared" ca="1" si="2797"/>
        <v/>
      </c>
      <c r="T1391" s="89" t="str">
        <f t="shared" ca="1" si="2797"/>
        <v/>
      </c>
      <c r="U1391" s="89" t="str">
        <f t="shared" ca="1" si="2797"/>
        <v/>
      </c>
      <c r="V1391" s="98"/>
    </row>
    <row r="1392" spans="2:22" x14ac:dyDescent="0.25">
      <c r="B1392">
        <v>39</v>
      </c>
      <c r="C1392" s="29">
        <f t="shared" si="2713"/>
        <v>43863</v>
      </c>
      <c r="D1392" s="88">
        <f ca="1">OFFSET(dispos!$D$32,,228)</f>
        <v>0</v>
      </c>
      <c r="E1392" s="88">
        <f ca="1">OFFSET(dispos!$E$32,,228)</f>
        <v>0</v>
      </c>
      <c r="F1392" s="88">
        <f ca="1">OFFSET(dispos!$F$32,,228)</f>
        <v>0</v>
      </c>
      <c r="G1392" s="88">
        <f ca="1">OFFSET(dispos!$G$32,,228)</f>
        <v>0</v>
      </c>
      <c r="H1392" s="88">
        <f ca="1">OFFSET(dispos!$H$32,,228)</f>
        <v>0</v>
      </c>
      <c r="I1392" s="88">
        <f ca="1">OFFSET(dispos!$I$32,,228)</f>
        <v>0</v>
      </c>
      <c r="J1392" s="90" t="str">
        <f t="shared" ref="J1392:O1392" ca="1" si="2798">IF(D1392=0,"",SUMPRODUCT((D1354:D1403&lt;=D1392)-(ISBLANK(D1354:D1403))))</f>
        <v/>
      </c>
      <c r="K1392" s="90" t="str">
        <f t="shared" ca="1" si="2798"/>
        <v/>
      </c>
      <c r="L1392" s="90" t="str">
        <f t="shared" ca="1" si="2798"/>
        <v/>
      </c>
      <c r="M1392" s="90" t="str">
        <f t="shared" ca="1" si="2798"/>
        <v/>
      </c>
      <c r="N1392" s="90" t="str">
        <f t="shared" ca="1" si="2798"/>
        <v/>
      </c>
      <c r="O1392" s="90" t="str">
        <f t="shared" ca="1" si="2798"/>
        <v/>
      </c>
      <c r="P1392" s="89" t="str">
        <f t="shared" ref="P1392:U1392" ca="1" si="2799">IF(ISNA(MATCH(MIN(J1354:J1403)+ROW()-ROW(P1354),J1354:J1403,0)),"",INDEX(D1354:D1403,MATCH(MIN(J1354:J1403)+ROW()-ROW(P1354),J1354:J1403,0)))</f>
        <v/>
      </c>
      <c r="Q1392" s="89" t="str">
        <f t="shared" ca="1" si="2799"/>
        <v/>
      </c>
      <c r="R1392" s="89" t="str">
        <f t="shared" ca="1" si="2799"/>
        <v/>
      </c>
      <c r="S1392" s="89" t="str">
        <f t="shared" ca="1" si="2799"/>
        <v/>
      </c>
      <c r="T1392" s="89" t="str">
        <f t="shared" ca="1" si="2799"/>
        <v/>
      </c>
      <c r="U1392" s="89" t="str">
        <f t="shared" ca="1" si="2799"/>
        <v/>
      </c>
      <c r="V1392" s="98"/>
    </row>
    <row r="1393" spans="2:22" x14ac:dyDescent="0.25">
      <c r="B1393">
        <v>40</v>
      </c>
      <c r="C1393" s="29">
        <f t="shared" si="2713"/>
        <v>43863</v>
      </c>
      <c r="D1393" s="88">
        <f ca="1">OFFSET(dispos!$D$32,,234)</f>
        <v>0</v>
      </c>
      <c r="E1393" s="88">
        <f ca="1">OFFSET(dispos!$E$32,,234)</f>
        <v>0</v>
      </c>
      <c r="F1393" s="88">
        <f ca="1">OFFSET(dispos!$F$32,,234)</f>
        <v>0</v>
      </c>
      <c r="G1393" s="88">
        <f ca="1">OFFSET(dispos!$G$32,,234)</f>
        <v>0</v>
      </c>
      <c r="H1393" s="88">
        <f ca="1">OFFSET(dispos!$H$32,,234)</f>
        <v>0</v>
      </c>
      <c r="I1393" s="88">
        <f ca="1">OFFSET(dispos!$I$32,,234)</f>
        <v>0</v>
      </c>
      <c r="J1393" s="90" t="str">
        <f t="shared" ref="J1393:O1393" ca="1" si="2800">IF(D1393=0,"",SUMPRODUCT((D1354:D1403&lt;=D1393)-(ISBLANK(D1354:D1403))))</f>
        <v/>
      </c>
      <c r="K1393" s="90" t="str">
        <f t="shared" ca="1" si="2800"/>
        <v/>
      </c>
      <c r="L1393" s="90" t="str">
        <f t="shared" ca="1" si="2800"/>
        <v/>
      </c>
      <c r="M1393" s="90" t="str">
        <f t="shared" ca="1" si="2800"/>
        <v/>
      </c>
      <c r="N1393" s="90" t="str">
        <f t="shared" ca="1" si="2800"/>
        <v/>
      </c>
      <c r="O1393" s="90" t="str">
        <f t="shared" ca="1" si="2800"/>
        <v/>
      </c>
      <c r="P1393" s="89" t="str">
        <f t="shared" ref="P1393:U1393" ca="1" si="2801">IF(ISNA(MATCH(MIN(J1354:J1403)+ROW()-ROW(P1354),J1354:J1403,0)),"",INDEX(D1354:D1403,MATCH(MIN(J1354:J1403)+ROW()-ROW(P1354),J1354:J1403,0)))</f>
        <v/>
      </c>
      <c r="Q1393" s="89" t="str">
        <f t="shared" ca="1" si="2801"/>
        <v/>
      </c>
      <c r="R1393" s="89" t="str">
        <f t="shared" ca="1" si="2801"/>
        <v/>
      </c>
      <c r="S1393" s="89" t="str">
        <f t="shared" ca="1" si="2801"/>
        <v/>
      </c>
      <c r="T1393" s="89" t="str">
        <f t="shared" ca="1" si="2801"/>
        <v/>
      </c>
      <c r="U1393" s="89" t="str">
        <f t="shared" ca="1" si="2801"/>
        <v/>
      </c>
      <c r="V1393" s="98"/>
    </row>
    <row r="1394" spans="2:22" x14ac:dyDescent="0.25">
      <c r="B1394">
        <v>41</v>
      </c>
      <c r="C1394" s="29">
        <f t="shared" si="2713"/>
        <v>43863</v>
      </c>
      <c r="D1394" s="88">
        <f ca="1">OFFSET(dispos!$D$32,,240)</f>
        <v>0</v>
      </c>
      <c r="E1394" s="88">
        <f ca="1">OFFSET(dispos!$E$32,,240)</f>
        <v>0</v>
      </c>
      <c r="F1394" s="88">
        <f ca="1">OFFSET(dispos!$F$32,,240)</f>
        <v>0</v>
      </c>
      <c r="G1394" s="88">
        <f ca="1">OFFSET(dispos!$G$32,,240)</f>
        <v>0</v>
      </c>
      <c r="H1394" s="88">
        <f ca="1">OFFSET(dispos!$H$32,,240)</f>
        <v>0</v>
      </c>
      <c r="I1394" s="88">
        <f ca="1">OFFSET(dispos!$I$32,,240)</f>
        <v>0</v>
      </c>
      <c r="J1394" s="90" t="str">
        <f t="shared" ref="J1394:O1394" ca="1" si="2802">IF(D1394=0,"",SUMPRODUCT((D1354:D1403&lt;=D1394)-(ISBLANK(D1354:D1403))))</f>
        <v/>
      </c>
      <c r="K1394" s="90" t="str">
        <f t="shared" ca="1" si="2802"/>
        <v/>
      </c>
      <c r="L1394" s="90" t="str">
        <f t="shared" ca="1" si="2802"/>
        <v/>
      </c>
      <c r="M1394" s="90" t="str">
        <f t="shared" ca="1" si="2802"/>
        <v/>
      </c>
      <c r="N1394" s="90" t="str">
        <f t="shared" ca="1" si="2802"/>
        <v/>
      </c>
      <c r="O1394" s="90" t="str">
        <f t="shared" ca="1" si="2802"/>
        <v/>
      </c>
      <c r="P1394" s="89" t="str">
        <f t="shared" ref="P1394:U1394" ca="1" si="2803">IF(ISNA(MATCH(MIN(J1354:J1403)+ROW()-ROW(P1354),J1354:J1403,0)),"",INDEX(D1354:D1403,MATCH(MIN(J1354:J1403)+ROW()-ROW(P1354),J1354:J1403,0)))</f>
        <v/>
      </c>
      <c r="Q1394" s="89" t="str">
        <f t="shared" ca="1" si="2803"/>
        <v/>
      </c>
      <c r="R1394" s="89" t="str">
        <f t="shared" ca="1" si="2803"/>
        <v/>
      </c>
      <c r="S1394" s="89" t="str">
        <f t="shared" ca="1" si="2803"/>
        <v/>
      </c>
      <c r="T1394" s="89" t="str">
        <f t="shared" ca="1" si="2803"/>
        <v/>
      </c>
      <c r="U1394" s="89" t="str">
        <f t="shared" ca="1" si="2803"/>
        <v/>
      </c>
      <c r="V1394" s="98"/>
    </row>
    <row r="1395" spans="2:22" x14ac:dyDescent="0.25">
      <c r="B1395">
        <v>42</v>
      </c>
      <c r="C1395" s="29">
        <f t="shared" si="2713"/>
        <v>43863</v>
      </c>
      <c r="D1395" s="88">
        <f ca="1">OFFSET(dispos!$D$32,,246)</f>
        <v>0</v>
      </c>
      <c r="E1395" s="88">
        <f ca="1">OFFSET(dispos!$E$32,,246)</f>
        <v>0</v>
      </c>
      <c r="F1395" s="88">
        <f ca="1">OFFSET(dispos!$F$32,,246)</f>
        <v>0</v>
      </c>
      <c r="G1395" s="88">
        <f ca="1">OFFSET(dispos!$G$32,,246)</f>
        <v>0</v>
      </c>
      <c r="H1395" s="88">
        <f ca="1">OFFSET(dispos!$H$32,,246)</f>
        <v>0</v>
      </c>
      <c r="I1395" s="88">
        <f ca="1">OFFSET(dispos!$I$32,,246)</f>
        <v>0</v>
      </c>
      <c r="J1395" s="90" t="str">
        <f t="shared" ref="J1395:O1395" ca="1" si="2804">IF(D1395=0,"",SUMPRODUCT((D1354:D1403&lt;=D1395)-(ISBLANK(D1354:D1403))))</f>
        <v/>
      </c>
      <c r="K1395" s="90" t="str">
        <f t="shared" ca="1" si="2804"/>
        <v/>
      </c>
      <c r="L1395" s="90" t="str">
        <f t="shared" ca="1" si="2804"/>
        <v/>
      </c>
      <c r="M1395" s="90" t="str">
        <f t="shared" ca="1" si="2804"/>
        <v/>
      </c>
      <c r="N1395" s="90" t="str">
        <f t="shared" ca="1" si="2804"/>
        <v/>
      </c>
      <c r="O1395" s="90" t="str">
        <f t="shared" ca="1" si="2804"/>
        <v/>
      </c>
      <c r="P1395" s="89" t="str">
        <f t="shared" ref="P1395:U1395" ca="1" si="2805">IF(ISNA(MATCH(MIN(J1354:J1403)+ROW()-ROW(P1354),J1354:J1403,0)),"",INDEX(D1354:D1403,MATCH(MIN(J1354:J1403)+ROW()-ROW(P1354),J1354:J1403,0)))</f>
        <v/>
      </c>
      <c r="Q1395" s="89" t="str">
        <f t="shared" ca="1" si="2805"/>
        <v/>
      </c>
      <c r="R1395" s="89" t="str">
        <f t="shared" ca="1" si="2805"/>
        <v/>
      </c>
      <c r="S1395" s="89" t="str">
        <f t="shared" ca="1" si="2805"/>
        <v/>
      </c>
      <c r="T1395" s="89" t="str">
        <f t="shared" ca="1" si="2805"/>
        <v/>
      </c>
      <c r="U1395" s="89" t="str">
        <f t="shared" ca="1" si="2805"/>
        <v/>
      </c>
      <c r="V1395" s="98"/>
    </row>
    <row r="1396" spans="2:22" x14ac:dyDescent="0.25">
      <c r="B1396">
        <v>43</v>
      </c>
      <c r="C1396" s="29">
        <f t="shared" si="2713"/>
        <v>43863</v>
      </c>
      <c r="D1396" s="88">
        <f ca="1">OFFSET(dispos!$D$32,,252)</f>
        <v>0</v>
      </c>
      <c r="E1396" s="88">
        <f ca="1">OFFSET(dispos!$E$32,,252)</f>
        <v>0</v>
      </c>
      <c r="F1396" s="88">
        <f ca="1">OFFSET(dispos!$F$32,,252)</f>
        <v>0</v>
      </c>
      <c r="G1396" s="88">
        <f ca="1">OFFSET(dispos!$G$32,,252)</f>
        <v>0</v>
      </c>
      <c r="H1396" s="88">
        <f ca="1">OFFSET(dispos!$H$32,,252)</f>
        <v>0</v>
      </c>
      <c r="I1396" s="88">
        <f ca="1">OFFSET(dispos!$I$32,,252)</f>
        <v>0</v>
      </c>
      <c r="J1396" s="90" t="str">
        <f t="shared" ref="J1396:O1396" ca="1" si="2806">IF(D1396=0,"",SUMPRODUCT((D1354:D1403&lt;=D1396)-(ISBLANK(D1354:D1403))))</f>
        <v/>
      </c>
      <c r="K1396" s="90" t="str">
        <f t="shared" ca="1" si="2806"/>
        <v/>
      </c>
      <c r="L1396" s="90" t="str">
        <f t="shared" ca="1" si="2806"/>
        <v/>
      </c>
      <c r="M1396" s="90" t="str">
        <f t="shared" ca="1" si="2806"/>
        <v/>
      </c>
      <c r="N1396" s="90" t="str">
        <f t="shared" ca="1" si="2806"/>
        <v/>
      </c>
      <c r="O1396" s="90" t="str">
        <f t="shared" ca="1" si="2806"/>
        <v/>
      </c>
      <c r="P1396" s="89" t="str">
        <f t="shared" ref="P1396:U1396" ca="1" si="2807">IF(ISNA(MATCH(MIN(J1354:J1403)+ROW()-ROW(P1354),J1354:J1403,0)),"",INDEX(D1354:D1403,MATCH(MIN(J1354:J1403)+ROW()-ROW(P1354),J1354:J1403,0)))</f>
        <v/>
      </c>
      <c r="Q1396" s="89" t="str">
        <f t="shared" ca="1" si="2807"/>
        <v/>
      </c>
      <c r="R1396" s="89" t="str">
        <f t="shared" ca="1" si="2807"/>
        <v/>
      </c>
      <c r="S1396" s="89" t="str">
        <f t="shared" ca="1" si="2807"/>
        <v/>
      </c>
      <c r="T1396" s="89" t="str">
        <f t="shared" ca="1" si="2807"/>
        <v/>
      </c>
      <c r="U1396" s="89" t="str">
        <f t="shared" ca="1" si="2807"/>
        <v/>
      </c>
      <c r="V1396" s="98"/>
    </row>
    <row r="1397" spans="2:22" x14ac:dyDescent="0.25">
      <c r="B1397">
        <v>44</v>
      </c>
      <c r="C1397" s="29">
        <f t="shared" si="2713"/>
        <v>43863</v>
      </c>
      <c r="D1397" s="88">
        <f ca="1">OFFSET(dispos!$D$32,,258)</f>
        <v>0</v>
      </c>
      <c r="E1397" s="88">
        <f ca="1">OFFSET(dispos!$E$32,,258)</f>
        <v>0</v>
      </c>
      <c r="F1397" s="88">
        <f ca="1">OFFSET(dispos!$F$32,,258)</f>
        <v>0</v>
      </c>
      <c r="G1397" s="88">
        <f ca="1">OFFSET(dispos!$G$32,,258)</f>
        <v>0</v>
      </c>
      <c r="H1397" s="88">
        <f ca="1">OFFSET(dispos!$H$32,,258)</f>
        <v>0</v>
      </c>
      <c r="I1397" s="88">
        <f ca="1">OFFSET(dispos!$I$32,,258)</f>
        <v>0</v>
      </c>
      <c r="J1397" s="90" t="str">
        <f t="shared" ref="J1397:O1397" ca="1" si="2808">IF(D1397=0,"",SUMPRODUCT((D1354:D1403&lt;=D1397)-(ISBLANK(D1354:D1403))))</f>
        <v/>
      </c>
      <c r="K1397" s="90" t="str">
        <f t="shared" ca="1" si="2808"/>
        <v/>
      </c>
      <c r="L1397" s="90" t="str">
        <f t="shared" ca="1" si="2808"/>
        <v/>
      </c>
      <c r="M1397" s="90" t="str">
        <f t="shared" ca="1" si="2808"/>
        <v/>
      </c>
      <c r="N1397" s="90" t="str">
        <f t="shared" ca="1" si="2808"/>
        <v/>
      </c>
      <c r="O1397" s="90" t="str">
        <f t="shared" ca="1" si="2808"/>
        <v/>
      </c>
      <c r="P1397" s="89" t="str">
        <f t="shared" ref="P1397:U1397" ca="1" si="2809">IF(ISNA(MATCH(MIN(J1354:J1403)+ROW()-ROW(P1354),J1354:J1403,0)),"",INDEX(D1354:D1403,MATCH(MIN(J1354:J1403)+ROW()-ROW(P1354),J1354:J1403,0)))</f>
        <v/>
      </c>
      <c r="Q1397" s="89" t="str">
        <f t="shared" ca="1" si="2809"/>
        <v/>
      </c>
      <c r="R1397" s="89" t="str">
        <f t="shared" ca="1" si="2809"/>
        <v/>
      </c>
      <c r="S1397" s="89" t="str">
        <f t="shared" ca="1" si="2809"/>
        <v/>
      </c>
      <c r="T1397" s="89" t="str">
        <f t="shared" ca="1" si="2809"/>
        <v/>
      </c>
      <c r="U1397" s="89" t="str">
        <f t="shared" ca="1" si="2809"/>
        <v/>
      </c>
      <c r="V1397" s="98"/>
    </row>
    <row r="1398" spans="2:22" x14ac:dyDescent="0.25">
      <c r="B1398">
        <v>45</v>
      </c>
      <c r="C1398" s="29">
        <f t="shared" si="2713"/>
        <v>43863</v>
      </c>
      <c r="D1398" s="88">
        <f ca="1">OFFSET(dispos!$D$32,,264)</f>
        <v>0</v>
      </c>
      <c r="E1398" s="88">
        <f ca="1">OFFSET(dispos!$E$32,,264)</f>
        <v>0</v>
      </c>
      <c r="F1398" s="88">
        <f ca="1">OFFSET(dispos!$F$32,,264)</f>
        <v>0</v>
      </c>
      <c r="G1398" s="88">
        <f ca="1">OFFSET(dispos!$G$32,,264)</f>
        <v>0</v>
      </c>
      <c r="H1398" s="88">
        <f ca="1">OFFSET(dispos!$H$32,,264)</f>
        <v>0</v>
      </c>
      <c r="I1398" s="88">
        <f ca="1">OFFSET(dispos!$I$32,,264)</f>
        <v>0</v>
      </c>
      <c r="J1398" s="90" t="str">
        <f t="shared" ref="J1398:O1398" ca="1" si="2810">IF(D1398=0,"",SUMPRODUCT((D1354:D1403&lt;=D1398)-(ISBLANK(D1354:D1403))))</f>
        <v/>
      </c>
      <c r="K1398" s="90" t="str">
        <f t="shared" ca="1" si="2810"/>
        <v/>
      </c>
      <c r="L1398" s="90" t="str">
        <f t="shared" ca="1" si="2810"/>
        <v/>
      </c>
      <c r="M1398" s="90" t="str">
        <f t="shared" ca="1" si="2810"/>
        <v/>
      </c>
      <c r="N1398" s="90" t="str">
        <f t="shared" ca="1" si="2810"/>
        <v/>
      </c>
      <c r="O1398" s="90" t="str">
        <f t="shared" ca="1" si="2810"/>
        <v/>
      </c>
      <c r="P1398" s="89" t="str">
        <f t="shared" ref="P1398:U1398" ca="1" si="2811">IF(ISNA(MATCH(MIN(J1354:J1403)+ROW()-ROW(P1354),J1354:J1403,0)),"",INDEX(D1354:D1403,MATCH(MIN(J1354:J1403)+ROW()-ROW(P1354),J1354:J1403,0)))</f>
        <v/>
      </c>
      <c r="Q1398" s="89" t="str">
        <f t="shared" ca="1" si="2811"/>
        <v/>
      </c>
      <c r="R1398" s="89" t="str">
        <f t="shared" ca="1" si="2811"/>
        <v/>
      </c>
      <c r="S1398" s="89" t="str">
        <f t="shared" ca="1" si="2811"/>
        <v/>
      </c>
      <c r="T1398" s="89" t="str">
        <f t="shared" ca="1" si="2811"/>
        <v/>
      </c>
      <c r="U1398" s="89" t="str">
        <f t="shared" ca="1" si="2811"/>
        <v/>
      </c>
      <c r="V1398" s="98"/>
    </row>
    <row r="1399" spans="2:22" x14ac:dyDescent="0.25">
      <c r="B1399">
        <v>46</v>
      </c>
      <c r="C1399" s="29">
        <f t="shared" si="2713"/>
        <v>43863</v>
      </c>
      <c r="D1399" s="88">
        <f ca="1">OFFSET(dispos!$D$32,,270)</f>
        <v>0</v>
      </c>
      <c r="E1399" s="88">
        <f ca="1">OFFSET(dispos!$E$32,,270)</f>
        <v>0</v>
      </c>
      <c r="F1399" s="88">
        <f ca="1">OFFSET(dispos!$F$32,,270)</f>
        <v>0</v>
      </c>
      <c r="G1399" s="88">
        <f ca="1">OFFSET(dispos!$G$32,,270)</f>
        <v>0</v>
      </c>
      <c r="H1399" s="88">
        <f ca="1">OFFSET(dispos!$H$32,,270)</f>
        <v>0</v>
      </c>
      <c r="I1399" s="88">
        <f ca="1">OFFSET(dispos!$I$32,,270)</f>
        <v>0</v>
      </c>
      <c r="J1399" s="90" t="str">
        <f t="shared" ref="J1399:O1399" ca="1" si="2812">IF(D1399=0,"",SUMPRODUCT((D1354:D1403&lt;=D1399)-(ISBLANK(D1354:D1403))))</f>
        <v/>
      </c>
      <c r="K1399" s="90" t="str">
        <f t="shared" ca="1" si="2812"/>
        <v/>
      </c>
      <c r="L1399" s="90" t="str">
        <f t="shared" ca="1" si="2812"/>
        <v/>
      </c>
      <c r="M1399" s="90" t="str">
        <f t="shared" ca="1" si="2812"/>
        <v/>
      </c>
      <c r="N1399" s="90" t="str">
        <f t="shared" ca="1" si="2812"/>
        <v/>
      </c>
      <c r="O1399" s="90" t="str">
        <f t="shared" ca="1" si="2812"/>
        <v/>
      </c>
      <c r="P1399" s="89" t="str">
        <f t="shared" ref="P1399:U1399" ca="1" si="2813">IF(ISNA(MATCH(MIN(J1354:J1403)+ROW()-ROW(P1354),J1354:J1403,0)),"",INDEX(D1354:D1403,MATCH(MIN(J1354:J1403)+ROW()-ROW(P1354),J1354:J1403,0)))</f>
        <v/>
      </c>
      <c r="Q1399" s="89" t="str">
        <f t="shared" ca="1" si="2813"/>
        <v/>
      </c>
      <c r="R1399" s="89" t="str">
        <f t="shared" ca="1" si="2813"/>
        <v/>
      </c>
      <c r="S1399" s="89" t="str">
        <f t="shared" ca="1" si="2813"/>
        <v/>
      </c>
      <c r="T1399" s="89" t="str">
        <f t="shared" ca="1" si="2813"/>
        <v/>
      </c>
      <c r="U1399" s="89" t="str">
        <f t="shared" ca="1" si="2813"/>
        <v/>
      </c>
      <c r="V1399" s="98"/>
    </row>
    <row r="1400" spans="2:22" x14ac:dyDescent="0.25">
      <c r="B1400">
        <v>47</v>
      </c>
      <c r="C1400" s="29">
        <f t="shared" si="2713"/>
        <v>43863</v>
      </c>
      <c r="D1400" s="88">
        <f ca="1">OFFSET(dispos!$D$32,,276)</f>
        <v>0</v>
      </c>
      <c r="E1400" s="88">
        <f ca="1">OFFSET(dispos!$E$32,,276)</f>
        <v>0</v>
      </c>
      <c r="F1400" s="88">
        <f ca="1">OFFSET(dispos!$F$32,,276)</f>
        <v>0</v>
      </c>
      <c r="G1400" s="88">
        <f ca="1">OFFSET(dispos!$G$32,,276)</f>
        <v>0</v>
      </c>
      <c r="H1400" s="88">
        <f ca="1">OFFSET(dispos!$H$32,,276)</f>
        <v>0</v>
      </c>
      <c r="I1400" s="88">
        <f ca="1">OFFSET(dispos!$I$32,,276)</f>
        <v>0</v>
      </c>
      <c r="J1400" s="90" t="str">
        <f t="shared" ref="J1400:O1400" ca="1" si="2814">IF(D1400=0,"",SUMPRODUCT((D1354:D1403&lt;=D1400)-(ISBLANK(D1354:D1403))))</f>
        <v/>
      </c>
      <c r="K1400" s="90" t="str">
        <f t="shared" ca="1" si="2814"/>
        <v/>
      </c>
      <c r="L1400" s="90" t="str">
        <f t="shared" ca="1" si="2814"/>
        <v/>
      </c>
      <c r="M1400" s="90" t="str">
        <f t="shared" ca="1" si="2814"/>
        <v/>
      </c>
      <c r="N1400" s="90" t="str">
        <f t="shared" ca="1" si="2814"/>
        <v/>
      </c>
      <c r="O1400" s="90" t="str">
        <f t="shared" ca="1" si="2814"/>
        <v/>
      </c>
      <c r="P1400" s="89" t="str">
        <f t="shared" ref="P1400:U1400" ca="1" si="2815">IF(ISNA(MATCH(MIN(J1354:J1403)+ROW()-ROW(P1354),J1354:J1403,0)),"",INDEX(D1354:D1403,MATCH(MIN(J1354:J1403)+ROW()-ROW(P1354),J1354:J1403,0)))</f>
        <v/>
      </c>
      <c r="Q1400" s="89" t="str">
        <f t="shared" ca="1" si="2815"/>
        <v/>
      </c>
      <c r="R1400" s="89" t="str">
        <f t="shared" ca="1" si="2815"/>
        <v/>
      </c>
      <c r="S1400" s="89" t="str">
        <f t="shared" ca="1" si="2815"/>
        <v/>
      </c>
      <c r="T1400" s="89" t="str">
        <f t="shared" ca="1" si="2815"/>
        <v/>
      </c>
      <c r="U1400" s="89" t="str">
        <f t="shared" ca="1" si="2815"/>
        <v/>
      </c>
      <c r="V1400" s="98"/>
    </row>
    <row r="1401" spans="2:22" x14ac:dyDescent="0.25">
      <c r="B1401">
        <v>48</v>
      </c>
      <c r="C1401" s="29">
        <f t="shared" si="2713"/>
        <v>43863</v>
      </c>
      <c r="D1401" s="88">
        <f ca="1">OFFSET(dispos!$D$32,,282)</f>
        <v>0</v>
      </c>
      <c r="E1401" s="88">
        <f ca="1">OFFSET(dispos!$E$32,,282)</f>
        <v>0</v>
      </c>
      <c r="F1401" s="88">
        <f ca="1">OFFSET(dispos!$F$32,,282)</f>
        <v>0</v>
      </c>
      <c r="G1401" s="88">
        <f ca="1">OFFSET(dispos!$G$32,,282)</f>
        <v>0</v>
      </c>
      <c r="H1401" s="88">
        <f ca="1">OFFSET(dispos!$H$32,,282)</f>
        <v>0</v>
      </c>
      <c r="I1401" s="88">
        <f ca="1">OFFSET(dispos!$I$32,,282)</f>
        <v>0</v>
      </c>
      <c r="J1401" s="90" t="str">
        <f t="shared" ref="J1401:O1401" ca="1" si="2816">IF(D1401=0,"",SUMPRODUCT((D1354:D1403&lt;=D1401)-(ISBLANK(D1354:D1403))))</f>
        <v/>
      </c>
      <c r="K1401" s="90" t="str">
        <f t="shared" ca="1" si="2816"/>
        <v/>
      </c>
      <c r="L1401" s="90" t="str">
        <f t="shared" ca="1" si="2816"/>
        <v/>
      </c>
      <c r="M1401" s="90" t="str">
        <f t="shared" ca="1" si="2816"/>
        <v/>
      </c>
      <c r="N1401" s="90" t="str">
        <f t="shared" ca="1" si="2816"/>
        <v/>
      </c>
      <c r="O1401" s="90" t="str">
        <f t="shared" ca="1" si="2816"/>
        <v/>
      </c>
      <c r="P1401" s="89" t="str">
        <f t="shared" ref="P1401:U1401" ca="1" si="2817">IF(ISNA(MATCH(MIN(J1354:J1403)+ROW()-ROW(P1354),J1354:J1403,0)),"",INDEX(D1354:D1403,MATCH(MIN(J1354:J1403)+ROW()-ROW(P1354),J1354:J1403,0)))</f>
        <v/>
      </c>
      <c r="Q1401" s="89" t="str">
        <f t="shared" ca="1" si="2817"/>
        <v/>
      </c>
      <c r="R1401" s="89" t="str">
        <f t="shared" ca="1" si="2817"/>
        <v/>
      </c>
      <c r="S1401" s="89" t="str">
        <f t="shared" ca="1" si="2817"/>
        <v/>
      </c>
      <c r="T1401" s="89" t="str">
        <f t="shared" ca="1" si="2817"/>
        <v/>
      </c>
      <c r="U1401" s="89" t="str">
        <f t="shared" ca="1" si="2817"/>
        <v/>
      </c>
      <c r="V1401" s="98"/>
    </row>
    <row r="1402" spans="2:22" x14ac:dyDescent="0.25">
      <c r="B1402">
        <v>49</v>
      </c>
      <c r="C1402" s="29">
        <f t="shared" si="2713"/>
        <v>43863</v>
      </c>
      <c r="D1402" s="88">
        <f ca="1">OFFSET(dispos!$D$32,,288)</f>
        <v>0</v>
      </c>
      <c r="E1402" s="88">
        <f ca="1">OFFSET(dispos!$E$32,,288)</f>
        <v>0</v>
      </c>
      <c r="F1402" s="88">
        <f ca="1">OFFSET(dispos!$F$32,,288)</f>
        <v>0</v>
      </c>
      <c r="G1402" s="88">
        <f ca="1">OFFSET(dispos!$G$32,,288)</f>
        <v>0</v>
      </c>
      <c r="H1402" s="88">
        <f ca="1">OFFSET(dispos!$H$32,,288)</f>
        <v>0</v>
      </c>
      <c r="I1402" s="88">
        <f ca="1">OFFSET(dispos!$I$32,,288)</f>
        <v>0</v>
      </c>
      <c r="J1402" s="90" t="str">
        <f t="shared" ref="J1402:O1402" ca="1" si="2818">IF(D1402=0,"",SUMPRODUCT((D1354:D1403&lt;=D1402)-(ISBLANK(D1354:D1403))))</f>
        <v/>
      </c>
      <c r="K1402" s="90" t="str">
        <f t="shared" ca="1" si="2818"/>
        <v/>
      </c>
      <c r="L1402" s="90" t="str">
        <f t="shared" ca="1" si="2818"/>
        <v/>
      </c>
      <c r="M1402" s="90" t="str">
        <f t="shared" ca="1" si="2818"/>
        <v/>
      </c>
      <c r="N1402" s="90" t="str">
        <f t="shared" ca="1" si="2818"/>
        <v/>
      </c>
      <c r="O1402" s="90" t="str">
        <f t="shared" ca="1" si="2818"/>
        <v/>
      </c>
      <c r="P1402" s="89" t="str">
        <f t="shared" ref="P1402:U1402" ca="1" si="2819">IF(ISNA(MATCH(MIN(J1354:J1403)+ROW()-ROW(P1354),J1354:J1403,0)),"",INDEX(D1354:D1403,MATCH(MIN(J1354:J1403)+ROW()-ROW(P1354),J1354:J1403,0)))</f>
        <v/>
      </c>
      <c r="Q1402" s="89" t="str">
        <f t="shared" ca="1" si="2819"/>
        <v/>
      </c>
      <c r="R1402" s="89" t="str">
        <f t="shared" ca="1" si="2819"/>
        <v/>
      </c>
      <c r="S1402" s="89" t="str">
        <f t="shared" ca="1" si="2819"/>
        <v/>
      </c>
      <c r="T1402" s="89" t="str">
        <f t="shared" ca="1" si="2819"/>
        <v/>
      </c>
      <c r="U1402" s="89" t="str">
        <f t="shared" ca="1" si="2819"/>
        <v/>
      </c>
      <c r="V1402" s="98"/>
    </row>
    <row r="1403" spans="2:22" x14ac:dyDescent="0.25">
      <c r="B1403">
        <v>50</v>
      </c>
      <c r="C1403" s="29">
        <f t="shared" si="2713"/>
        <v>43863</v>
      </c>
      <c r="D1403" s="88">
        <f ca="1">OFFSET(dispos!$D$32,,294)</f>
        <v>0</v>
      </c>
      <c r="E1403" s="88">
        <f ca="1">OFFSET(dispos!$E$32,,294)</f>
        <v>0</v>
      </c>
      <c r="F1403" s="88">
        <f ca="1">OFFSET(dispos!$F$32,,294)</f>
        <v>0</v>
      </c>
      <c r="G1403" s="88">
        <f ca="1">OFFSET(dispos!$G$32,,294)</f>
        <v>0</v>
      </c>
      <c r="H1403" s="88">
        <f ca="1">OFFSET(dispos!$H$32,,294)</f>
        <v>0</v>
      </c>
      <c r="I1403" s="88">
        <f ca="1">OFFSET(dispos!$I$32,,294)</f>
        <v>0</v>
      </c>
      <c r="J1403" s="90" t="str">
        <f t="shared" ref="J1403:O1403" ca="1" si="2820">IF(D1403=0,"",SUMPRODUCT((D1354:D1403&lt;=D1403)-(ISBLANK(D1354:D1403))))</f>
        <v/>
      </c>
      <c r="K1403" s="90" t="str">
        <f t="shared" ca="1" si="2820"/>
        <v/>
      </c>
      <c r="L1403" s="90" t="str">
        <f t="shared" ca="1" si="2820"/>
        <v/>
      </c>
      <c r="M1403" s="90" t="str">
        <f t="shared" ca="1" si="2820"/>
        <v/>
      </c>
      <c r="N1403" s="90" t="str">
        <f t="shared" ca="1" si="2820"/>
        <v/>
      </c>
      <c r="O1403" s="90" t="str">
        <f t="shared" ca="1" si="2820"/>
        <v/>
      </c>
      <c r="P1403" s="89" t="str">
        <f t="shared" ref="P1403:U1403" ca="1" si="2821">IF(ISNA(MATCH(MIN(J1354:J1403)+ROW()-ROW(P1354),J1354:J1403,0)),"",INDEX(D1354:D1403,MATCH(MIN(J1354:J1403)+ROW()-ROW(P1354),J1354:J1403,0)))</f>
        <v/>
      </c>
      <c r="Q1403" s="89" t="str">
        <f t="shared" ca="1" si="2821"/>
        <v/>
      </c>
      <c r="R1403" s="89" t="str">
        <f t="shared" ca="1" si="2821"/>
        <v/>
      </c>
      <c r="S1403" s="89" t="str">
        <f t="shared" ca="1" si="2821"/>
        <v/>
      </c>
      <c r="T1403" s="89" t="str">
        <f t="shared" ca="1" si="2821"/>
        <v/>
      </c>
      <c r="U1403" s="89" t="str">
        <f t="shared" ca="1" si="2821"/>
        <v/>
      </c>
      <c r="V1403" s="98"/>
    </row>
    <row r="1404" spans="2:22" x14ac:dyDescent="0.25">
      <c r="B1404" s="91">
        <v>1</v>
      </c>
      <c r="C1404" s="92">
        <f>dispos!$C$33</f>
        <v>43864</v>
      </c>
      <c r="D1404" s="93">
        <f ca="1">OFFSET(dispos!$D$33,,)</f>
        <v>0</v>
      </c>
      <c r="E1404" s="93">
        <f ca="1">OFFSET(dispos!$E$33,,)</f>
        <v>0</v>
      </c>
      <c r="F1404" s="93">
        <f ca="1">OFFSET(dispos!$F$33,,)</f>
        <v>0</v>
      </c>
      <c r="G1404" s="93">
        <f ca="1">OFFSET(dispos!$G$33,,)</f>
        <v>0</v>
      </c>
      <c r="H1404" s="93">
        <f ca="1">OFFSET(dispos!$H$33,,)</f>
        <v>0</v>
      </c>
      <c r="I1404" s="93">
        <f ca="1">OFFSET(dispos!$I$33,,)</f>
        <v>0</v>
      </c>
      <c r="J1404" s="94" t="str">
        <f t="shared" ref="J1404:O1404" ca="1" si="2822">IF(D1404=0,"",SUMPRODUCT((D1404:D1453&lt;=D1404)-(ISBLANK(D1404:D1453))))</f>
        <v/>
      </c>
      <c r="K1404" s="95" t="str">
        <f t="shared" ca="1" si="2822"/>
        <v/>
      </c>
      <c r="L1404" s="95" t="str">
        <f t="shared" ca="1" si="2822"/>
        <v/>
      </c>
      <c r="M1404" s="95" t="str">
        <f t="shared" ca="1" si="2822"/>
        <v/>
      </c>
      <c r="N1404" s="95" t="str">
        <f t="shared" ca="1" si="2822"/>
        <v/>
      </c>
      <c r="O1404" s="95" t="str">
        <f t="shared" ca="1" si="2822"/>
        <v/>
      </c>
      <c r="P1404" s="96" t="str">
        <f t="shared" ref="P1404:U1404" ca="1" si="2823">IF(ISNA(MATCH(MIN(J1404:J1453)+ROW()-ROW(P1404),J1404:J1453,0)),"",INDEX(D1404:D1453,MATCH(MIN(J1404:J1453)+ROW()-ROW(P1404),J1404:J1453,0)))</f>
        <v/>
      </c>
      <c r="Q1404" s="96" t="str">
        <f t="shared" ca="1" si="2823"/>
        <v/>
      </c>
      <c r="R1404" s="96" t="str">
        <f t="shared" ca="1" si="2823"/>
        <v/>
      </c>
      <c r="S1404" s="96" t="str">
        <f t="shared" ca="1" si="2823"/>
        <v/>
      </c>
      <c r="T1404" s="96" t="str">
        <f t="shared" ca="1" si="2823"/>
        <v/>
      </c>
      <c r="U1404" s="96" t="str">
        <f t="shared" ca="1" si="2823"/>
        <v/>
      </c>
      <c r="V1404" s="98">
        <v>29</v>
      </c>
    </row>
    <row r="1405" spans="2:22" x14ac:dyDescent="0.25">
      <c r="B1405" s="91">
        <v>2</v>
      </c>
      <c r="C1405" s="92">
        <f t="shared" si="2713"/>
        <v>43864</v>
      </c>
      <c r="D1405" s="93">
        <f ca="1">OFFSET(dispos!$D$33,,6)</f>
        <v>0</v>
      </c>
      <c r="E1405" s="93">
        <f ca="1">OFFSET(dispos!$E$33,,6)</f>
        <v>0</v>
      </c>
      <c r="F1405" s="93">
        <f ca="1">OFFSET(dispos!$F$33,,6)</f>
        <v>0</v>
      </c>
      <c r="G1405" s="93">
        <f ca="1">OFFSET(dispos!$G$33,,6)</f>
        <v>0</v>
      </c>
      <c r="H1405" s="93">
        <f ca="1">OFFSET(dispos!$H$33,,6)</f>
        <v>0</v>
      </c>
      <c r="I1405" s="93">
        <f ca="1">OFFSET(dispos!$I$33,,6)</f>
        <v>0</v>
      </c>
      <c r="J1405" s="90" t="str">
        <f t="shared" ref="J1405:O1405" ca="1" si="2824">IF(D1405=0,"",SUMPRODUCT((D1404:D1453&lt;=D1405)-(ISBLANK(D1404:D1453))))</f>
        <v/>
      </c>
      <c r="K1405" s="90" t="str">
        <f t="shared" ca="1" si="2824"/>
        <v/>
      </c>
      <c r="L1405" s="90" t="str">
        <f t="shared" ca="1" si="2824"/>
        <v/>
      </c>
      <c r="M1405" s="90" t="str">
        <f t="shared" ca="1" si="2824"/>
        <v/>
      </c>
      <c r="N1405" s="90" t="str">
        <f t="shared" ca="1" si="2824"/>
        <v/>
      </c>
      <c r="O1405" s="90" t="str">
        <f t="shared" ca="1" si="2824"/>
        <v/>
      </c>
      <c r="P1405" s="89" t="str">
        <f t="shared" ref="P1405:U1405" ca="1" si="2825">IF(ISNA(MATCH(MIN(J1404:J1453)+ROW()-ROW(P1404),J1404:J1453,0)),"",INDEX(D1404:D1453,MATCH(MIN(J1404:J1453)+ROW()-ROW(P1404),J1404:J1453,0)))</f>
        <v/>
      </c>
      <c r="Q1405" s="89" t="str">
        <f t="shared" ca="1" si="2825"/>
        <v/>
      </c>
      <c r="R1405" s="89" t="str">
        <f t="shared" ca="1" si="2825"/>
        <v/>
      </c>
      <c r="S1405" s="89" t="str">
        <f t="shared" ca="1" si="2825"/>
        <v/>
      </c>
      <c r="T1405" s="89" t="str">
        <f t="shared" ca="1" si="2825"/>
        <v/>
      </c>
      <c r="U1405" s="89" t="str">
        <f t="shared" ca="1" si="2825"/>
        <v/>
      </c>
      <c r="V1405" s="98"/>
    </row>
    <row r="1406" spans="2:22" x14ac:dyDescent="0.25">
      <c r="B1406" s="91">
        <v>3</v>
      </c>
      <c r="C1406" s="92">
        <f t="shared" si="2713"/>
        <v>43864</v>
      </c>
      <c r="D1406" s="93">
        <f ca="1">OFFSET(dispos!$D$33,,12)</f>
        <v>0</v>
      </c>
      <c r="E1406" s="93">
        <f ca="1">OFFSET(dispos!$E$33,,12)</f>
        <v>0</v>
      </c>
      <c r="F1406" s="93">
        <f ca="1">OFFSET(dispos!$F$33,,12)</f>
        <v>0</v>
      </c>
      <c r="G1406" s="93">
        <f ca="1">OFFSET(dispos!$G$33,,12)</f>
        <v>0</v>
      </c>
      <c r="H1406" s="93">
        <f ca="1">OFFSET(dispos!$H$33,,12)</f>
        <v>0</v>
      </c>
      <c r="I1406" s="93">
        <f ca="1">OFFSET(dispos!$I$33,,12)</f>
        <v>0</v>
      </c>
      <c r="J1406" s="90" t="str">
        <f t="shared" ref="J1406:O1406" ca="1" si="2826">IF(D1406=0,"",SUMPRODUCT((D1404:D1453&lt;=D1406)-(ISBLANK(D1404:D1453))))</f>
        <v/>
      </c>
      <c r="K1406" s="90" t="str">
        <f t="shared" ca="1" si="2826"/>
        <v/>
      </c>
      <c r="L1406" s="90" t="str">
        <f t="shared" ca="1" si="2826"/>
        <v/>
      </c>
      <c r="M1406" s="90" t="str">
        <f t="shared" ca="1" si="2826"/>
        <v/>
      </c>
      <c r="N1406" s="90" t="str">
        <f t="shared" ca="1" si="2826"/>
        <v/>
      </c>
      <c r="O1406" s="90" t="str">
        <f t="shared" ca="1" si="2826"/>
        <v/>
      </c>
      <c r="P1406" s="89" t="str">
        <f t="shared" ref="P1406:U1406" ca="1" si="2827">IF(ISNA(MATCH(MIN(J1404:J1453)+ROW()-ROW(P1404),J1404:J1453,0)),"",INDEX(D1404:D1453,MATCH(MIN(J1404:J1453)+ROW()-ROW(P1404),J1404:J1453,0)))</f>
        <v/>
      </c>
      <c r="Q1406" s="89" t="str">
        <f t="shared" ca="1" si="2827"/>
        <v/>
      </c>
      <c r="R1406" s="89" t="str">
        <f t="shared" ca="1" si="2827"/>
        <v/>
      </c>
      <c r="S1406" s="89" t="str">
        <f t="shared" ca="1" si="2827"/>
        <v/>
      </c>
      <c r="T1406" s="89" t="str">
        <f t="shared" ca="1" si="2827"/>
        <v/>
      </c>
      <c r="U1406" s="89" t="str">
        <f t="shared" ca="1" si="2827"/>
        <v/>
      </c>
      <c r="V1406" s="98"/>
    </row>
    <row r="1407" spans="2:22" x14ac:dyDescent="0.25">
      <c r="B1407" s="91">
        <v>4</v>
      </c>
      <c r="C1407" s="92">
        <f t="shared" si="2713"/>
        <v>43864</v>
      </c>
      <c r="D1407" s="93">
        <f ca="1">OFFSET(dispos!$D$33,,18)</f>
        <v>0</v>
      </c>
      <c r="E1407" s="93">
        <f ca="1">OFFSET(dispos!$E$33,,18)</f>
        <v>0</v>
      </c>
      <c r="F1407" s="93">
        <f ca="1">OFFSET(dispos!$F$33,,18)</f>
        <v>0</v>
      </c>
      <c r="G1407" s="93">
        <f ca="1">OFFSET(dispos!$G$33,,18)</f>
        <v>0</v>
      </c>
      <c r="H1407" s="93">
        <f ca="1">OFFSET(dispos!$H$33,,18)</f>
        <v>0</v>
      </c>
      <c r="I1407" s="93">
        <f ca="1">OFFSET(dispos!$I$33,,18)</f>
        <v>0</v>
      </c>
      <c r="J1407" s="90" t="str">
        <f t="shared" ref="J1407:O1407" ca="1" si="2828">IF(D1407=0,"",SUMPRODUCT((D1404:D1453&lt;=D1407)-(ISBLANK(D1404:D1453))))</f>
        <v/>
      </c>
      <c r="K1407" s="90" t="str">
        <f t="shared" ca="1" si="2828"/>
        <v/>
      </c>
      <c r="L1407" s="90" t="str">
        <f t="shared" ca="1" si="2828"/>
        <v/>
      </c>
      <c r="M1407" s="90" t="str">
        <f t="shared" ca="1" si="2828"/>
        <v/>
      </c>
      <c r="N1407" s="90" t="str">
        <f t="shared" ca="1" si="2828"/>
        <v/>
      </c>
      <c r="O1407" s="90" t="str">
        <f t="shared" ca="1" si="2828"/>
        <v/>
      </c>
      <c r="P1407" s="89" t="str">
        <f t="shared" ref="P1407:U1407" ca="1" si="2829">IF(ISNA(MATCH(MIN(J1404:J1453)+ROW()-ROW(P1404),J1404:J1453,0)),"",INDEX(D1404:D1453,MATCH(MIN(J1404:J1453)+ROW()-ROW(P1404),J1404:J1453,0)))</f>
        <v/>
      </c>
      <c r="Q1407" s="89" t="str">
        <f t="shared" ca="1" si="2829"/>
        <v/>
      </c>
      <c r="R1407" s="89" t="str">
        <f t="shared" ca="1" si="2829"/>
        <v/>
      </c>
      <c r="S1407" s="89" t="str">
        <f t="shared" ca="1" si="2829"/>
        <v/>
      </c>
      <c r="T1407" s="89" t="str">
        <f t="shared" ca="1" si="2829"/>
        <v/>
      </c>
      <c r="U1407" s="89" t="str">
        <f t="shared" ca="1" si="2829"/>
        <v/>
      </c>
      <c r="V1407" s="98"/>
    </row>
    <row r="1408" spans="2:22" x14ac:dyDescent="0.25">
      <c r="B1408" s="91">
        <v>5</v>
      </c>
      <c r="C1408" s="92">
        <f t="shared" si="2713"/>
        <v>43864</v>
      </c>
      <c r="D1408" s="93">
        <f ca="1">OFFSET(dispos!$D$33,,24)</f>
        <v>0</v>
      </c>
      <c r="E1408" s="93">
        <f ca="1">OFFSET(dispos!$E$33,,24)</f>
        <v>0</v>
      </c>
      <c r="F1408" s="93">
        <f ca="1">OFFSET(dispos!$F$33,,24)</f>
        <v>0</v>
      </c>
      <c r="G1408" s="93">
        <f ca="1">OFFSET(dispos!$G$33,,24)</f>
        <v>0</v>
      </c>
      <c r="H1408" s="93">
        <f ca="1">OFFSET(dispos!$H$33,,24)</f>
        <v>0</v>
      </c>
      <c r="I1408" s="93">
        <f ca="1">OFFSET(dispos!$I$33,,24)</f>
        <v>0</v>
      </c>
      <c r="J1408" s="90" t="str">
        <f t="shared" ref="J1408:O1408" ca="1" si="2830">IF(D1408=0,"",SUMPRODUCT((D1404:D1453&lt;=D1408)-(ISBLANK(D1404:D1453))))</f>
        <v/>
      </c>
      <c r="K1408" s="90" t="str">
        <f t="shared" ca="1" si="2830"/>
        <v/>
      </c>
      <c r="L1408" s="90" t="str">
        <f t="shared" ca="1" si="2830"/>
        <v/>
      </c>
      <c r="M1408" s="90" t="str">
        <f t="shared" ca="1" si="2830"/>
        <v/>
      </c>
      <c r="N1408" s="90" t="str">
        <f t="shared" ca="1" si="2830"/>
        <v/>
      </c>
      <c r="O1408" s="90" t="str">
        <f t="shared" ca="1" si="2830"/>
        <v/>
      </c>
      <c r="P1408" s="89" t="str">
        <f t="shared" ref="P1408:U1408" ca="1" si="2831">IF(ISNA(MATCH(MIN(J1404:J1453)+ROW()-ROW(P1404),J1404:J1453,0)),"",INDEX(D1404:D1453,MATCH(MIN(J1404:J1453)+ROW()-ROW(P1404),J1404:J1453,0)))</f>
        <v/>
      </c>
      <c r="Q1408" s="89" t="str">
        <f t="shared" ca="1" si="2831"/>
        <v/>
      </c>
      <c r="R1408" s="89" t="str">
        <f t="shared" ca="1" si="2831"/>
        <v/>
      </c>
      <c r="S1408" s="89" t="str">
        <f t="shared" ca="1" si="2831"/>
        <v/>
      </c>
      <c r="T1408" s="89" t="str">
        <f t="shared" ca="1" si="2831"/>
        <v/>
      </c>
      <c r="U1408" s="89" t="str">
        <f t="shared" ca="1" si="2831"/>
        <v/>
      </c>
      <c r="V1408" s="98"/>
    </row>
    <row r="1409" spans="2:22" x14ac:dyDescent="0.25">
      <c r="B1409" s="91">
        <v>6</v>
      </c>
      <c r="C1409" s="92">
        <f t="shared" si="2713"/>
        <v>43864</v>
      </c>
      <c r="D1409" s="93">
        <f ca="1">OFFSET(dispos!$D$33,,30)</f>
        <v>0</v>
      </c>
      <c r="E1409" s="93">
        <f ca="1">OFFSET(dispos!$E$33,,30)</f>
        <v>0</v>
      </c>
      <c r="F1409" s="93">
        <f ca="1">OFFSET(dispos!$F$33,,30)</f>
        <v>0</v>
      </c>
      <c r="G1409" s="93">
        <f ca="1">OFFSET(dispos!$G$33,,30)</f>
        <v>0</v>
      </c>
      <c r="H1409" s="93">
        <f ca="1">OFFSET(dispos!$H$33,,30)</f>
        <v>0</v>
      </c>
      <c r="I1409" s="93">
        <f ca="1">OFFSET(dispos!$I$33,,30)</f>
        <v>0</v>
      </c>
      <c r="J1409" s="90" t="str">
        <f t="shared" ref="J1409:O1409" ca="1" si="2832">IF(D1409=0,"",SUMPRODUCT((D1404:D1453&lt;=D1409)-(ISBLANK(D1404:D1453))))</f>
        <v/>
      </c>
      <c r="K1409" s="90" t="str">
        <f t="shared" ca="1" si="2832"/>
        <v/>
      </c>
      <c r="L1409" s="90" t="str">
        <f t="shared" ca="1" si="2832"/>
        <v/>
      </c>
      <c r="M1409" s="90" t="str">
        <f t="shared" ca="1" si="2832"/>
        <v/>
      </c>
      <c r="N1409" s="90" t="str">
        <f t="shared" ca="1" si="2832"/>
        <v/>
      </c>
      <c r="O1409" s="90" t="str">
        <f t="shared" ca="1" si="2832"/>
        <v/>
      </c>
      <c r="P1409" s="89" t="str">
        <f t="shared" ref="P1409:U1409" ca="1" si="2833">IF(ISNA(MATCH(MIN(J1404:J1453)+ROW()-ROW(P1404),J1404:J1453,0)),"",INDEX(D1404:D1453,MATCH(MIN(J1404:J1453)+ROW()-ROW(P1404),J1404:J1453,0)))</f>
        <v/>
      </c>
      <c r="Q1409" s="89" t="str">
        <f t="shared" ca="1" si="2833"/>
        <v/>
      </c>
      <c r="R1409" s="89" t="str">
        <f t="shared" ca="1" si="2833"/>
        <v/>
      </c>
      <c r="S1409" s="89" t="str">
        <f t="shared" ca="1" si="2833"/>
        <v/>
      </c>
      <c r="T1409" s="89" t="str">
        <f t="shared" ca="1" si="2833"/>
        <v/>
      </c>
      <c r="U1409" s="89" t="str">
        <f t="shared" ca="1" si="2833"/>
        <v/>
      </c>
      <c r="V1409" s="98"/>
    </row>
    <row r="1410" spans="2:22" x14ac:dyDescent="0.25">
      <c r="B1410" s="91">
        <v>7</v>
      </c>
      <c r="C1410" s="92">
        <f t="shared" si="2713"/>
        <v>43864</v>
      </c>
      <c r="D1410" s="93">
        <f ca="1">OFFSET(dispos!$D$33,,36)</f>
        <v>0</v>
      </c>
      <c r="E1410" s="93">
        <f ca="1">OFFSET(dispos!$E$33,,36)</f>
        <v>0</v>
      </c>
      <c r="F1410" s="93">
        <f ca="1">OFFSET(dispos!$F$33,,36)</f>
        <v>0</v>
      </c>
      <c r="G1410" s="93">
        <f ca="1">OFFSET(dispos!$G$33,,36)</f>
        <v>0</v>
      </c>
      <c r="H1410" s="93">
        <f ca="1">OFFSET(dispos!$H$33,,36)</f>
        <v>0</v>
      </c>
      <c r="I1410" s="93">
        <f ca="1">OFFSET(dispos!$I$33,,36)</f>
        <v>0</v>
      </c>
      <c r="J1410" s="90" t="str">
        <f t="shared" ref="J1410:O1410" ca="1" si="2834">IF(D1410=0,"",SUMPRODUCT((D1404:D1453&lt;=D1410)-(ISBLANK(D1404:D1453))))</f>
        <v/>
      </c>
      <c r="K1410" s="90" t="str">
        <f t="shared" ca="1" si="2834"/>
        <v/>
      </c>
      <c r="L1410" s="90" t="str">
        <f t="shared" ca="1" si="2834"/>
        <v/>
      </c>
      <c r="M1410" s="90" t="str">
        <f t="shared" ca="1" si="2834"/>
        <v/>
      </c>
      <c r="N1410" s="90" t="str">
        <f t="shared" ca="1" si="2834"/>
        <v/>
      </c>
      <c r="O1410" s="90" t="str">
        <f t="shared" ca="1" si="2834"/>
        <v/>
      </c>
      <c r="P1410" s="89" t="str">
        <f t="shared" ref="P1410:U1410" ca="1" si="2835">IF(ISNA(MATCH(MIN(J1404:J1453)+ROW()-ROW(P1404),J1404:J1453,0)),"",INDEX(D1404:D1453,MATCH(MIN(J1404:J1453)+ROW()-ROW(P1404),J1404:J1453,0)))</f>
        <v/>
      </c>
      <c r="Q1410" s="89" t="str">
        <f t="shared" ca="1" si="2835"/>
        <v/>
      </c>
      <c r="R1410" s="89" t="str">
        <f t="shared" ca="1" si="2835"/>
        <v/>
      </c>
      <c r="S1410" s="89" t="str">
        <f t="shared" ca="1" si="2835"/>
        <v/>
      </c>
      <c r="T1410" s="89" t="str">
        <f t="shared" ca="1" si="2835"/>
        <v/>
      </c>
      <c r="U1410" s="89" t="str">
        <f t="shared" ca="1" si="2835"/>
        <v/>
      </c>
      <c r="V1410" s="98"/>
    </row>
    <row r="1411" spans="2:22" x14ac:dyDescent="0.25">
      <c r="B1411" s="91">
        <v>8</v>
      </c>
      <c r="C1411" s="92">
        <f t="shared" si="2713"/>
        <v>43864</v>
      </c>
      <c r="D1411" s="93">
        <f ca="1">OFFSET(dispos!$D$33,,42)</f>
        <v>0</v>
      </c>
      <c r="E1411" s="93">
        <f ca="1">OFFSET(dispos!$E$33,,42)</f>
        <v>0</v>
      </c>
      <c r="F1411" s="93">
        <f ca="1">OFFSET(dispos!$F$33,,42)</f>
        <v>0</v>
      </c>
      <c r="G1411" s="93">
        <f ca="1">OFFSET(dispos!$G$33,,42)</f>
        <v>0</v>
      </c>
      <c r="H1411" s="93">
        <f ca="1">OFFSET(dispos!$H$33,,42)</f>
        <v>0</v>
      </c>
      <c r="I1411" s="93">
        <f ca="1">OFFSET(dispos!$I$33,,42)</f>
        <v>0</v>
      </c>
      <c r="J1411" s="90" t="str">
        <f t="shared" ref="J1411:O1411" ca="1" si="2836">IF(D1411=0,"",SUMPRODUCT((D1404:D1453&lt;=D1411)-(ISBLANK(D1404:D1453))))</f>
        <v/>
      </c>
      <c r="K1411" s="90" t="str">
        <f t="shared" ca="1" si="2836"/>
        <v/>
      </c>
      <c r="L1411" s="90" t="str">
        <f t="shared" ca="1" si="2836"/>
        <v/>
      </c>
      <c r="M1411" s="90" t="str">
        <f t="shared" ca="1" si="2836"/>
        <v/>
      </c>
      <c r="N1411" s="90" t="str">
        <f t="shared" ca="1" si="2836"/>
        <v/>
      </c>
      <c r="O1411" s="90" t="str">
        <f t="shared" ca="1" si="2836"/>
        <v/>
      </c>
      <c r="P1411" s="89" t="str">
        <f t="shared" ref="P1411:U1411" ca="1" si="2837">IF(ISNA(MATCH(MIN(J1404:J1453)+ROW()-ROW(P1404),J1404:J1453,0)),"",INDEX(D1404:D1453,MATCH(MIN(J1404:J1453)+ROW()-ROW(P1404),J1404:J1453,0)))</f>
        <v/>
      </c>
      <c r="Q1411" s="89" t="str">
        <f t="shared" ca="1" si="2837"/>
        <v/>
      </c>
      <c r="R1411" s="89" t="str">
        <f t="shared" ca="1" si="2837"/>
        <v/>
      </c>
      <c r="S1411" s="89" t="str">
        <f t="shared" ca="1" si="2837"/>
        <v/>
      </c>
      <c r="T1411" s="89" t="str">
        <f t="shared" ca="1" si="2837"/>
        <v/>
      </c>
      <c r="U1411" s="89" t="str">
        <f t="shared" ca="1" si="2837"/>
        <v/>
      </c>
      <c r="V1411" s="98"/>
    </row>
    <row r="1412" spans="2:22" x14ac:dyDescent="0.25">
      <c r="B1412" s="91">
        <v>9</v>
      </c>
      <c r="C1412" s="92">
        <f t="shared" si="2713"/>
        <v>43864</v>
      </c>
      <c r="D1412" s="93">
        <f ca="1">OFFSET(dispos!$D$33,,48)</f>
        <v>0</v>
      </c>
      <c r="E1412" s="93">
        <f ca="1">OFFSET(dispos!$E$33,,48)</f>
        <v>0</v>
      </c>
      <c r="F1412" s="93">
        <f ca="1">OFFSET(dispos!$F$33,,48)</f>
        <v>0</v>
      </c>
      <c r="G1412" s="93">
        <f ca="1">OFFSET(dispos!$G$33,,48)</f>
        <v>0</v>
      </c>
      <c r="H1412" s="93">
        <f ca="1">OFFSET(dispos!$H$33,,48)</f>
        <v>0</v>
      </c>
      <c r="I1412" s="93">
        <f ca="1">OFFSET(dispos!$I$33,,48)</f>
        <v>0</v>
      </c>
      <c r="J1412" s="90" t="str">
        <f t="shared" ref="J1412:O1412" ca="1" si="2838">IF(D1412=0,"",SUMPRODUCT((D1404:D1453&lt;=D1412)-(ISBLANK(D1404:D1453))))</f>
        <v/>
      </c>
      <c r="K1412" s="90" t="str">
        <f t="shared" ca="1" si="2838"/>
        <v/>
      </c>
      <c r="L1412" s="90" t="str">
        <f t="shared" ca="1" si="2838"/>
        <v/>
      </c>
      <c r="M1412" s="90" t="str">
        <f t="shared" ca="1" si="2838"/>
        <v/>
      </c>
      <c r="N1412" s="90" t="str">
        <f t="shared" ca="1" si="2838"/>
        <v/>
      </c>
      <c r="O1412" s="90" t="str">
        <f t="shared" ca="1" si="2838"/>
        <v/>
      </c>
      <c r="P1412" s="89" t="str">
        <f t="shared" ref="P1412:U1412" ca="1" si="2839">IF(ISNA(MATCH(MIN(J1404:J1453)+ROW()-ROW(P1404),J1404:J1453,0)),"",INDEX(D1404:D1453,MATCH(MIN(J1404:J1453)+ROW()-ROW(P1404),J1404:J1453,0)))</f>
        <v/>
      </c>
      <c r="Q1412" s="89" t="str">
        <f t="shared" ca="1" si="2839"/>
        <v/>
      </c>
      <c r="R1412" s="89" t="str">
        <f t="shared" ca="1" si="2839"/>
        <v/>
      </c>
      <c r="S1412" s="89" t="str">
        <f t="shared" ca="1" si="2839"/>
        <v/>
      </c>
      <c r="T1412" s="89" t="str">
        <f t="shared" ca="1" si="2839"/>
        <v/>
      </c>
      <c r="U1412" s="89" t="str">
        <f t="shared" ca="1" si="2839"/>
        <v/>
      </c>
      <c r="V1412" s="98"/>
    </row>
    <row r="1413" spans="2:22" x14ac:dyDescent="0.25">
      <c r="B1413" s="91">
        <v>10</v>
      </c>
      <c r="C1413" s="92">
        <f t="shared" si="2713"/>
        <v>43864</v>
      </c>
      <c r="D1413" s="93">
        <f ca="1">OFFSET(dispos!$D$33,,54)</f>
        <v>0</v>
      </c>
      <c r="E1413" s="93">
        <f ca="1">OFFSET(dispos!$E$33,,54)</f>
        <v>0</v>
      </c>
      <c r="F1413" s="93">
        <f ca="1">OFFSET(dispos!$F$33,,54)</f>
        <v>0</v>
      </c>
      <c r="G1413" s="93">
        <f ca="1">OFFSET(dispos!$G$33,,54)</f>
        <v>0</v>
      </c>
      <c r="H1413" s="93">
        <f ca="1">OFFSET(dispos!$H$33,,54)</f>
        <v>0</v>
      </c>
      <c r="I1413" s="93">
        <f ca="1">OFFSET(dispos!$I$33,,54)</f>
        <v>0</v>
      </c>
      <c r="J1413" s="90" t="str">
        <f t="shared" ref="J1413:O1413" ca="1" si="2840">IF(D1413=0,"",SUMPRODUCT((D1404:D1453&lt;=D1413)-(ISBLANK(D1404:D1453))))</f>
        <v/>
      </c>
      <c r="K1413" s="90" t="str">
        <f t="shared" ca="1" si="2840"/>
        <v/>
      </c>
      <c r="L1413" s="90" t="str">
        <f t="shared" ca="1" si="2840"/>
        <v/>
      </c>
      <c r="M1413" s="90" t="str">
        <f t="shared" ca="1" si="2840"/>
        <v/>
      </c>
      <c r="N1413" s="90" t="str">
        <f t="shared" ca="1" si="2840"/>
        <v/>
      </c>
      <c r="O1413" s="90" t="str">
        <f t="shared" ca="1" si="2840"/>
        <v/>
      </c>
      <c r="P1413" s="89" t="str">
        <f t="shared" ref="P1413:U1413" ca="1" si="2841">IF(ISNA(MATCH(MIN(J1404:J1453)+ROW()-ROW(P1404),J1404:J1453,0)),"",INDEX(D1404:D1453,MATCH(MIN(J1404:J1453)+ROW()-ROW(P1404),J1404:J1453,0)))</f>
        <v/>
      </c>
      <c r="Q1413" s="89" t="str">
        <f t="shared" ca="1" si="2841"/>
        <v/>
      </c>
      <c r="R1413" s="89" t="str">
        <f t="shared" ca="1" si="2841"/>
        <v/>
      </c>
      <c r="S1413" s="89" t="str">
        <f t="shared" ca="1" si="2841"/>
        <v/>
      </c>
      <c r="T1413" s="89" t="str">
        <f t="shared" ca="1" si="2841"/>
        <v/>
      </c>
      <c r="U1413" s="89" t="str">
        <f t="shared" ca="1" si="2841"/>
        <v/>
      </c>
      <c r="V1413" s="98"/>
    </row>
    <row r="1414" spans="2:22" x14ac:dyDescent="0.25">
      <c r="B1414" s="91">
        <v>11</v>
      </c>
      <c r="C1414" s="92">
        <f t="shared" ref="C1414:C1477" si="2842">C1413</f>
        <v>43864</v>
      </c>
      <c r="D1414" s="93">
        <f ca="1">OFFSET(dispos!$D$33,,60)</f>
        <v>0</v>
      </c>
      <c r="E1414" s="93">
        <f ca="1">OFFSET(dispos!$E$33,,60)</f>
        <v>0</v>
      </c>
      <c r="F1414" s="93">
        <f ca="1">OFFSET(dispos!$F$33,,60)</f>
        <v>0</v>
      </c>
      <c r="G1414" s="93">
        <f ca="1">OFFSET(dispos!$G$33,,60)</f>
        <v>0</v>
      </c>
      <c r="H1414" s="93">
        <f ca="1">OFFSET(dispos!$H$33,,60)</f>
        <v>0</v>
      </c>
      <c r="I1414" s="93">
        <f ca="1">OFFSET(dispos!$I$33,,60)</f>
        <v>0</v>
      </c>
      <c r="J1414" s="90" t="str">
        <f t="shared" ref="J1414:O1414" ca="1" si="2843">IF(D1414=0,"",SUMPRODUCT((D1404:D1453&lt;=D1414)-(ISBLANK(D1404:D1453))))</f>
        <v/>
      </c>
      <c r="K1414" s="90" t="str">
        <f t="shared" ca="1" si="2843"/>
        <v/>
      </c>
      <c r="L1414" s="90" t="str">
        <f t="shared" ca="1" si="2843"/>
        <v/>
      </c>
      <c r="M1414" s="90" t="str">
        <f t="shared" ca="1" si="2843"/>
        <v/>
      </c>
      <c r="N1414" s="90" t="str">
        <f t="shared" ca="1" si="2843"/>
        <v/>
      </c>
      <c r="O1414" s="90" t="str">
        <f t="shared" ca="1" si="2843"/>
        <v/>
      </c>
      <c r="P1414" s="89" t="str">
        <f t="shared" ref="P1414:U1414" ca="1" si="2844">IF(ISNA(MATCH(MIN(J1404:J1453)+ROW()-ROW(P1404),J1404:J1453,0)),"",INDEX(D1404:D1453,MATCH(MIN(J1404:J1453)+ROW()-ROW(P1404),J1404:J1453,0)))</f>
        <v/>
      </c>
      <c r="Q1414" s="89" t="str">
        <f t="shared" ca="1" si="2844"/>
        <v/>
      </c>
      <c r="R1414" s="89" t="str">
        <f t="shared" ca="1" si="2844"/>
        <v/>
      </c>
      <c r="S1414" s="89" t="str">
        <f t="shared" ca="1" si="2844"/>
        <v/>
      </c>
      <c r="T1414" s="89" t="str">
        <f t="shared" ca="1" si="2844"/>
        <v/>
      </c>
      <c r="U1414" s="89" t="str">
        <f t="shared" ca="1" si="2844"/>
        <v/>
      </c>
      <c r="V1414" s="98"/>
    </row>
    <row r="1415" spans="2:22" x14ac:dyDescent="0.25">
      <c r="B1415" s="91">
        <v>12</v>
      </c>
      <c r="C1415" s="92">
        <f t="shared" si="2842"/>
        <v>43864</v>
      </c>
      <c r="D1415" s="93">
        <f ca="1">OFFSET(dispos!$D$33,,66)</f>
        <v>0</v>
      </c>
      <c r="E1415" s="93">
        <f ca="1">OFFSET(dispos!$E$33,,66)</f>
        <v>0</v>
      </c>
      <c r="F1415" s="93">
        <f ca="1">OFFSET(dispos!$F$33,,66)</f>
        <v>0</v>
      </c>
      <c r="G1415" s="93">
        <f ca="1">OFFSET(dispos!$G$33,,66)</f>
        <v>0</v>
      </c>
      <c r="H1415" s="93">
        <f ca="1">OFFSET(dispos!$H$33,,66)</f>
        <v>0</v>
      </c>
      <c r="I1415" s="93">
        <f ca="1">OFFSET(dispos!$I$33,,66)</f>
        <v>0</v>
      </c>
      <c r="J1415" s="90" t="str">
        <f t="shared" ref="J1415:O1415" ca="1" si="2845">IF(D1415=0,"",SUMPRODUCT((D1404:D1453&lt;=D1415)-(ISBLANK(D1404:D1453))))</f>
        <v/>
      </c>
      <c r="K1415" s="90" t="str">
        <f t="shared" ca="1" si="2845"/>
        <v/>
      </c>
      <c r="L1415" s="90" t="str">
        <f t="shared" ca="1" si="2845"/>
        <v/>
      </c>
      <c r="M1415" s="90" t="str">
        <f t="shared" ca="1" si="2845"/>
        <v/>
      </c>
      <c r="N1415" s="90" t="str">
        <f t="shared" ca="1" si="2845"/>
        <v/>
      </c>
      <c r="O1415" s="90" t="str">
        <f t="shared" ca="1" si="2845"/>
        <v/>
      </c>
      <c r="P1415" s="89" t="str">
        <f t="shared" ref="P1415:U1415" ca="1" si="2846">IF(ISNA(MATCH(MIN(J1404:J1453)+ROW()-ROW(P1404),J1404:J1453,0)),"",INDEX(D1404:D1453,MATCH(MIN(J1404:J1453)+ROW()-ROW(P1404),J1404:J1453,0)))</f>
        <v/>
      </c>
      <c r="Q1415" s="89" t="str">
        <f t="shared" ca="1" si="2846"/>
        <v/>
      </c>
      <c r="R1415" s="89" t="str">
        <f t="shared" ca="1" si="2846"/>
        <v/>
      </c>
      <c r="S1415" s="89" t="str">
        <f t="shared" ca="1" si="2846"/>
        <v/>
      </c>
      <c r="T1415" s="89" t="str">
        <f t="shared" ca="1" si="2846"/>
        <v/>
      </c>
      <c r="U1415" s="89" t="str">
        <f t="shared" ca="1" si="2846"/>
        <v/>
      </c>
      <c r="V1415" s="98"/>
    </row>
    <row r="1416" spans="2:22" x14ac:dyDescent="0.25">
      <c r="B1416" s="91">
        <v>13</v>
      </c>
      <c r="C1416" s="92">
        <f t="shared" si="2842"/>
        <v>43864</v>
      </c>
      <c r="D1416" s="93">
        <f ca="1">OFFSET(dispos!$D$33,,72)</f>
        <v>0</v>
      </c>
      <c r="E1416" s="93">
        <f ca="1">OFFSET(dispos!$E$33,,72)</f>
        <v>0</v>
      </c>
      <c r="F1416" s="93">
        <f ca="1">OFFSET(dispos!$F$33,,72)</f>
        <v>0</v>
      </c>
      <c r="G1416" s="93">
        <f ca="1">OFFSET(dispos!$G$33,,72)</f>
        <v>0</v>
      </c>
      <c r="H1416" s="93">
        <f ca="1">OFFSET(dispos!$H$33,,72)</f>
        <v>0</v>
      </c>
      <c r="I1416" s="93">
        <f ca="1">OFFSET(dispos!$I$33,,72)</f>
        <v>0</v>
      </c>
      <c r="J1416" s="90" t="str">
        <f t="shared" ref="J1416:O1416" ca="1" si="2847">IF(D1416=0,"",SUMPRODUCT((D1404:D1453&lt;=D1416)-(ISBLANK(D1404:D1453))))</f>
        <v/>
      </c>
      <c r="K1416" s="90" t="str">
        <f t="shared" ca="1" si="2847"/>
        <v/>
      </c>
      <c r="L1416" s="90" t="str">
        <f t="shared" ca="1" si="2847"/>
        <v/>
      </c>
      <c r="M1416" s="90" t="str">
        <f t="shared" ca="1" si="2847"/>
        <v/>
      </c>
      <c r="N1416" s="90" t="str">
        <f t="shared" ca="1" si="2847"/>
        <v/>
      </c>
      <c r="O1416" s="90" t="str">
        <f t="shared" ca="1" si="2847"/>
        <v/>
      </c>
      <c r="P1416" s="89" t="str">
        <f t="shared" ref="P1416:U1416" ca="1" si="2848">IF(ISNA(MATCH(MIN(J1404:J1453)+ROW()-ROW(P1404),J1404:J1453,0)),"",INDEX(D1404:D1453,MATCH(MIN(J1404:J1453)+ROW()-ROW(P1404),J1404:J1453,0)))</f>
        <v/>
      </c>
      <c r="Q1416" s="89" t="str">
        <f t="shared" ca="1" si="2848"/>
        <v/>
      </c>
      <c r="R1416" s="89" t="str">
        <f t="shared" ca="1" si="2848"/>
        <v/>
      </c>
      <c r="S1416" s="89" t="str">
        <f t="shared" ca="1" si="2848"/>
        <v/>
      </c>
      <c r="T1416" s="89" t="str">
        <f t="shared" ca="1" si="2848"/>
        <v/>
      </c>
      <c r="U1416" s="89" t="str">
        <f t="shared" ca="1" si="2848"/>
        <v/>
      </c>
      <c r="V1416" s="98"/>
    </row>
    <row r="1417" spans="2:22" x14ac:dyDescent="0.25">
      <c r="B1417" s="91">
        <v>14</v>
      </c>
      <c r="C1417" s="92">
        <f t="shared" si="2842"/>
        <v>43864</v>
      </c>
      <c r="D1417" s="93">
        <f ca="1">OFFSET(dispos!$D$33,,78)</f>
        <v>0</v>
      </c>
      <c r="E1417" s="93">
        <f ca="1">OFFSET(dispos!$E$33,,78)</f>
        <v>0</v>
      </c>
      <c r="F1417" s="93">
        <f ca="1">OFFSET(dispos!$F$33,,78)</f>
        <v>0</v>
      </c>
      <c r="G1417" s="93">
        <f ca="1">OFFSET(dispos!$G$33,,78)</f>
        <v>0</v>
      </c>
      <c r="H1417" s="93">
        <f ca="1">OFFSET(dispos!$H$33,,78)</f>
        <v>0</v>
      </c>
      <c r="I1417" s="93">
        <f ca="1">OFFSET(dispos!$I$33,,78)</f>
        <v>0</v>
      </c>
      <c r="J1417" s="90" t="str">
        <f t="shared" ref="J1417:O1417" ca="1" si="2849">IF(D1417=0,"",SUMPRODUCT((D1404:D1453&lt;=D1417)-(ISBLANK(D1404:D1453))))</f>
        <v/>
      </c>
      <c r="K1417" s="90" t="str">
        <f t="shared" ca="1" si="2849"/>
        <v/>
      </c>
      <c r="L1417" s="90" t="str">
        <f t="shared" ca="1" si="2849"/>
        <v/>
      </c>
      <c r="M1417" s="90" t="str">
        <f t="shared" ca="1" si="2849"/>
        <v/>
      </c>
      <c r="N1417" s="90" t="str">
        <f t="shared" ca="1" si="2849"/>
        <v/>
      </c>
      <c r="O1417" s="90" t="str">
        <f t="shared" ca="1" si="2849"/>
        <v/>
      </c>
      <c r="P1417" s="89" t="str">
        <f t="shared" ref="P1417:U1417" ca="1" si="2850">IF(ISNA(MATCH(MIN(J1404:J1453)+ROW()-ROW(P1404),J1404:J1453,0)),"",INDEX(D1404:D1453,MATCH(MIN(J1404:J1453)+ROW()-ROW(P1404),J1404:J1453,0)))</f>
        <v/>
      </c>
      <c r="Q1417" s="89" t="str">
        <f t="shared" ca="1" si="2850"/>
        <v/>
      </c>
      <c r="R1417" s="89" t="str">
        <f t="shared" ca="1" si="2850"/>
        <v/>
      </c>
      <c r="S1417" s="89" t="str">
        <f t="shared" ca="1" si="2850"/>
        <v/>
      </c>
      <c r="T1417" s="89" t="str">
        <f t="shared" ca="1" si="2850"/>
        <v/>
      </c>
      <c r="U1417" s="89" t="str">
        <f t="shared" ca="1" si="2850"/>
        <v/>
      </c>
      <c r="V1417" s="98"/>
    </row>
    <row r="1418" spans="2:22" x14ac:dyDescent="0.25">
      <c r="B1418" s="91">
        <v>15</v>
      </c>
      <c r="C1418" s="92">
        <f t="shared" si="2842"/>
        <v>43864</v>
      </c>
      <c r="D1418" s="93">
        <f ca="1">OFFSET(dispos!$D$33,,84)</f>
        <v>0</v>
      </c>
      <c r="E1418" s="93">
        <f ca="1">OFFSET(dispos!$E$33,,84)</f>
        <v>0</v>
      </c>
      <c r="F1418" s="93">
        <f ca="1">OFFSET(dispos!$F$33,,84)</f>
        <v>0</v>
      </c>
      <c r="G1418" s="93">
        <f ca="1">OFFSET(dispos!$G$33,,84)</f>
        <v>0</v>
      </c>
      <c r="H1418" s="93">
        <f ca="1">OFFSET(dispos!$H$33,,84)</f>
        <v>0</v>
      </c>
      <c r="I1418" s="93">
        <f ca="1">OFFSET(dispos!$I$33,,84)</f>
        <v>0</v>
      </c>
      <c r="J1418" s="90" t="str">
        <f t="shared" ref="J1418:O1418" ca="1" si="2851">IF(D1418=0,"",SUMPRODUCT((D1404:D1453&lt;=D1418)-(ISBLANK(D1404:D1453))))</f>
        <v/>
      </c>
      <c r="K1418" s="90" t="str">
        <f t="shared" ca="1" si="2851"/>
        <v/>
      </c>
      <c r="L1418" s="90" t="str">
        <f t="shared" ca="1" si="2851"/>
        <v/>
      </c>
      <c r="M1418" s="90" t="str">
        <f t="shared" ca="1" si="2851"/>
        <v/>
      </c>
      <c r="N1418" s="90" t="str">
        <f t="shared" ca="1" si="2851"/>
        <v/>
      </c>
      <c r="O1418" s="90" t="str">
        <f t="shared" ca="1" si="2851"/>
        <v/>
      </c>
      <c r="P1418" s="89" t="str">
        <f t="shared" ref="P1418:U1418" ca="1" si="2852">IF(ISNA(MATCH(MIN(J1404:J1453)+ROW()-ROW(P1404),J1404:J1453,0)),"",INDEX(D1404:D1453,MATCH(MIN(J1404:J1453)+ROW()-ROW(P1404),J1404:J1453,0)))</f>
        <v/>
      </c>
      <c r="Q1418" s="89" t="str">
        <f t="shared" ca="1" si="2852"/>
        <v/>
      </c>
      <c r="R1418" s="89" t="str">
        <f t="shared" ca="1" si="2852"/>
        <v/>
      </c>
      <c r="S1418" s="89" t="str">
        <f t="shared" ca="1" si="2852"/>
        <v/>
      </c>
      <c r="T1418" s="89" t="str">
        <f t="shared" ca="1" si="2852"/>
        <v/>
      </c>
      <c r="U1418" s="89" t="str">
        <f t="shared" ca="1" si="2852"/>
        <v/>
      </c>
      <c r="V1418" s="98"/>
    </row>
    <row r="1419" spans="2:22" x14ac:dyDescent="0.25">
      <c r="B1419" s="91">
        <v>16</v>
      </c>
      <c r="C1419" s="92">
        <f t="shared" si="2842"/>
        <v>43864</v>
      </c>
      <c r="D1419" s="93">
        <f ca="1">OFFSET(dispos!$D$33,,90)</f>
        <v>0</v>
      </c>
      <c r="E1419" s="93">
        <f ca="1">OFFSET(dispos!$E$33,,90)</f>
        <v>0</v>
      </c>
      <c r="F1419" s="93">
        <f ca="1">OFFSET(dispos!$F$33,,90)</f>
        <v>0</v>
      </c>
      <c r="G1419" s="93">
        <f ca="1">OFFSET(dispos!$G$33,,90)</f>
        <v>0</v>
      </c>
      <c r="H1419" s="93">
        <f ca="1">OFFSET(dispos!$H$33,,90)</f>
        <v>0</v>
      </c>
      <c r="I1419" s="93">
        <f ca="1">OFFSET(dispos!$I$33,,90)</f>
        <v>0</v>
      </c>
      <c r="J1419" s="90" t="str">
        <f t="shared" ref="J1419:O1419" ca="1" si="2853">IF(D1419=0,"",SUMPRODUCT((D1404:D1453&lt;=D1419)-(ISBLANK(D1404:D1453))))</f>
        <v/>
      </c>
      <c r="K1419" s="90" t="str">
        <f t="shared" ca="1" si="2853"/>
        <v/>
      </c>
      <c r="L1419" s="90" t="str">
        <f t="shared" ca="1" si="2853"/>
        <v/>
      </c>
      <c r="M1419" s="90" t="str">
        <f t="shared" ca="1" si="2853"/>
        <v/>
      </c>
      <c r="N1419" s="90" t="str">
        <f t="shared" ca="1" si="2853"/>
        <v/>
      </c>
      <c r="O1419" s="90" t="str">
        <f t="shared" ca="1" si="2853"/>
        <v/>
      </c>
      <c r="P1419" s="89" t="str">
        <f t="shared" ref="P1419:U1419" ca="1" si="2854">IF(ISNA(MATCH(MIN(J1404:J1453)+ROW()-ROW(P1404),J1404:J1453,0)),"",INDEX(D1404:D1453,MATCH(MIN(J1404:J1453)+ROW()-ROW(P1404),J1404:J1453,0)))</f>
        <v/>
      </c>
      <c r="Q1419" s="89" t="str">
        <f t="shared" ca="1" si="2854"/>
        <v/>
      </c>
      <c r="R1419" s="89" t="str">
        <f t="shared" ca="1" si="2854"/>
        <v/>
      </c>
      <c r="S1419" s="89" t="str">
        <f t="shared" ca="1" si="2854"/>
        <v/>
      </c>
      <c r="T1419" s="89" t="str">
        <f t="shared" ca="1" si="2854"/>
        <v/>
      </c>
      <c r="U1419" s="89" t="str">
        <f t="shared" ca="1" si="2854"/>
        <v/>
      </c>
      <c r="V1419" s="98"/>
    </row>
    <row r="1420" spans="2:22" x14ac:dyDescent="0.25">
      <c r="B1420" s="91">
        <v>17</v>
      </c>
      <c r="C1420" s="92">
        <f t="shared" si="2842"/>
        <v>43864</v>
      </c>
      <c r="D1420" s="93">
        <f ca="1">OFFSET(dispos!$D$33,,96)</f>
        <v>0</v>
      </c>
      <c r="E1420" s="93">
        <f ca="1">OFFSET(dispos!$E$33,,96)</f>
        <v>0</v>
      </c>
      <c r="F1420" s="93">
        <f ca="1">OFFSET(dispos!$F$33,,96)</f>
        <v>0</v>
      </c>
      <c r="G1420" s="93">
        <f ca="1">OFFSET(dispos!$G$33,,96)</f>
        <v>0</v>
      </c>
      <c r="H1420" s="93">
        <f ca="1">OFFSET(dispos!$H$33,,96)</f>
        <v>0</v>
      </c>
      <c r="I1420" s="93">
        <f ca="1">OFFSET(dispos!$I$33,,96)</f>
        <v>0</v>
      </c>
      <c r="J1420" s="90" t="str">
        <f t="shared" ref="J1420:O1420" ca="1" si="2855">IF(D1420=0,"",SUMPRODUCT((D1404:D1453&lt;=D1420)-(ISBLANK(D1404:D1453))))</f>
        <v/>
      </c>
      <c r="K1420" s="90" t="str">
        <f t="shared" ca="1" si="2855"/>
        <v/>
      </c>
      <c r="L1420" s="90" t="str">
        <f t="shared" ca="1" si="2855"/>
        <v/>
      </c>
      <c r="M1420" s="90" t="str">
        <f t="shared" ca="1" si="2855"/>
        <v/>
      </c>
      <c r="N1420" s="90" t="str">
        <f t="shared" ca="1" si="2855"/>
        <v/>
      </c>
      <c r="O1420" s="90" t="str">
        <f t="shared" ca="1" si="2855"/>
        <v/>
      </c>
      <c r="P1420" s="89" t="str">
        <f t="shared" ref="P1420:U1420" ca="1" si="2856">IF(ISNA(MATCH(MIN(J1404:J1453)+ROW()-ROW(P1404),J1404:J1453,0)),"",INDEX(D1404:D1453,MATCH(MIN(J1404:J1453)+ROW()-ROW(P1404),J1404:J1453,0)))</f>
        <v/>
      </c>
      <c r="Q1420" s="89" t="str">
        <f t="shared" ca="1" si="2856"/>
        <v/>
      </c>
      <c r="R1420" s="89" t="str">
        <f t="shared" ca="1" si="2856"/>
        <v/>
      </c>
      <c r="S1420" s="89" t="str">
        <f t="shared" ca="1" si="2856"/>
        <v/>
      </c>
      <c r="T1420" s="89" t="str">
        <f t="shared" ca="1" si="2856"/>
        <v/>
      </c>
      <c r="U1420" s="89" t="str">
        <f t="shared" ca="1" si="2856"/>
        <v/>
      </c>
      <c r="V1420" s="98"/>
    </row>
    <row r="1421" spans="2:22" x14ac:dyDescent="0.25">
      <c r="B1421" s="91">
        <v>18</v>
      </c>
      <c r="C1421" s="92">
        <f t="shared" si="2842"/>
        <v>43864</v>
      </c>
      <c r="D1421" s="93">
        <f ca="1">OFFSET(dispos!$D$33,,102)</f>
        <v>0</v>
      </c>
      <c r="E1421" s="93">
        <f ca="1">OFFSET(dispos!$E$33,,102)</f>
        <v>0</v>
      </c>
      <c r="F1421" s="93">
        <f ca="1">OFFSET(dispos!$F$33,,102)</f>
        <v>0</v>
      </c>
      <c r="G1421" s="93">
        <f ca="1">OFFSET(dispos!$G$33,,102)</f>
        <v>0</v>
      </c>
      <c r="H1421" s="93">
        <f ca="1">OFFSET(dispos!$H$33,,102)</f>
        <v>0</v>
      </c>
      <c r="I1421" s="93">
        <f ca="1">OFFSET(dispos!$I$33,,102)</f>
        <v>0</v>
      </c>
      <c r="J1421" s="90" t="str">
        <f t="shared" ref="J1421:O1421" ca="1" si="2857">IF(D1421=0,"",SUMPRODUCT((D1404:D1453&lt;=D1421)-(ISBLANK(D1404:D1453))))</f>
        <v/>
      </c>
      <c r="K1421" s="90" t="str">
        <f t="shared" ca="1" si="2857"/>
        <v/>
      </c>
      <c r="L1421" s="90" t="str">
        <f t="shared" ca="1" si="2857"/>
        <v/>
      </c>
      <c r="M1421" s="90" t="str">
        <f t="shared" ca="1" si="2857"/>
        <v/>
      </c>
      <c r="N1421" s="90" t="str">
        <f t="shared" ca="1" si="2857"/>
        <v/>
      </c>
      <c r="O1421" s="90" t="str">
        <f t="shared" ca="1" si="2857"/>
        <v/>
      </c>
      <c r="P1421" s="89" t="str">
        <f t="shared" ref="P1421:U1421" ca="1" si="2858">IF(ISNA(MATCH(MIN(J1404:J1453)+ROW()-ROW(P1404),J1404:J1453,0)),"",INDEX(D1404:D1453,MATCH(MIN(J1404:J1453)+ROW()-ROW(P1404),J1404:J1453,0)))</f>
        <v/>
      </c>
      <c r="Q1421" s="89" t="str">
        <f t="shared" ca="1" si="2858"/>
        <v/>
      </c>
      <c r="R1421" s="89" t="str">
        <f t="shared" ca="1" si="2858"/>
        <v/>
      </c>
      <c r="S1421" s="89" t="str">
        <f t="shared" ca="1" si="2858"/>
        <v/>
      </c>
      <c r="T1421" s="89" t="str">
        <f t="shared" ca="1" si="2858"/>
        <v/>
      </c>
      <c r="U1421" s="89" t="str">
        <f t="shared" ca="1" si="2858"/>
        <v/>
      </c>
      <c r="V1421" s="98"/>
    </row>
    <row r="1422" spans="2:22" x14ac:dyDescent="0.25">
      <c r="B1422" s="91">
        <v>19</v>
      </c>
      <c r="C1422" s="92">
        <f t="shared" si="2842"/>
        <v>43864</v>
      </c>
      <c r="D1422" s="93">
        <f ca="1">OFFSET(dispos!$D$33,,108)</f>
        <v>0</v>
      </c>
      <c r="E1422" s="93">
        <f ca="1">OFFSET(dispos!$E$33,,108)</f>
        <v>0</v>
      </c>
      <c r="F1422" s="93">
        <f ca="1">OFFSET(dispos!$F$33,,108)</f>
        <v>0</v>
      </c>
      <c r="G1422" s="93">
        <f ca="1">OFFSET(dispos!$G$33,,108)</f>
        <v>0</v>
      </c>
      <c r="H1422" s="93">
        <f ca="1">OFFSET(dispos!$H$33,,108)</f>
        <v>0</v>
      </c>
      <c r="I1422" s="93">
        <f ca="1">OFFSET(dispos!$I$33,,108)</f>
        <v>0</v>
      </c>
      <c r="J1422" s="90" t="str">
        <f t="shared" ref="J1422:O1422" ca="1" si="2859">IF(D1422=0,"",SUMPRODUCT((D1404:D1453&lt;=D1422)-(ISBLANK(D1404:D1453))))</f>
        <v/>
      </c>
      <c r="K1422" s="90" t="str">
        <f t="shared" ca="1" si="2859"/>
        <v/>
      </c>
      <c r="L1422" s="90" t="str">
        <f t="shared" ca="1" si="2859"/>
        <v/>
      </c>
      <c r="M1422" s="90" t="str">
        <f t="shared" ca="1" si="2859"/>
        <v/>
      </c>
      <c r="N1422" s="90" t="str">
        <f t="shared" ca="1" si="2859"/>
        <v/>
      </c>
      <c r="O1422" s="90" t="str">
        <f t="shared" ca="1" si="2859"/>
        <v/>
      </c>
      <c r="P1422" s="89" t="str">
        <f t="shared" ref="P1422:U1422" ca="1" si="2860">IF(ISNA(MATCH(MIN(J1404:J1453)+ROW()-ROW(P1404),J1404:J1453,0)),"",INDEX(D1404:D1453,MATCH(MIN(J1404:J1453)+ROW()-ROW(P1404),J1404:J1453,0)))</f>
        <v/>
      </c>
      <c r="Q1422" s="89" t="str">
        <f t="shared" ca="1" si="2860"/>
        <v/>
      </c>
      <c r="R1422" s="89" t="str">
        <f t="shared" ca="1" si="2860"/>
        <v/>
      </c>
      <c r="S1422" s="89" t="str">
        <f t="shared" ca="1" si="2860"/>
        <v/>
      </c>
      <c r="T1422" s="89" t="str">
        <f t="shared" ca="1" si="2860"/>
        <v/>
      </c>
      <c r="U1422" s="89" t="str">
        <f t="shared" ca="1" si="2860"/>
        <v/>
      </c>
      <c r="V1422" s="98"/>
    </row>
    <row r="1423" spans="2:22" x14ac:dyDescent="0.25">
      <c r="B1423" s="91">
        <v>20</v>
      </c>
      <c r="C1423" s="92">
        <f t="shared" si="2842"/>
        <v>43864</v>
      </c>
      <c r="D1423" s="93">
        <f ca="1">OFFSET(dispos!$D$33,,114)</f>
        <v>0</v>
      </c>
      <c r="E1423" s="93">
        <f ca="1">OFFSET(dispos!$E$33,,114)</f>
        <v>0</v>
      </c>
      <c r="F1423" s="93">
        <f ca="1">OFFSET(dispos!$F$33,,114)</f>
        <v>0</v>
      </c>
      <c r="G1423" s="93">
        <f ca="1">OFFSET(dispos!$G$33,,114)</f>
        <v>0</v>
      </c>
      <c r="H1423" s="93">
        <f ca="1">OFFSET(dispos!$H$33,,114)</f>
        <v>0</v>
      </c>
      <c r="I1423" s="93">
        <f ca="1">OFFSET(dispos!$I$33,,114)</f>
        <v>0</v>
      </c>
      <c r="J1423" s="90" t="str">
        <f t="shared" ref="J1423:O1423" ca="1" si="2861">IF(D1423=0,"",SUMPRODUCT((D1404:D1453&lt;=D1423)-(ISBLANK(D1404:D1453))))</f>
        <v/>
      </c>
      <c r="K1423" s="90" t="str">
        <f t="shared" ca="1" si="2861"/>
        <v/>
      </c>
      <c r="L1423" s="90" t="str">
        <f t="shared" ca="1" si="2861"/>
        <v/>
      </c>
      <c r="M1423" s="90" t="str">
        <f t="shared" ca="1" si="2861"/>
        <v/>
      </c>
      <c r="N1423" s="90" t="str">
        <f t="shared" ca="1" si="2861"/>
        <v/>
      </c>
      <c r="O1423" s="90" t="str">
        <f t="shared" ca="1" si="2861"/>
        <v/>
      </c>
      <c r="P1423" s="89" t="str">
        <f t="shared" ref="P1423:U1423" ca="1" si="2862">IF(ISNA(MATCH(MIN(J1404:J1453)+ROW()-ROW(P1404),J1404:J1453,0)),"",INDEX(D1404:D1453,MATCH(MIN(J1404:J1453)+ROW()-ROW(P1404),J1404:J1453,0)))</f>
        <v/>
      </c>
      <c r="Q1423" s="89" t="str">
        <f t="shared" ca="1" si="2862"/>
        <v/>
      </c>
      <c r="R1423" s="89" t="str">
        <f t="shared" ca="1" si="2862"/>
        <v/>
      </c>
      <c r="S1423" s="89" t="str">
        <f t="shared" ca="1" si="2862"/>
        <v/>
      </c>
      <c r="T1423" s="89" t="str">
        <f t="shared" ca="1" si="2862"/>
        <v/>
      </c>
      <c r="U1423" s="89" t="str">
        <f t="shared" ca="1" si="2862"/>
        <v/>
      </c>
      <c r="V1423" s="98"/>
    </row>
    <row r="1424" spans="2:22" x14ac:dyDescent="0.25">
      <c r="B1424" s="91">
        <v>21</v>
      </c>
      <c r="C1424" s="92">
        <f t="shared" si="2842"/>
        <v>43864</v>
      </c>
      <c r="D1424" s="93">
        <f ca="1">OFFSET(dispos!$D$33,,120)</f>
        <v>0</v>
      </c>
      <c r="E1424" s="93">
        <f ca="1">OFFSET(dispos!$E$33,,120)</f>
        <v>0</v>
      </c>
      <c r="F1424" s="93">
        <f ca="1">OFFSET(dispos!$F$33,,120)</f>
        <v>0</v>
      </c>
      <c r="G1424" s="93">
        <f ca="1">OFFSET(dispos!$G$33,,120)</f>
        <v>0</v>
      </c>
      <c r="H1424" s="93">
        <f ca="1">OFFSET(dispos!$H$33,,120)</f>
        <v>0</v>
      </c>
      <c r="I1424" s="93">
        <f ca="1">OFFSET(dispos!$I$33,,120)</f>
        <v>0</v>
      </c>
      <c r="J1424" s="90" t="str">
        <f t="shared" ref="J1424:O1424" ca="1" si="2863">IF(D1424=0,"",SUMPRODUCT((D1404:D1453&lt;=D1424)-(ISBLANK(D1404:D1453))))</f>
        <v/>
      </c>
      <c r="K1424" s="90" t="str">
        <f t="shared" ca="1" si="2863"/>
        <v/>
      </c>
      <c r="L1424" s="90" t="str">
        <f t="shared" ca="1" si="2863"/>
        <v/>
      </c>
      <c r="M1424" s="90" t="str">
        <f t="shared" ca="1" si="2863"/>
        <v/>
      </c>
      <c r="N1424" s="90" t="str">
        <f t="shared" ca="1" si="2863"/>
        <v/>
      </c>
      <c r="O1424" s="90" t="str">
        <f t="shared" ca="1" si="2863"/>
        <v/>
      </c>
      <c r="P1424" s="89" t="str">
        <f t="shared" ref="P1424:U1424" ca="1" si="2864">IF(ISNA(MATCH(MIN(J1404:J1453)+ROW()-ROW(P1404),J1404:J1453,0)),"",INDEX(D1404:D1453,MATCH(MIN(J1404:J1453)+ROW()-ROW(P1404),J1404:J1453,0)))</f>
        <v/>
      </c>
      <c r="Q1424" s="89" t="str">
        <f t="shared" ca="1" si="2864"/>
        <v/>
      </c>
      <c r="R1424" s="89" t="str">
        <f t="shared" ca="1" si="2864"/>
        <v/>
      </c>
      <c r="S1424" s="89" t="str">
        <f t="shared" ca="1" si="2864"/>
        <v/>
      </c>
      <c r="T1424" s="89" t="str">
        <f t="shared" ca="1" si="2864"/>
        <v/>
      </c>
      <c r="U1424" s="89" t="str">
        <f t="shared" ca="1" si="2864"/>
        <v/>
      </c>
      <c r="V1424" s="98"/>
    </row>
    <row r="1425" spans="2:22" x14ac:dyDescent="0.25">
      <c r="B1425" s="91">
        <v>22</v>
      </c>
      <c r="C1425" s="92">
        <f t="shared" si="2842"/>
        <v>43864</v>
      </c>
      <c r="D1425" s="93">
        <f ca="1">OFFSET(dispos!$D$33,,126)</f>
        <v>0</v>
      </c>
      <c r="E1425" s="93">
        <f ca="1">OFFSET(dispos!$E$33,,126)</f>
        <v>0</v>
      </c>
      <c r="F1425" s="93">
        <f ca="1">OFFSET(dispos!$F$33,,126)</f>
        <v>0</v>
      </c>
      <c r="G1425" s="93">
        <f ca="1">OFFSET(dispos!$G$33,,126)</f>
        <v>0</v>
      </c>
      <c r="H1425" s="93">
        <f ca="1">OFFSET(dispos!$H$33,,126)</f>
        <v>0</v>
      </c>
      <c r="I1425" s="93">
        <f ca="1">OFFSET(dispos!$I$33,,126)</f>
        <v>0</v>
      </c>
      <c r="J1425" s="90" t="str">
        <f t="shared" ref="J1425:O1425" ca="1" si="2865">IF(D1425=0,"",SUMPRODUCT((D1404:D1453&lt;=D1425)-(ISBLANK(D1404:D1453))))</f>
        <v/>
      </c>
      <c r="K1425" s="90" t="str">
        <f t="shared" ca="1" si="2865"/>
        <v/>
      </c>
      <c r="L1425" s="90" t="str">
        <f t="shared" ca="1" si="2865"/>
        <v/>
      </c>
      <c r="M1425" s="90" t="str">
        <f t="shared" ca="1" si="2865"/>
        <v/>
      </c>
      <c r="N1425" s="90" t="str">
        <f t="shared" ca="1" si="2865"/>
        <v/>
      </c>
      <c r="O1425" s="90" t="str">
        <f t="shared" ca="1" si="2865"/>
        <v/>
      </c>
      <c r="P1425" s="89" t="str">
        <f t="shared" ref="P1425:U1425" ca="1" si="2866">IF(ISNA(MATCH(MIN(J1404:J1453)+ROW()-ROW(P1404),J1404:J1453,0)),"",INDEX(D1404:D1453,MATCH(MIN(J1404:J1453)+ROW()-ROW(P1404),J1404:J1453,0)))</f>
        <v/>
      </c>
      <c r="Q1425" s="89" t="str">
        <f t="shared" ca="1" si="2866"/>
        <v/>
      </c>
      <c r="R1425" s="89" t="str">
        <f t="shared" ca="1" si="2866"/>
        <v/>
      </c>
      <c r="S1425" s="89" t="str">
        <f t="shared" ca="1" si="2866"/>
        <v/>
      </c>
      <c r="T1425" s="89" t="str">
        <f t="shared" ca="1" si="2866"/>
        <v/>
      </c>
      <c r="U1425" s="89" t="str">
        <f t="shared" ca="1" si="2866"/>
        <v/>
      </c>
      <c r="V1425" s="98"/>
    </row>
    <row r="1426" spans="2:22" x14ac:dyDescent="0.25">
      <c r="B1426" s="91">
        <v>23</v>
      </c>
      <c r="C1426" s="92">
        <f t="shared" si="2842"/>
        <v>43864</v>
      </c>
      <c r="D1426" s="93">
        <f ca="1">OFFSET(dispos!$D$33,,132)</f>
        <v>0</v>
      </c>
      <c r="E1426" s="93">
        <f ca="1">OFFSET(dispos!$E$33,,132)</f>
        <v>0</v>
      </c>
      <c r="F1426" s="93">
        <f ca="1">OFFSET(dispos!$F$33,,132)</f>
        <v>0</v>
      </c>
      <c r="G1426" s="93">
        <f ca="1">OFFSET(dispos!$G$33,,132)</f>
        <v>0</v>
      </c>
      <c r="H1426" s="93">
        <f ca="1">OFFSET(dispos!$H$33,,132)</f>
        <v>0</v>
      </c>
      <c r="I1426" s="93">
        <f ca="1">OFFSET(dispos!$I$33,,132)</f>
        <v>0</v>
      </c>
      <c r="J1426" s="90" t="str">
        <f t="shared" ref="J1426:O1426" ca="1" si="2867">IF(D1426=0,"",SUMPRODUCT((D1404:D1453&lt;=D1426)-(ISBLANK(D1404:D1453))))</f>
        <v/>
      </c>
      <c r="K1426" s="90" t="str">
        <f t="shared" ca="1" si="2867"/>
        <v/>
      </c>
      <c r="L1426" s="90" t="str">
        <f t="shared" ca="1" si="2867"/>
        <v/>
      </c>
      <c r="M1426" s="90" t="str">
        <f t="shared" ca="1" si="2867"/>
        <v/>
      </c>
      <c r="N1426" s="90" t="str">
        <f t="shared" ca="1" si="2867"/>
        <v/>
      </c>
      <c r="O1426" s="90" t="str">
        <f t="shared" ca="1" si="2867"/>
        <v/>
      </c>
      <c r="P1426" s="89" t="str">
        <f t="shared" ref="P1426:U1426" ca="1" si="2868">IF(ISNA(MATCH(MIN(J1404:J1453)+ROW()-ROW(P1404),J1404:J1453,0)),"",INDEX(D1404:D1453,MATCH(MIN(J1404:J1453)+ROW()-ROW(P1404),J1404:J1453,0)))</f>
        <v/>
      </c>
      <c r="Q1426" s="89" t="str">
        <f t="shared" ca="1" si="2868"/>
        <v/>
      </c>
      <c r="R1426" s="89" t="str">
        <f t="shared" ca="1" si="2868"/>
        <v/>
      </c>
      <c r="S1426" s="89" t="str">
        <f t="shared" ca="1" si="2868"/>
        <v/>
      </c>
      <c r="T1426" s="89" t="str">
        <f t="shared" ca="1" si="2868"/>
        <v/>
      </c>
      <c r="U1426" s="89" t="str">
        <f t="shared" ca="1" si="2868"/>
        <v/>
      </c>
      <c r="V1426" s="98"/>
    </row>
    <row r="1427" spans="2:22" x14ac:dyDescent="0.25">
      <c r="B1427" s="91">
        <v>24</v>
      </c>
      <c r="C1427" s="92">
        <f t="shared" si="2842"/>
        <v>43864</v>
      </c>
      <c r="D1427" s="93">
        <f ca="1">OFFSET(dispos!$D$33,,138)</f>
        <v>0</v>
      </c>
      <c r="E1427" s="93">
        <f ca="1">OFFSET(dispos!$E$33,,138)</f>
        <v>0</v>
      </c>
      <c r="F1427" s="93">
        <f ca="1">OFFSET(dispos!$F$33,,138)</f>
        <v>0</v>
      </c>
      <c r="G1427" s="93">
        <f ca="1">OFFSET(dispos!$G$33,,138)</f>
        <v>0</v>
      </c>
      <c r="H1427" s="93">
        <f ca="1">OFFSET(dispos!$H$33,,138)</f>
        <v>0</v>
      </c>
      <c r="I1427" s="93">
        <f ca="1">OFFSET(dispos!$I$33,,138)</f>
        <v>0</v>
      </c>
      <c r="J1427" s="90" t="str">
        <f t="shared" ref="J1427:O1427" ca="1" si="2869">IF(D1427=0,"",SUMPRODUCT((D1404:D1453&lt;=D1427)-(ISBLANK(D1404:D1453))))</f>
        <v/>
      </c>
      <c r="K1427" s="90" t="str">
        <f t="shared" ca="1" si="2869"/>
        <v/>
      </c>
      <c r="L1427" s="90" t="str">
        <f t="shared" ca="1" si="2869"/>
        <v/>
      </c>
      <c r="M1427" s="90" t="str">
        <f t="shared" ca="1" si="2869"/>
        <v/>
      </c>
      <c r="N1427" s="90" t="str">
        <f t="shared" ca="1" si="2869"/>
        <v/>
      </c>
      <c r="O1427" s="90" t="str">
        <f t="shared" ca="1" si="2869"/>
        <v/>
      </c>
      <c r="P1427" s="89" t="str">
        <f t="shared" ref="P1427:U1427" ca="1" si="2870">IF(ISNA(MATCH(MIN(J1404:J1453)+ROW()-ROW(P1404),J1404:J1453,0)),"",INDEX(D1404:D1453,MATCH(MIN(J1404:J1453)+ROW()-ROW(P1404),J1404:J1453,0)))</f>
        <v/>
      </c>
      <c r="Q1427" s="89" t="str">
        <f t="shared" ca="1" si="2870"/>
        <v/>
      </c>
      <c r="R1427" s="89" t="str">
        <f t="shared" ca="1" si="2870"/>
        <v/>
      </c>
      <c r="S1427" s="89" t="str">
        <f t="shared" ca="1" si="2870"/>
        <v/>
      </c>
      <c r="T1427" s="89" t="str">
        <f t="shared" ca="1" si="2870"/>
        <v/>
      </c>
      <c r="U1427" s="89" t="str">
        <f t="shared" ca="1" si="2870"/>
        <v/>
      </c>
      <c r="V1427" s="98"/>
    </row>
    <row r="1428" spans="2:22" x14ac:dyDescent="0.25">
      <c r="B1428" s="91">
        <v>25</v>
      </c>
      <c r="C1428" s="92">
        <f t="shared" si="2842"/>
        <v>43864</v>
      </c>
      <c r="D1428" s="93">
        <f ca="1">OFFSET(dispos!$D$33,,144)</f>
        <v>0</v>
      </c>
      <c r="E1428" s="93">
        <f ca="1">OFFSET(dispos!$E$33,,144)</f>
        <v>0</v>
      </c>
      <c r="F1428" s="93">
        <f ca="1">OFFSET(dispos!$F$33,,144)</f>
        <v>0</v>
      </c>
      <c r="G1428" s="93">
        <f ca="1">OFFSET(dispos!$G$33,,144)</f>
        <v>0</v>
      </c>
      <c r="H1428" s="93">
        <f ca="1">OFFSET(dispos!$H$33,,144)</f>
        <v>0</v>
      </c>
      <c r="I1428" s="93">
        <f ca="1">OFFSET(dispos!$I$33,,144)</f>
        <v>0</v>
      </c>
      <c r="J1428" s="90" t="str">
        <f t="shared" ref="J1428:O1428" ca="1" si="2871">IF(D1428=0,"",SUMPRODUCT((D1404:D1453&lt;=D1428)-(ISBLANK(D1404:D1453))))</f>
        <v/>
      </c>
      <c r="K1428" s="90" t="str">
        <f t="shared" ca="1" si="2871"/>
        <v/>
      </c>
      <c r="L1428" s="90" t="str">
        <f t="shared" ca="1" si="2871"/>
        <v/>
      </c>
      <c r="M1428" s="90" t="str">
        <f t="shared" ca="1" si="2871"/>
        <v/>
      </c>
      <c r="N1428" s="90" t="str">
        <f t="shared" ca="1" si="2871"/>
        <v/>
      </c>
      <c r="O1428" s="90" t="str">
        <f t="shared" ca="1" si="2871"/>
        <v/>
      </c>
      <c r="P1428" s="89" t="str">
        <f t="shared" ref="P1428:U1428" ca="1" si="2872">IF(ISNA(MATCH(MIN(J1404:J1453)+ROW()-ROW(P1404),J1404:J1453,0)),"",INDEX(D1404:D1453,MATCH(MIN(J1404:J1453)+ROW()-ROW(P1404),J1404:J1453,0)))</f>
        <v/>
      </c>
      <c r="Q1428" s="89" t="str">
        <f t="shared" ca="1" si="2872"/>
        <v/>
      </c>
      <c r="R1428" s="89" t="str">
        <f t="shared" ca="1" si="2872"/>
        <v/>
      </c>
      <c r="S1428" s="89" t="str">
        <f t="shared" ca="1" si="2872"/>
        <v/>
      </c>
      <c r="T1428" s="89" t="str">
        <f t="shared" ca="1" si="2872"/>
        <v/>
      </c>
      <c r="U1428" s="89" t="str">
        <f t="shared" ca="1" si="2872"/>
        <v/>
      </c>
      <c r="V1428" s="98"/>
    </row>
    <row r="1429" spans="2:22" x14ac:dyDescent="0.25">
      <c r="B1429" s="91">
        <v>26</v>
      </c>
      <c r="C1429" s="92">
        <f t="shared" si="2842"/>
        <v>43864</v>
      </c>
      <c r="D1429" s="93">
        <f ca="1">OFFSET(dispos!$D$33,,150)</f>
        <v>0</v>
      </c>
      <c r="E1429" s="93">
        <f ca="1">OFFSET(dispos!$E$33,,150)</f>
        <v>0</v>
      </c>
      <c r="F1429" s="93">
        <f ca="1">OFFSET(dispos!$F$33,,150)</f>
        <v>0</v>
      </c>
      <c r="G1429" s="93">
        <f ca="1">OFFSET(dispos!$G$33,,150)</f>
        <v>0</v>
      </c>
      <c r="H1429" s="93">
        <f ca="1">OFFSET(dispos!$H$33,,150)</f>
        <v>0</v>
      </c>
      <c r="I1429" s="93">
        <f ca="1">OFFSET(dispos!$I$33,,150)</f>
        <v>0</v>
      </c>
      <c r="J1429" s="90" t="str">
        <f t="shared" ref="J1429:O1429" ca="1" si="2873">IF(D1429=0,"",SUMPRODUCT((D1404:D1453&lt;=D1429)-(ISBLANK(D1404:D1453))))</f>
        <v/>
      </c>
      <c r="K1429" s="90" t="str">
        <f t="shared" ca="1" si="2873"/>
        <v/>
      </c>
      <c r="L1429" s="90" t="str">
        <f t="shared" ca="1" si="2873"/>
        <v/>
      </c>
      <c r="M1429" s="90" t="str">
        <f t="shared" ca="1" si="2873"/>
        <v/>
      </c>
      <c r="N1429" s="90" t="str">
        <f t="shared" ca="1" si="2873"/>
        <v/>
      </c>
      <c r="O1429" s="90" t="str">
        <f t="shared" ca="1" si="2873"/>
        <v/>
      </c>
      <c r="P1429" s="89" t="str">
        <f t="shared" ref="P1429:U1429" ca="1" si="2874">IF(ISNA(MATCH(MIN(J1404:J1453)+ROW()-ROW(P1404),J1404:J1453,0)),"",INDEX(D1404:D1453,MATCH(MIN(J1404:J1453)+ROW()-ROW(P1404),J1404:J1453,0)))</f>
        <v/>
      </c>
      <c r="Q1429" s="89" t="str">
        <f t="shared" ca="1" si="2874"/>
        <v/>
      </c>
      <c r="R1429" s="89" t="str">
        <f t="shared" ca="1" si="2874"/>
        <v/>
      </c>
      <c r="S1429" s="89" t="str">
        <f t="shared" ca="1" si="2874"/>
        <v/>
      </c>
      <c r="T1429" s="89" t="str">
        <f t="shared" ca="1" si="2874"/>
        <v/>
      </c>
      <c r="U1429" s="89" t="str">
        <f t="shared" ca="1" si="2874"/>
        <v/>
      </c>
      <c r="V1429" s="98"/>
    </row>
    <row r="1430" spans="2:22" x14ac:dyDescent="0.25">
      <c r="B1430" s="91">
        <v>27</v>
      </c>
      <c r="C1430" s="92">
        <f t="shared" si="2842"/>
        <v>43864</v>
      </c>
      <c r="D1430" s="93">
        <f ca="1">OFFSET(dispos!$D$33,,156)</f>
        <v>0</v>
      </c>
      <c r="E1430" s="93">
        <f ca="1">OFFSET(dispos!$E$33,,156)</f>
        <v>0</v>
      </c>
      <c r="F1430" s="93">
        <f ca="1">OFFSET(dispos!$F$33,,156)</f>
        <v>0</v>
      </c>
      <c r="G1430" s="93">
        <f ca="1">OFFSET(dispos!$G$33,,156)</f>
        <v>0</v>
      </c>
      <c r="H1430" s="93">
        <f ca="1">OFFSET(dispos!$H$33,,156)</f>
        <v>0</v>
      </c>
      <c r="I1430" s="93">
        <f ca="1">OFFSET(dispos!$I$33,,156)</f>
        <v>0</v>
      </c>
      <c r="J1430" s="90" t="str">
        <f t="shared" ref="J1430:O1430" ca="1" si="2875">IF(D1430=0,"",SUMPRODUCT((D1404:D1453&lt;=D1430)-(ISBLANK(D1404:D1453))))</f>
        <v/>
      </c>
      <c r="K1430" s="90" t="str">
        <f t="shared" ca="1" si="2875"/>
        <v/>
      </c>
      <c r="L1430" s="90" t="str">
        <f t="shared" ca="1" si="2875"/>
        <v/>
      </c>
      <c r="M1430" s="90" t="str">
        <f t="shared" ca="1" si="2875"/>
        <v/>
      </c>
      <c r="N1430" s="90" t="str">
        <f t="shared" ca="1" si="2875"/>
        <v/>
      </c>
      <c r="O1430" s="90" t="str">
        <f t="shared" ca="1" si="2875"/>
        <v/>
      </c>
      <c r="P1430" s="89" t="str">
        <f t="shared" ref="P1430:U1430" ca="1" si="2876">IF(ISNA(MATCH(MIN(J1404:J1453)+ROW()-ROW(P1404),J1404:J1453,0)),"",INDEX(D1404:D1453,MATCH(MIN(J1404:J1453)+ROW()-ROW(P1404),J1404:J1453,0)))</f>
        <v/>
      </c>
      <c r="Q1430" s="89" t="str">
        <f t="shared" ca="1" si="2876"/>
        <v/>
      </c>
      <c r="R1430" s="89" t="str">
        <f t="shared" ca="1" si="2876"/>
        <v/>
      </c>
      <c r="S1430" s="89" t="str">
        <f t="shared" ca="1" si="2876"/>
        <v/>
      </c>
      <c r="T1430" s="89" t="str">
        <f t="shared" ca="1" si="2876"/>
        <v/>
      </c>
      <c r="U1430" s="89" t="str">
        <f t="shared" ca="1" si="2876"/>
        <v/>
      </c>
      <c r="V1430" s="98"/>
    </row>
    <row r="1431" spans="2:22" x14ac:dyDescent="0.25">
      <c r="B1431" s="91">
        <v>28</v>
      </c>
      <c r="C1431" s="92">
        <f t="shared" si="2842"/>
        <v>43864</v>
      </c>
      <c r="D1431" s="93">
        <f ca="1">OFFSET(dispos!$D$33,,162)</f>
        <v>0</v>
      </c>
      <c r="E1431" s="93">
        <f ca="1">OFFSET(dispos!$E$33,,162)</f>
        <v>0</v>
      </c>
      <c r="F1431" s="93">
        <f ca="1">OFFSET(dispos!$F$33,,162)</f>
        <v>0</v>
      </c>
      <c r="G1431" s="93">
        <f ca="1">OFFSET(dispos!$G$33,,162)</f>
        <v>0</v>
      </c>
      <c r="H1431" s="93">
        <f ca="1">OFFSET(dispos!$H$33,,162)</f>
        <v>0</v>
      </c>
      <c r="I1431" s="93">
        <f ca="1">OFFSET(dispos!$I$33,,162)</f>
        <v>0</v>
      </c>
      <c r="J1431" s="90" t="str">
        <f t="shared" ref="J1431:O1431" ca="1" si="2877">IF(D1431=0,"",SUMPRODUCT((D1404:D1453&lt;=D1431)-(ISBLANK(D1404:D1453))))</f>
        <v/>
      </c>
      <c r="K1431" s="90" t="str">
        <f t="shared" ca="1" si="2877"/>
        <v/>
      </c>
      <c r="L1431" s="90" t="str">
        <f t="shared" ca="1" si="2877"/>
        <v/>
      </c>
      <c r="M1431" s="90" t="str">
        <f t="shared" ca="1" si="2877"/>
        <v/>
      </c>
      <c r="N1431" s="90" t="str">
        <f t="shared" ca="1" si="2877"/>
        <v/>
      </c>
      <c r="O1431" s="90" t="str">
        <f t="shared" ca="1" si="2877"/>
        <v/>
      </c>
      <c r="P1431" s="89" t="str">
        <f t="shared" ref="P1431:U1431" ca="1" si="2878">IF(ISNA(MATCH(MIN(J1404:J1453)+ROW()-ROW(P1404),J1404:J1453,0)),"",INDEX(D1404:D1453,MATCH(MIN(J1404:J1453)+ROW()-ROW(P1404),J1404:J1453,0)))</f>
        <v/>
      </c>
      <c r="Q1431" s="89" t="str">
        <f t="shared" ca="1" si="2878"/>
        <v/>
      </c>
      <c r="R1431" s="89" t="str">
        <f t="shared" ca="1" si="2878"/>
        <v/>
      </c>
      <c r="S1431" s="89" t="str">
        <f t="shared" ca="1" si="2878"/>
        <v/>
      </c>
      <c r="T1431" s="89" t="str">
        <f t="shared" ca="1" si="2878"/>
        <v/>
      </c>
      <c r="U1431" s="89" t="str">
        <f t="shared" ca="1" si="2878"/>
        <v/>
      </c>
      <c r="V1431" s="98"/>
    </row>
    <row r="1432" spans="2:22" x14ac:dyDescent="0.25">
      <c r="B1432" s="91">
        <v>29</v>
      </c>
      <c r="C1432" s="92">
        <f t="shared" si="2842"/>
        <v>43864</v>
      </c>
      <c r="D1432" s="93">
        <f ca="1">OFFSET(dispos!$D$33,,168)</f>
        <v>0</v>
      </c>
      <c r="E1432" s="93">
        <f ca="1">OFFSET(dispos!$E$33,,168)</f>
        <v>0</v>
      </c>
      <c r="F1432" s="93">
        <f ca="1">OFFSET(dispos!$F$33,,168)</f>
        <v>0</v>
      </c>
      <c r="G1432" s="93">
        <f ca="1">OFFSET(dispos!$G$33,,168)</f>
        <v>0</v>
      </c>
      <c r="H1432" s="93">
        <f ca="1">OFFSET(dispos!$H$33,,168)</f>
        <v>0</v>
      </c>
      <c r="I1432" s="93">
        <f ca="1">OFFSET(dispos!$I$33,,168)</f>
        <v>0</v>
      </c>
      <c r="J1432" s="90" t="str">
        <f t="shared" ref="J1432:O1432" ca="1" si="2879">IF(D1432=0,"",SUMPRODUCT((D1404:D1453&lt;=D1432)-(ISBLANK(D1404:D1453))))</f>
        <v/>
      </c>
      <c r="K1432" s="90" t="str">
        <f t="shared" ca="1" si="2879"/>
        <v/>
      </c>
      <c r="L1432" s="90" t="str">
        <f t="shared" ca="1" si="2879"/>
        <v/>
      </c>
      <c r="M1432" s="90" t="str">
        <f t="shared" ca="1" si="2879"/>
        <v/>
      </c>
      <c r="N1432" s="90" t="str">
        <f t="shared" ca="1" si="2879"/>
        <v/>
      </c>
      <c r="O1432" s="90" t="str">
        <f t="shared" ca="1" si="2879"/>
        <v/>
      </c>
      <c r="P1432" s="89" t="str">
        <f t="shared" ref="P1432:U1432" ca="1" si="2880">IF(ISNA(MATCH(MIN(J1404:J1453)+ROW()-ROW(P1404),J1404:J1453,0)),"",INDEX(D1404:D1453,MATCH(MIN(J1404:J1453)+ROW()-ROW(P1404),J1404:J1453,0)))</f>
        <v/>
      </c>
      <c r="Q1432" s="89" t="str">
        <f t="shared" ca="1" si="2880"/>
        <v/>
      </c>
      <c r="R1432" s="89" t="str">
        <f t="shared" ca="1" si="2880"/>
        <v/>
      </c>
      <c r="S1432" s="89" t="str">
        <f t="shared" ca="1" si="2880"/>
        <v/>
      </c>
      <c r="T1432" s="89" t="str">
        <f t="shared" ca="1" si="2880"/>
        <v/>
      </c>
      <c r="U1432" s="89" t="str">
        <f t="shared" ca="1" si="2880"/>
        <v/>
      </c>
      <c r="V1432" s="98"/>
    </row>
    <row r="1433" spans="2:22" x14ac:dyDescent="0.25">
      <c r="B1433" s="91">
        <v>30</v>
      </c>
      <c r="C1433" s="92">
        <f t="shared" si="2842"/>
        <v>43864</v>
      </c>
      <c r="D1433" s="93">
        <f ca="1">OFFSET(dispos!$D$33,,174)</f>
        <v>0</v>
      </c>
      <c r="E1433" s="93">
        <f ca="1">OFFSET(dispos!$E$33,,174)</f>
        <v>0</v>
      </c>
      <c r="F1433" s="93">
        <f ca="1">OFFSET(dispos!$F$33,,174)</f>
        <v>0</v>
      </c>
      <c r="G1433" s="93">
        <f ca="1">OFFSET(dispos!$G$33,,174)</f>
        <v>0</v>
      </c>
      <c r="H1433" s="93">
        <f ca="1">OFFSET(dispos!$H$33,,174)</f>
        <v>0</v>
      </c>
      <c r="I1433" s="93">
        <f ca="1">OFFSET(dispos!$I$33,,174)</f>
        <v>0</v>
      </c>
      <c r="J1433" s="90" t="str">
        <f t="shared" ref="J1433:O1433" ca="1" si="2881">IF(D1433=0,"",SUMPRODUCT((D1404:D1453&lt;=D1433)-(ISBLANK(D1404:D1453))))</f>
        <v/>
      </c>
      <c r="K1433" s="90" t="str">
        <f t="shared" ca="1" si="2881"/>
        <v/>
      </c>
      <c r="L1433" s="90" t="str">
        <f t="shared" ca="1" si="2881"/>
        <v/>
      </c>
      <c r="M1433" s="90" t="str">
        <f t="shared" ca="1" si="2881"/>
        <v/>
      </c>
      <c r="N1433" s="90" t="str">
        <f t="shared" ca="1" si="2881"/>
        <v/>
      </c>
      <c r="O1433" s="90" t="str">
        <f t="shared" ca="1" si="2881"/>
        <v/>
      </c>
      <c r="P1433" s="89" t="str">
        <f t="shared" ref="P1433:U1433" ca="1" si="2882">IF(ISNA(MATCH(MIN(J1404:J1453)+ROW()-ROW(P1404),J1404:J1453,0)),"",INDEX(D1404:D1453,MATCH(MIN(J1404:J1453)+ROW()-ROW(P1404),J1404:J1453,0)))</f>
        <v/>
      </c>
      <c r="Q1433" s="89" t="str">
        <f t="shared" ca="1" si="2882"/>
        <v/>
      </c>
      <c r="R1433" s="89" t="str">
        <f t="shared" ca="1" si="2882"/>
        <v/>
      </c>
      <c r="S1433" s="89" t="str">
        <f t="shared" ca="1" si="2882"/>
        <v/>
      </c>
      <c r="T1433" s="89" t="str">
        <f t="shared" ca="1" si="2882"/>
        <v/>
      </c>
      <c r="U1433" s="89" t="str">
        <f t="shared" ca="1" si="2882"/>
        <v/>
      </c>
      <c r="V1433" s="98"/>
    </row>
    <row r="1434" spans="2:22" x14ac:dyDescent="0.25">
      <c r="B1434" s="91">
        <v>31</v>
      </c>
      <c r="C1434" s="92">
        <f t="shared" si="2842"/>
        <v>43864</v>
      </c>
      <c r="D1434" s="93">
        <f ca="1">OFFSET(dispos!$D$33,,180)</f>
        <v>0</v>
      </c>
      <c r="E1434" s="93">
        <f ca="1">OFFSET(dispos!$E$33,,180)</f>
        <v>0</v>
      </c>
      <c r="F1434" s="93">
        <f ca="1">OFFSET(dispos!$F$33,,180)</f>
        <v>0</v>
      </c>
      <c r="G1434" s="93">
        <f ca="1">OFFSET(dispos!$G$33,,180)</f>
        <v>0</v>
      </c>
      <c r="H1434" s="93">
        <f ca="1">OFFSET(dispos!$H$33,,180)</f>
        <v>0</v>
      </c>
      <c r="I1434" s="93">
        <f ca="1">OFFSET(dispos!$I$33,,180)</f>
        <v>0</v>
      </c>
      <c r="J1434" s="90" t="str">
        <f t="shared" ref="J1434:O1434" ca="1" si="2883">IF(D1434=0,"",SUMPRODUCT((D1404:D1453&lt;=D1434)-(ISBLANK(D1404:D1453))))</f>
        <v/>
      </c>
      <c r="K1434" s="90" t="str">
        <f t="shared" ca="1" si="2883"/>
        <v/>
      </c>
      <c r="L1434" s="90" t="str">
        <f t="shared" ca="1" si="2883"/>
        <v/>
      </c>
      <c r="M1434" s="90" t="str">
        <f t="shared" ca="1" si="2883"/>
        <v/>
      </c>
      <c r="N1434" s="90" t="str">
        <f t="shared" ca="1" si="2883"/>
        <v/>
      </c>
      <c r="O1434" s="90" t="str">
        <f t="shared" ca="1" si="2883"/>
        <v/>
      </c>
      <c r="P1434" s="89" t="str">
        <f t="shared" ref="P1434:U1434" ca="1" si="2884">IF(ISNA(MATCH(MIN(J1404:J1453)+ROW()-ROW(P1404),J1404:J1453,0)),"",INDEX(D1404:D1453,MATCH(MIN(J1404:J1453)+ROW()-ROW(P1404),J1404:J1453,0)))</f>
        <v/>
      </c>
      <c r="Q1434" s="89" t="str">
        <f t="shared" ca="1" si="2884"/>
        <v/>
      </c>
      <c r="R1434" s="89" t="str">
        <f t="shared" ca="1" si="2884"/>
        <v/>
      </c>
      <c r="S1434" s="89" t="str">
        <f t="shared" ca="1" si="2884"/>
        <v/>
      </c>
      <c r="T1434" s="89" t="str">
        <f t="shared" ca="1" si="2884"/>
        <v/>
      </c>
      <c r="U1434" s="89" t="str">
        <f t="shared" ca="1" si="2884"/>
        <v/>
      </c>
      <c r="V1434" s="98"/>
    </row>
    <row r="1435" spans="2:22" x14ac:dyDescent="0.25">
      <c r="B1435" s="91">
        <v>32</v>
      </c>
      <c r="C1435" s="92">
        <f t="shared" si="2842"/>
        <v>43864</v>
      </c>
      <c r="D1435" s="93">
        <f ca="1">OFFSET(dispos!$D$33,,186)</f>
        <v>0</v>
      </c>
      <c r="E1435" s="93">
        <f ca="1">OFFSET(dispos!$E$33,,186)</f>
        <v>0</v>
      </c>
      <c r="F1435" s="93">
        <f ca="1">OFFSET(dispos!$F$33,,186)</f>
        <v>0</v>
      </c>
      <c r="G1435" s="93">
        <f ca="1">OFFSET(dispos!$G$33,,186)</f>
        <v>0</v>
      </c>
      <c r="H1435" s="93">
        <f ca="1">OFFSET(dispos!$H$33,,186)</f>
        <v>0</v>
      </c>
      <c r="I1435" s="93">
        <f ca="1">OFFSET(dispos!$I$33,,186)</f>
        <v>0</v>
      </c>
      <c r="J1435" s="90" t="str">
        <f t="shared" ref="J1435:O1435" ca="1" si="2885">IF(D1435=0,"",SUMPRODUCT((D1404:D1453&lt;=D1435)-(ISBLANK(D1404:D1453))))</f>
        <v/>
      </c>
      <c r="K1435" s="90" t="str">
        <f t="shared" ca="1" si="2885"/>
        <v/>
      </c>
      <c r="L1435" s="90" t="str">
        <f t="shared" ca="1" si="2885"/>
        <v/>
      </c>
      <c r="M1435" s="90" t="str">
        <f t="shared" ca="1" si="2885"/>
        <v/>
      </c>
      <c r="N1435" s="90" t="str">
        <f t="shared" ca="1" si="2885"/>
        <v/>
      </c>
      <c r="O1435" s="90" t="str">
        <f t="shared" ca="1" si="2885"/>
        <v/>
      </c>
      <c r="P1435" s="89" t="str">
        <f t="shared" ref="P1435:U1435" ca="1" si="2886">IF(ISNA(MATCH(MIN(J1404:J1453)+ROW()-ROW(P1404),J1404:J1453,0)),"",INDEX(D1404:D1453,MATCH(MIN(J1404:J1453)+ROW()-ROW(P1404),J1404:J1453,0)))</f>
        <v/>
      </c>
      <c r="Q1435" s="89" t="str">
        <f t="shared" ca="1" si="2886"/>
        <v/>
      </c>
      <c r="R1435" s="89" t="str">
        <f t="shared" ca="1" si="2886"/>
        <v/>
      </c>
      <c r="S1435" s="89" t="str">
        <f t="shared" ca="1" si="2886"/>
        <v/>
      </c>
      <c r="T1435" s="89" t="str">
        <f t="shared" ca="1" si="2886"/>
        <v/>
      </c>
      <c r="U1435" s="89" t="str">
        <f t="shared" ca="1" si="2886"/>
        <v/>
      </c>
      <c r="V1435" s="98"/>
    </row>
    <row r="1436" spans="2:22" x14ac:dyDescent="0.25">
      <c r="B1436" s="91">
        <v>33</v>
      </c>
      <c r="C1436" s="92">
        <f t="shared" si="2842"/>
        <v>43864</v>
      </c>
      <c r="D1436" s="93">
        <f ca="1">OFFSET(dispos!$D$33,,192)</f>
        <v>0</v>
      </c>
      <c r="E1436" s="93">
        <f ca="1">OFFSET(dispos!$E$33,,192)</f>
        <v>0</v>
      </c>
      <c r="F1436" s="93">
        <f ca="1">OFFSET(dispos!$F$33,,192)</f>
        <v>0</v>
      </c>
      <c r="G1436" s="93">
        <f ca="1">OFFSET(dispos!$G$33,,192)</f>
        <v>0</v>
      </c>
      <c r="H1436" s="93">
        <f ca="1">OFFSET(dispos!$H$33,,192)</f>
        <v>0</v>
      </c>
      <c r="I1436" s="93">
        <f ca="1">OFFSET(dispos!$I$33,,192)</f>
        <v>0</v>
      </c>
      <c r="J1436" s="90" t="str">
        <f t="shared" ref="J1436:O1436" ca="1" si="2887">IF(D1436=0,"",SUMPRODUCT((D1404:D1453&lt;=D1436)-(ISBLANK(D1404:D1453))))</f>
        <v/>
      </c>
      <c r="K1436" s="90" t="str">
        <f t="shared" ca="1" si="2887"/>
        <v/>
      </c>
      <c r="L1436" s="90" t="str">
        <f t="shared" ca="1" si="2887"/>
        <v/>
      </c>
      <c r="M1436" s="90" t="str">
        <f t="shared" ca="1" si="2887"/>
        <v/>
      </c>
      <c r="N1436" s="90" t="str">
        <f t="shared" ca="1" si="2887"/>
        <v/>
      </c>
      <c r="O1436" s="90" t="str">
        <f t="shared" ca="1" si="2887"/>
        <v/>
      </c>
      <c r="P1436" s="89" t="str">
        <f t="shared" ref="P1436:U1436" ca="1" si="2888">IF(ISNA(MATCH(MIN(J1404:J1453)+ROW()-ROW(P1404),J1404:J1453,0)),"",INDEX(D1404:D1453,MATCH(MIN(J1404:J1453)+ROW()-ROW(P1404),J1404:J1453,0)))</f>
        <v/>
      </c>
      <c r="Q1436" s="89" t="str">
        <f t="shared" ca="1" si="2888"/>
        <v/>
      </c>
      <c r="R1436" s="89" t="str">
        <f t="shared" ca="1" si="2888"/>
        <v/>
      </c>
      <c r="S1436" s="89" t="str">
        <f t="shared" ca="1" si="2888"/>
        <v/>
      </c>
      <c r="T1436" s="89" t="str">
        <f t="shared" ca="1" si="2888"/>
        <v/>
      </c>
      <c r="U1436" s="89" t="str">
        <f t="shared" ca="1" si="2888"/>
        <v/>
      </c>
      <c r="V1436" s="98"/>
    </row>
    <row r="1437" spans="2:22" x14ac:dyDescent="0.25">
      <c r="B1437" s="91">
        <v>34</v>
      </c>
      <c r="C1437" s="92">
        <f t="shared" si="2842"/>
        <v>43864</v>
      </c>
      <c r="D1437" s="93">
        <f ca="1">OFFSET(dispos!$D$33,,198)</f>
        <v>0</v>
      </c>
      <c r="E1437" s="93">
        <f ca="1">OFFSET(dispos!$E$33,,198)</f>
        <v>0</v>
      </c>
      <c r="F1437" s="93">
        <f ca="1">OFFSET(dispos!$F$33,,198)</f>
        <v>0</v>
      </c>
      <c r="G1437" s="93">
        <f ca="1">OFFSET(dispos!$G$33,,198)</f>
        <v>0</v>
      </c>
      <c r="H1437" s="93">
        <f ca="1">OFFSET(dispos!$H$33,,198)</f>
        <v>0</v>
      </c>
      <c r="I1437" s="93">
        <f ca="1">OFFSET(dispos!$I$33,,198)</f>
        <v>0</v>
      </c>
      <c r="J1437" s="90" t="str">
        <f t="shared" ref="J1437:O1437" ca="1" si="2889">IF(D1437=0,"",SUMPRODUCT((D1404:D1453&lt;=D1437)-(ISBLANK(D1404:D1453))))</f>
        <v/>
      </c>
      <c r="K1437" s="90" t="str">
        <f t="shared" ca="1" si="2889"/>
        <v/>
      </c>
      <c r="L1437" s="90" t="str">
        <f t="shared" ca="1" si="2889"/>
        <v/>
      </c>
      <c r="M1437" s="90" t="str">
        <f t="shared" ca="1" si="2889"/>
        <v/>
      </c>
      <c r="N1437" s="90" t="str">
        <f t="shared" ca="1" si="2889"/>
        <v/>
      </c>
      <c r="O1437" s="90" t="str">
        <f t="shared" ca="1" si="2889"/>
        <v/>
      </c>
      <c r="P1437" s="89" t="str">
        <f t="shared" ref="P1437:U1437" ca="1" si="2890">IF(ISNA(MATCH(MIN(J1404:J1453)+ROW()-ROW(P1404),J1404:J1453,0)),"",INDEX(D1404:D1453,MATCH(MIN(J1404:J1453)+ROW()-ROW(P1404),J1404:J1453,0)))</f>
        <v/>
      </c>
      <c r="Q1437" s="89" t="str">
        <f t="shared" ca="1" si="2890"/>
        <v/>
      </c>
      <c r="R1437" s="89" t="str">
        <f t="shared" ca="1" si="2890"/>
        <v/>
      </c>
      <c r="S1437" s="89" t="str">
        <f t="shared" ca="1" si="2890"/>
        <v/>
      </c>
      <c r="T1437" s="89" t="str">
        <f t="shared" ca="1" si="2890"/>
        <v/>
      </c>
      <c r="U1437" s="89" t="str">
        <f t="shared" ca="1" si="2890"/>
        <v/>
      </c>
      <c r="V1437" s="98"/>
    </row>
    <row r="1438" spans="2:22" x14ac:dyDescent="0.25">
      <c r="B1438" s="91">
        <v>35</v>
      </c>
      <c r="C1438" s="92">
        <f t="shared" si="2842"/>
        <v>43864</v>
      </c>
      <c r="D1438" s="93">
        <f ca="1">OFFSET(dispos!$D$33,,204)</f>
        <v>0</v>
      </c>
      <c r="E1438" s="93">
        <f ca="1">OFFSET(dispos!$E$33,,204)</f>
        <v>0</v>
      </c>
      <c r="F1438" s="93">
        <f ca="1">OFFSET(dispos!$F$33,,204)</f>
        <v>0</v>
      </c>
      <c r="G1438" s="93">
        <f ca="1">OFFSET(dispos!$G$33,,204)</f>
        <v>0</v>
      </c>
      <c r="H1438" s="93">
        <f ca="1">OFFSET(dispos!$H$33,,204)</f>
        <v>0</v>
      </c>
      <c r="I1438" s="93">
        <f ca="1">OFFSET(dispos!$I$33,,204)</f>
        <v>0</v>
      </c>
      <c r="J1438" s="90" t="str">
        <f t="shared" ref="J1438:O1438" ca="1" si="2891">IF(D1438=0,"",SUMPRODUCT((D1404:D1453&lt;=D1438)-(ISBLANK(D1404:D1453))))</f>
        <v/>
      </c>
      <c r="K1438" s="90" t="str">
        <f t="shared" ca="1" si="2891"/>
        <v/>
      </c>
      <c r="L1438" s="90" t="str">
        <f t="shared" ca="1" si="2891"/>
        <v/>
      </c>
      <c r="M1438" s="90" t="str">
        <f t="shared" ca="1" si="2891"/>
        <v/>
      </c>
      <c r="N1438" s="90" t="str">
        <f t="shared" ca="1" si="2891"/>
        <v/>
      </c>
      <c r="O1438" s="90" t="str">
        <f t="shared" ca="1" si="2891"/>
        <v/>
      </c>
      <c r="P1438" s="89" t="str">
        <f t="shared" ref="P1438:U1438" ca="1" si="2892">IF(ISNA(MATCH(MIN(J1404:J1453)+ROW()-ROW(P1404),J1404:J1453,0)),"",INDEX(D1404:D1453,MATCH(MIN(J1404:J1453)+ROW()-ROW(P1404),J1404:J1453,0)))</f>
        <v/>
      </c>
      <c r="Q1438" s="89" t="str">
        <f t="shared" ca="1" si="2892"/>
        <v/>
      </c>
      <c r="R1438" s="89" t="str">
        <f t="shared" ca="1" si="2892"/>
        <v/>
      </c>
      <c r="S1438" s="89" t="str">
        <f t="shared" ca="1" si="2892"/>
        <v/>
      </c>
      <c r="T1438" s="89" t="str">
        <f t="shared" ca="1" si="2892"/>
        <v/>
      </c>
      <c r="U1438" s="89" t="str">
        <f t="shared" ca="1" si="2892"/>
        <v/>
      </c>
      <c r="V1438" s="98"/>
    </row>
    <row r="1439" spans="2:22" x14ac:dyDescent="0.25">
      <c r="B1439" s="91">
        <v>36</v>
      </c>
      <c r="C1439" s="92">
        <f t="shared" si="2842"/>
        <v>43864</v>
      </c>
      <c r="D1439" s="93">
        <f ca="1">OFFSET(dispos!$D$33,,210)</f>
        <v>0</v>
      </c>
      <c r="E1439" s="93">
        <f ca="1">OFFSET(dispos!$E$33,,210)</f>
        <v>0</v>
      </c>
      <c r="F1439" s="93">
        <f ca="1">OFFSET(dispos!$F$33,,210)</f>
        <v>0</v>
      </c>
      <c r="G1439" s="93">
        <f ca="1">OFFSET(dispos!$G$33,,210)</f>
        <v>0</v>
      </c>
      <c r="H1439" s="93">
        <f ca="1">OFFSET(dispos!$H$33,,210)</f>
        <v>0</v>
      </c>
      <c r="I1439" s="93">
        <f ca="1">OFFSET(dispos!$I$33,,210)</f>
        <v>0</v>
      </c>
      <c r="J1439" s="90" t="str">
        <f t="shared" ref="J1439:O1439" ca="1" si="2893">IF(D1439=0,"",SUMPRODUCT((D1404:D1453&lt;=D1439)-(ISBLANK(D1404:D1453))))</f>
        <v/>
      </c>
      <c r="K1439" s="90" t="str">
        <f t="shared" ca="1" si="2893"/>
        <v/>
      </c>
      <c r="L1439" s="90" t="str">
        <f t="shared" ca="1" si="2893"/>
        <v/>
      </c>
      <c r="M1439" s="90" t="str">
        <f t="shared" ca="1" si="2893"/>
        <v/>
      </c>
      <c r="N1439" s="90" t="str">
        <f t="shared" ca="1" si="2893"/>
        <v/>
      </c>
      <c r="O1439" s="90" t="str">
        <f t="shared" ca="1" si="2893"/>
        <v/>
      </c>
      <c r="P1439" s="89" t="str">
        <f t="shared" ref="P1439:U1439" ca="1" si="2894">IF(ISNA(MATCH(MIN(J1404:J1453)+ROW()-ROW(P1404),J1404:J1453,0)),"",INDEX(D1404:D1453,MATCH(MIN(J1404:J1453)+ROW()-ROW(P1404),J1404:J1453,0)))</f>
        <v/>
      </c>
      <c r="Q1439" s="89" t="str">
        <f t="shared" ca="1" si="2894"/>
        <v/>
      </c>
      <c r="R1439" s="89" t="str">
        <f t="shared" ca="1" si="2894"/>
        <v/>
      </c>
      <c r="S1439" s="89" t="str">
        <f t="shared" ca="1" si="2894"/>
        <v/>
      </c>
      <c r="T1439" s="89" t="str">
        <f t="shared" ca="1" si="2894"/>
        <v/>
      </c>
      <c r="U1439" s="89" t="str">
        <f t="shared" ca="1" si="2894"/>
        <v/>
      </c>
      <c r="V1439" s="98"/>
    </row>
    <row r="1440" spans="2:22" x14ac:dyDescent="0.25">
      <c r="B1440" s="91">
        <v>37</v>
      </c>
      <c r="C1440" s="92">
        <f t="shared" si="2842"/>
        <v>43864</v>
      </c>
      <c r="D1440" s="93">
        <f ca="1">OFFSET(dispos!$D$33,,216)</f>
        <v>0</v>
      </c>
      <c r="E1440" s="93">
        <f ca="1">OFFSET(dispos!$E$33,,216)</f>
        <v>0</v>
      </c>
      <c r="F1440" s="93">
        <f ca="1">OFFSET(dispos!$F$33,,216)</f>
        <v>0</v>
      </c>
      <c r="G1440" s="93">
        <f ca="1">OFFSET(dispos!$G$33,,216)</f>
        <v>0</v>
      </c>
      <c r="H1440" s="93">
        <f ca="1">OFFSET(dispos!$H$33,,216)</f>
        <v>0</v>
      </c>
      <c r="I1440" s="93">
        <f ca="1">OFFSET(dispos!$I$33,,216)</f>
        <v>0</v>
      </c>
      <c r="J1440" s="90" t="str">
        <f t="shared" ref="J1440:O1440" ca="1" si="2895">IF(D1440=0,"",SUMPRODUCT((D1404:D1453&lt;=D1440)-(ISBLANK(D1404:D1453))))</f>
        <v/>
      </c>
      <c r="K1440" s="90" t="str">
        <f t="shared" ca="1" si="2895"/>
        <v/>
      </c>
      <c r="L1440" s="90" t="str">
        <f t="shared" ca="1" si="2895"/>
        <v/>
      </c>
      <c r="M1440" s="90" t="str">
        <f t="shared" ca="1" si="2895"/>
        <v/>
      </c>
      <c r="N1440" s="90" t="str">
        <f t="shared" ca="1" si="2895"/>
        <v/>
      </c>
      <c r="O1440" s="90" t="str">
        <f t="shared" ca="1" si="2895"/>
        <v/>
      </c>
      <c r="P1440" s="89" t="str">
        <f t="shared" ref="P1440:U1440" ca="1" si="2896">IF(ISNA(MATCH(MIN(J1404:J1453)+ROW()-ROW(P1404),J1404:J1453,0)),"",INDEX(D1404:D1453,MATCH(MIN(J1404:J1453)+ROW()-ROW(P1404),J1404:J1453,0)))</f>
        <v/>
      </c>
      <c r="Q1440" s="89" t="str">
        <f t="shared" ca="1" si="2896"/>
        <v/>
      </c>
      <c r="R1440" s="89" t="str">
        <f t="shared" ca="1" si="2896"/>
        <v/>
      </c>
      <c r="S1440" s="89" t="str">
        <f t="shared" ca="1" si="2896"/>
        <v/>
      </c>
      <c r="T1440" s="89" t="str">
        <f t="shared" ca="1" si="2896"/>
        <v/>
      </c>
      <c r="U1440" s="89" t="str">
        <f t="shared" ca="1" si="2896"/>
        <v/>
      </c>
      <c r="V1440" s="98"/>
    </row>
    <row r="1441" spans="2:22" x14ac:dyDescent="0.25">
      <c r="B1441" s="91">
        <v>38</v>
      </c>
      <c r="C1441" s="92">
        <f t="shared" si="2842"/>
        <v>43864</v>
      </c>
      <c r="D1441" s="93">
        <f ca="1">OFFSET(dispos!$D$33,,222)</f>
        <v>0</v>
      </c>
      <c r="E1441" s="93">
        <f ca="1">OFFSET(dispos!$E$33,,222)</f>
        <v>0</v>
      </c>
      <c r="F1441" s="93">
        <f ca="1">OFFSET(dispos!$F$33,,222)</f>
        <v>0</v>
      </c>
      <c r="G1441" s="93">
        <f ca="1">OFFSET(dispos!$G$33,,222)</f>
        <v>0</v>
      </c>
      <c r="H1441" s="93">
        <f ca="1">OFFSET(dispos!$H$33,,222)</f>
        <v>0</v>
      </c>
      <c r="I1441" s="93">
        <f ca="1">OFFSET(dispos!$I$33,,222)</f>
        <v>0</v>
      </c>
      <c r="J1441" s="90" t="str">
        <f t="shared" ref="J1441:O1441" ca="1" si="2897">IF(D1441=0,"",SUMPRODUCT((D1404:D1453&lt;=D1441)-(ISBLANK(D1404:D1453))))</f>
        <v/>
      </c>
      <c r="K1441" s="90" t="str">
        <f t="shared" ca="1" si="2897"/>
        <v/>
      </c>
      <c r="L1441" s="90" t="str">
        <f t="shared" ca="1" si="2897"/>
        <v/>
      </c>
      <c r="M1441" s="90" t="str">
        <f t="shared" ca="1" si="2897"/>
        <v/>
      </c>
      <c r="N1441" s="90" t="str">
        <f t="shared" ca="1" si="2897"/>
        <v/>
      </c>
      <c r="O1441" s="90" t="str">
        <f t="shared" ca="1" si="2897"/>
        <v/>
      </c>
      <c r="P1441" s="89" t="str">
        <f t="shared" ref="P1441:U1441" ca="1" si="2898">IF(ISNA(MATCH(MIN(J1404:J1453)+ROW()-ROW(P1404),J1404:J1453,0)),"",INDEX(D1404:D1453,MATCH(MIN(J1404:J1453)+ROW()-ROW(P1404),J1404:J1453,0)))</f>
        <v/>
      </c>
      <c r="Q1441" s="89" t="str">
        <f t="shared" ca="1" si="2898"/>
        <v/>
      </c>
      <c r="R1441" s="89" t="str">
        <f t="shared" ca="1" si="2898"/>
        <v/>
      </c>
      <c r="S1441" s="89" t="str">
        <f t="shared" ca="1" si="2898"/>
        <v/>
      </c>
      <c r="T1441" s="89" t="str">
        <f t="shared" ca="1" si="2898"/>
        <v/>
      </c>
      <c r="U1441" s="89" t="str">
        <f t="shared" ca="1" si="2898"/>
        <v/>
      </c>
      <c r="V1441" s="98"/>
    </row>
    <row r="1442" spans="2:22" x14ac:dyDescent="0.25">
      <c r="B1442" s="91">
        <v>39</v>
      </c>
      <c r="C1442" s="92">
        <f t="shared" si="2842"/>
        <v>43864</v>
      </c>
      <c r="D1442" s="93">
        <f ca="1">OFFSET(dispos!$D$33,,228)</f>
        <v>0</v>
      </c>
      <c r="E1442" s="93">
        <f ca="1">OFFSET(dispos!$E$33,,228)</f>
        <v>0</v>
      </c>
      <c r="F1442" s="93">
        <f ca="1">OFFSET(dispos!$F$33,,228)</f>
        <v>0</v>
      </c>
      <c r="G1442" s="93">
        <f ca="1">OFFSET(dispos!$G$33,,228)</f>
        <v>0</v>
      </c>
      <c r="H1442" s="93">
        <f ca="1">OFFSET(dispos!$H$33,,228)</f>
        <v>0</v>
      </c>
      <c r="I1442" s="93">
        <f ca="1">OFFSET(dispos!$I$33,,228)</f>
        <v>0</v>
      </c>
      <c r="J1442" s="90" t="str">
        <f t="shared" ref="J1442:O1442" ca="1" si="2899">IF(D1442=0,"",SUMPRODUCT((D1404:D1453&lt;=D1442)-(ISBLANK(D1404:D1453))))</f>
        <v/>
      </c>
      <c r="K1442" s="90" t="str">
        <f t="shared" ca="1" si="2899"/>
        <v/>
      </c>
      <c r="L1442" s="90" t="str">
        <f t="shared" ca="1" si="2899"/>
        <v/>
      </c>
      <c r="M1442" s="90" t="str">
        <f t="shared" ca="1" si="2899"/>
        <v/>
      </c>
      <c r="N1442" s="90" t="str">
        <f t="shared" ca="1" si="2899"/>
        <v/>
      </c>
      <c r="O1442" s="90" t="str">
        <f t="shared" ca="1" si="2899"/>
        <v/>
      </c>
      <c r="P1442" s="89" t="str">
        <f t="shared" ref="P1442:U1442" ca="1" si="2900">IF(ISNA(MATCH(MIN(J1404:J1453)+ROW()-ROW(P1404),J1404:J1453,0)),"",INDEX(D1404:D1453,MATCH(MIN(J1404:J1453)+ROW()-ROW(P1404),J1404:J1453,0)))</f>
        <v/>
      </c>
      <c r="Q1442" s="89" t="str">
        <f t="shared" ca="1" si="2900"/>
        <v/>
      </c>
      <c r="R1442" s="89" t="str">
        <f t="shared" ca="1" si="2900"/>
        <v/>
      </c>
      <c r="S1442" s="89" t="str">
        <f t="shared" ca="1" si="2900"/>
        <v/>
      </c>
      <c r="T1442" s="89" t="str">
        <f t="shared" ca="1" si="2900"/>
        <v/>
      </c>
      <c r="U1442" s="89" t="str">
        <f t="shared" ca="1" si="2900"/>
        <v/>
      </c>
      <c r="V1442" s="98"/>
    </row>
    <row r="1443" spans="2:22" x14ac:dyDescent="0.25">
      <c r="B1443" s="91">
        <v>40</v>
      </c>
      <c r="C1443" s="92">
        <f t="shared" si="2842"/>
        <v>43864</v>
      </c>
      <c r="D1443" s="93">
        <f ca="1">OFFSET(dispos!$D$33,,234)</f>
        <v>0</v>
      </c>
      <c r="E1443" s="93">
        <f ca="1">OFFSET(dispos!$E$33,,234)</f>
        <v>0</v>
      </c>
      <c r="F1443" s="93">
        <f ca="1">OFFSET(dispos!$F$33,,234)</f>
        <v>0</v>
      </c>
      <c r="G1443" s="93">
        <f ca="1">OFFSET(dispos!$G$33,,234)</f>
        <v>0</v>
      </c>
      <c r="H1443" s="93">
        <f ca="1">OFFSET(dispos!$H$33,,234)</f>
        <v>0</v>
      </c>
      <c r="I1443" s="93">
        <f ca="1">OFFSET(dispos!$I$33,,234)</f>
        <v>0</v>
      </c>
      <c r="J1443" s="90" t="str">
        <f t="shared" ref="J1443:O1443" ca="1" si="2901">IF(D1443=0,"",SUMPRODUCT((D1404:D1453&lt;=D1443)-(ISBLANK(D1404:D1453))))</f>
        <v/>
      </c>
      <c r="K1443" s="90" t="str">
        <f t="shared" ca="1" si="2901"/>
        <v/>
      </c>
      <c r="L1443" s="90" t="str">
        <f t="shared" ca="1" si="2901"/>
        <v/>
      </c>
      <c r="M1443" s="90" t="str">
        <f t="shared" ca="1" si="2901"/>
        <v/>
      </c>
      <c r="N1443" s="90" t="str">
        <f t="shared" ca="1" si="2901"/>
        <v/>
      </c>
      <c r="O1443" s="90" t="str">
        <f t="shared" ca="1" si="2901"/>
        <v/>
      </c>
      <c r="P1443" s="89" t="str">
        <f t="shared" ref="P1443:U1443" ca="1" si="2902">IF(ISNA(MATCH(MIN(J1404:J1453)+ROW()-ROW(P1404),J1404:J1453,0)),"",INDEX(D1404:D1453,MATCH(MIN(J1404:J1453)+ROW()-ROW(P1404),J1404:J1453,0)))</f>
        <v/>
      </c>
      <c r="Q1443" s="89" t="str">
        <f t="shared" ca="1" si="2902"/>
        <v/>
      </c>
      <c r="R1443" s="89" t="str">
        <f t="shared" ca="1" si="2902"/>
        <v/>
      </c>
      <c r="S1443" s="89" t="str">
        <f t="shared" ca="1" si="2902"/>
        <v/>
      </c>
      <c r="T1443" s="89" t="str">
        <f t="shared" ca="1" si="2902"/>
        <v/>
      </c>
      <c r="U1443" s="89" t="str">
        <f t="shared" ca="1" si="2902"/>
        <v/>
      </c>
      <c r="V1443" s="98"/>
    </row>
    <row r="1444" spans="2:22" x14ac:dyDescent="0.25">
      <c r="B1444" s="91">
        <v>41</v>
      </c>
      <c r="C1444" s="92">
        <f t="shared" si="2842"/>
        <v>43864</v>
      </c>
      <c r="D1444" s="93">
        <f ca="1">OFFSET(dispos!$D$33,,240)</f>
        <v>0</v>
      </c>
      <c r="E1444" s="93">
        <f ca="1">OFFSET(dispos!$E$33,,240)</f>
        <v>0</v>
      </c>
      <c r="F1444" s="93">
        <f ca="1">OFFSET(dispos!$F$33,,240)</f>
        <v>0</v>
      </c>
      <c r="G1444" s="93">
        <f ca="1">OFFSET(dispos!$G$33,,240)</f>
        <v>0</v>
      </c>
      <c r="H1444" s="93">
        <f ca="1">OFFSET(dispos!$H$33,,240)</f>
        <v>0</v>
      </c>
      <c r="I1444" s="93">
        <f ca="1">OFFSET(dispos!$I$33,,240)</f>
        <v>0</v>
      </c>
      <c r="J1444" s="90" t="str">
        <f t="shared" ref="J1444:O1444" ca="1" si="2903">IF(D1444=0,"",SUMPRODUCT((D1404:D1453&lt;=D1444)-(ISBLANK(D1404:D1453))))</f>
        <v/>
      </c>
      <c r="K1444" s="90" t="str">
        <f t="shared" ca="1" si="2903"/>
        <v/>
      </c>
      <c r="L1444" s="90" t="str">
        <f t="shared" ca="1" si="2903"/>
        <v/>
      </c>
      <c r="M1444" s="90" t="str">
        <f t="shared" ca="1" si="2903"/>
        <v/>
      </c>
      <c r="N1444" s="90" t="str">
        <f t="shared" ca="1" si="2903"/>
        <v/>
      </c>
      <c r="O1444" s="90" t="str">
        <f t="shared" ca="1" si="2903"/>
        <v/>
      </c>
      <c r="P1444" s="89" t="str">
        <f t="shared" ref="P1444:U1444" ca="1" si="2904">IF(ISNA(MATCH(MIN(J1404:J1453)+ROW()-ROW(P1404),J1404:J1453,0)),"",INDEX(D1404:D1453,MATCH(MIN(J1404:J1453)+ROW()-ROW(P1404),J1404:J1453,0)))</f>
        <v/>
      </c>
      <c r="Q1444" s="89" t="str">
        <f t="shared" ca="1" si="2904"/>
        <v/>
      </c>
      <c r="R1444" s="89" t="str">
        <f t="shared" ca="1" si="2904"/>
        <v/>
      </c>
      <c r="S1444" s="89" t="str">
        <f t="shared" ca="1" si="2904"/>
        <v/>
      </c>
      <c r="T1444" s="89" t="str">
        <f t="shared" ca="1" si="2904"/>
        <v/>
      </c>
      <c r="U1444" s="89" t="str">
        <f t="shared" ca="1" si="2904"/>
        <v/>
      </c>
      <c r="V1444" s="98"/>
    </row>
    <row r="1445" spans="2:22" x14ac:dyDescent="0.25">
      <c r="B1445" s="91">
        <v>42</v>
      </c>
      <c r="C1445" s="92">
        <f t="shared" si="2842"/>
        <v>43864</v>
      </c>
      <c r="D1445" s="93">
        <f ca="1">OFFSET(dispos!$D$33,,246)</f>
        <v>0</v>
      </c>
      <c r="E1445" s="93">
        <f ca="1">OFFSET(dispos!$E$33,,246)</f>
        <v>0</v>
      </c>
      <c r="F1445" s="93">
        <f ca="1">OFFSET(dispos!$F$33,,246)</f>
        <v>0</v>
      </c>
      <c r="G1445" s="93">
        <f ca="1">OFFSET(dispos!$G$33,,246)</f>
        <v>0</v>
      </c>
      <c r="H1445" s="93">
        <f ca="1">OFFSET(dispos!$H$33,,246)</f>
        <v>0</v>
      </c>
      <c r="I1445" s="93">
        <f ca="1">OFFSET(dispos!$I$33,,246)</f>
        <v>0</v>
      </c>
      <c r="J1445" s="90" t="str">
        <f t="shared" ref="J1445:O1445" ca="1" si="2905">IF(D1445=0,"",SUMPRODUCT((D1404:D1453&lt;=D1445)-(ISBLANK(D1404:D1453))))</f>
        <v/>
      </c>
      <c r="K1445" s="90" t="str">
        <f t="shared" ca="1" si="2905"/>
        <v/>
      </c>
      <c r="L1445" s="90" t="str">
        <f t="shared" ca="1" si="2905"/>
        <v/>
      </c>
      <c r="M1445" s="90" t="str">
        <f t="shared" ca="1" si="2905"/>
        <v/>
      </c>
      <c r="N1445" s="90" t="str">
        <f t="shared" ca="1" si="2905"/>
        <v/>
      </c>
      <c r="O1445" s="90" t="str">
        <f t="shared" ca="1" si="2905"/>
        <v/>
      </c>
      <c r="P1445" s="89" t="str">
        <f t="shared" ref="P1445:U1445" ca="1" si="2906">IF(ISNA(MATCH(MIN(J1404:J1453)+ROW()-ROW(P1404),J1404:J1453,0)),"",INDEX(D1404:D1453,MATCH(MIN(J1404:J1453)+ROW()-ROW(P1404),J1404:J1453,0)))</f>
        <v/>
      </c>
      <c r="Q1445" s="89" t="str">
        <f t="shared" ca="1" si="2906"/>
        <v/>
      </c>
      <c r="R1445" s="89" t="str">
        <f t="shared" ca="1" si="2906"/>
        <v/>
      </c>
      <c r="S1445" s="89" t="str">
        <f t="shared" ca="1" si="2906"/>
        <v/>
      </c>
      <c r="T1445" s="89" t="str">
        <f t="shared" ca="1" si="2906"/>
        <v/>
      </c>
      <c r="U1445" s="89" t="str">
        <f t="shared" ca="1" si="2906"/>
        <v/>
      </c>
      <c r="V1445" s="98"/>
    </row>
    <row r="1446" spans="2:22" x14ac:dyDescent="0.25">
      <c r="B1446" s="91">
        <v>43</v>
      </c>
      <c r="C1446" s="92">
        <f t="shared" si="2842"/>
        <v>43864</v>
      </c>
      <c r="D1446" s="93">
        <f ca="1">OFFSET(dispos!$D$33,,252)</f>
        <v>0</v>
      </c>
      <c r="E1446" s="93">
        <f ca="1">OFFSET(dispos!$E$33,,252)</f>
        <v>0</v>
      </c>
      <c r="F1446" s="93">
        <f ca="1">OFFSET(dispos!$F$33,,252)</f>
        <v>0</v>
      </c>
      <c r="G1446" s="93">
        <f ca="1">OFFSET(dispos!$G$33,,252)</f>
        <v>0</v>
      </c>
      <c r="H1446" s="93">
        <f ca="1">OFFSET(dispos!$H$33,,252)</f>
        <v>0</v>
      </c>
      <c r="I1446" s="93">
        <f ca="1">OFFSET(dispos!$I$33,,252)</f>
        <v>0</v>
      </c>
      <c r="J1446" s="90" t="str">
        <f t="shared" ref="J1446:O1446" ca="1" si="2907">IF(D1446=0,"",SUMPRODUCT((D1404:D1453&lt;=D1446)-(ISBLANK(D1404:D1453))))</f>
        <v/>
      </c>
      <c r="K1446" s="90" t="str">
        <f t="shared" ca="1" si="2907"/>
        <v/>
      </c>
      <c r="L1446" s="90" t="str">
        <f t="shared" ca="1" si="2907"/>
        <v/>
      </c>
      <c r="M1446" s="90" t="str">
        <f t="shared" ca="1" si="2907"/>
        <v/>
      </c>
      <c r="N1446" s="90" t="str">
        <f t="shared" ca="1" si="2907"/>
        <v/>
      </c>
      <c r="O1446" s="90" t="str">
        <f t="shared" ca="1" si="2907"/>
        <v/>
      </c>
      <c r="P1446" s="89" t="str">
        <f t="shared" ref="P1446:U1446" ca="1" si="2908">IF(ISNA(MATCH(MIN(J1404:J1453)+ROW()-ROW(P1404),J1404:J1453,0)),"",INDEX(D1404:D1453,MATCH(MIN(J1404:J1453)+ROW()-ROW(P1404),J1404:J1453,0)))</f>
        <v/>
      </c>
      <c r="Q1446" s="89" t="str">
        <f t="shared" ca="1" si="2908"/>
        <v/>
      </c>
      <c r="R1446" s="89" t="str">
        <f t="shared" ca="1" si="2908"/>
        <v/>
      </c>
      <c r="S1446" s="89" t="str">
        <f t="shared" ca="1" si="2908"/>
        <v/>
      </c>
      <c r="T1446" s="89" t="str">
        <f t="shared" ca="1" si="2908"/>
        <v/>
      </c>
      <c r="U1446" s="89" t="str">
        <f t="shared" ca="1" si="2908"/>
        <v/>
      </c>
      <c r="V1446" s="98"/>
    </row>
    <row r="1447" spans="2:22" x14ac:dyDescent="0.25">
      <c r="B1447" s="91">
        <v>44</v>
      </c>
      <c r="C1447" s="92">
        <f t="shared" si="2842"/>
        <v>43864</v>
      </c>
      <c r="D1447" s="93">
        <f ca="1">OFFSET(dispos!$D$33,,258)</f>
        <v>0</v>
      </c>
      <c r="E1447" s="93">
        <f ca="1">OFFSET(dispos!$E$33,,258)</f>
        <v>0</v>
      </c>
      <c r="F1447" s="93">
        <f ca="1">OFFSET(dispos!$F$33,,258)</f>
        <v>0</v>
      </c>
      <c r="G1447" s="93">
        <f ca="1">OFFSET(dispos!$G$33,,258)</f>
        <v>0</v>
      </c>
      <c r="H1447" s="93">
        <f ca="1">OFFSET(dispos!$H$33,,258)</f>
        <v>0</v>
      </c>
      <c r="I1447" s="93">
        <f ca="1">OFFSET(dispos!$I$33,,258)</f>
        <v>0</v>
      </c>
      <c r="J1447" s="90" t="str">
        <f t="shared" ref="J1447:O1447" ca="1" si="2909">IF(D1447=0,"",SUMPRODUCT((D1404:D1453&lt;=D1447)-(ISBLANK(D1404:D1453))))</f>
        <v/>
      </c>
      <c r="K1447" s="90" t="str">
        <f t="shared" ca="1" si="2909"/>
        <v/>
      </c>
      <c r="L1447" s="90" t="str">
        <f t="shared" ca="1" si="2909"/>
        <v/>
      </c>
      <c r="M1447" s="90" t="str">
        <f t="shared" ca="1" si="2909"/>
        <v/>
      </c>
      <c r="N1447" s="90" t="str">
        <f t="shared" ca="1" si="2909"/>
        <v/>
      </c>
      <c r="O1447" s="90" t="str">
        <f t="shared" ca="1" si="2909"/>
        <v/>
      </c>
      <c r="P1447" s="89" t="str">
        <f t="shared" ref="P1447:U1447" ca="1" si="2910">IF(ISNA(MATCH(MIN(J1404:J1453)+ROW()-ROW(P1404),J1404:J1453,0)),"",INDEX(D1404:D1453,MATCH(MIN(J1404:J1453)+ROW()-ROW(P1404),J1404:J1453,0)))</f>
        <v/>
      </c>
      <c r="Q1447" s="89" t="str">
        <f t="shared" ca="1" si="2910"/>
        <v/>
      </c>
      <c r="R1447" s="89" t="str">
        <f t="shared" ca="1" si="2910"/>
        <v/>
      </c>
      <c r="S1447" s="89" t="str">
        <f t="shared" ca="1" si="2910"/>
        <v/>
      </c>
      <c r="T1447" s="89" t="str">
        <f t="shared" ca="1" si="2910"/>
        <v/>
      </c>
      <c r="U1447" s="89" t="str">
        <f t="shared" ca="1" si="2910"/>
        <v/>
      </c>
      <c r="V1447" s="98"/>
    </row>
    <row r="1448" spans="2:22" x14ac:dyDescent="0.25">
      <c r="B1448" s="91">
        <v>45</v>
      </c>
      <c r="C1448" s="92">
        <f t="shared" si="2842"/>
        <v>43864</v>
      </c>
      <c r="D1448" s="93">
        <f ca="1">OFFSET(dispos!$D$33,,264)</f>
        <v>0</v>
      </c>
      <c r="E1448" s="93">
        <f ca="1">OFFSET(dispos!$E$33,,264)</f>
        <v>0</v>
      </c>
      <c r="F1448" s="93">
        <f ca="1">OFFSET(dispos!$F$33,,264)</f>
        <v>0</v>
      </c>
      <c r="G1448" s="93">
        <f ca="1">OFFSET(dispos!$G$33,,264)</f>
        <v>0</v>
      </c>
      <c r="H1448" s="93">
        <f ca="1">OFFSET(dispos!$H$33,,264)</f>
        <v>0</v>
      </c>
      <c r="I1448" s="93">
        <f ca="1">OFFSET(dispos!$I$33,,264)</f>
        <v>0</v>
      </c>
      <c r="J1448" s="90" t="str">
        <f t="shared" ref="J1448:O1448" ca="1" si="2911">IF(D1448=0,"",SUMPRODUCT((D1404:D1453&lt;=D1448)-(ISBLANK(D1404:D1453))))</f>
        <v/>
      </c>
      <c r="K1448" s="90" t="str">
        <f t="shared" ca="1" si="2911"/>
        <v/>
      </c>
      <c r="L1448" s="90" t="str">
        <f t="shared" ca="1" si="2911"/>
        <v/>
      </c>
      <c r="M1448" s="90" t="str">
        <f t="shared" ca="1" si="2911"/>
        <v/>
      </c>
      <c r="N1448" s="90" t="str">
        <f t="shared" ca="1" si="2911"/>
        <v/>
      </c>
      <c r="O1448" s="90" t="str">
        <f t="shared" ca="1" si="2911"/>
        <v/>
      </c>
      <c r="P1448" s="89" t="str">
        <f t="shared" ref="P1448:U1448" ca="1" si="2912">IF(ISNA(MATCH(MIN(J1404:J1453)+ROW()-ROW(P1404),J1404:J1453,0)),"",INDEX(D1404:D1453,MATCH(MIN(J1404:J1453)+ROW()-ROW(P1404),J1404:J1453,0)))</f>
        <v/>
      </c>
      <c r="Q1448" s="89" t="str">
        <f t="shared" ca="1" si="2912"/>
        <v/>
      </c>
      <c r="R1448" s="89" t="str">
        <f t="shared" ca="1" si="2912"/>
        <v/>
      </c>
      <c r="S1448" s="89" t="str">
        <f t="shared" ca="1" si="2912"/>
        <v/>
      </c>
      <c r="T1448" s="89" t="str">
        <f t="shared" ca="1" si="2912"/>
        <v/>
      </c>
      <c r="U1448" s="89" t="str">
        <f t="shared" ca="1" si="2912"/>
        <v/>
      </c>
      <c r="V1448" s="98"/>
    </row>
    <row r="1449" spans="2:22" x14ac:dyDescent="0.25">
      <c r="B1449" s="91">
        <v>46</v>
      </c>
      <c r="C1449" s="92">
        <f t="shared" si="2842"/>
        <v>43864</v>
      </c>
      <c r="D1449" s="93">
        <f ca="1">OFFSET(dispos!$D$33,,270)</f>
        <v>0</v>
      </c>
      <c r="E1449" s="93">
        <f ca="1">OFFSET(dispos!$E$33,,270)</f>
        <v>0</v>
      </c>
      <c r="F1449" s="93">
        <f ca="1">OFFSET(dispos!$F$33,,270)</f>
        <v>0</v>
      </c>
      <c r="G1449" s="93">
        <f ca="1">OFFSET(dispos!$G$33,,270)</f>
        <v>0</v>
      </c>
      <c r="H1449" s="93">
        <f ca="1">OFFSET(dispos!$H$33,,270)</f>
        <v>0</v>
      </c>
      <c r="I1449" s="93">
        <f ca="1">OFFSET(dispos!$I$33,,270)</f>
        <v>0</v>
      </c>
      <c r="J1449" s="90" t="str">
        <f t="shared" ref="J1449:O1449" ca="1" si="2913">IF(D1449=0,"",SUMPRODUCT((D1404:D1453&lt;=D1449)-(ISBLANK(D1404:D1453))))</f>
        <v/>
      </c>
      <c r="K1449" s="90" t="str">
        <f t="shared" ca="1" si="2913"/>
        <v/>
      </c>
      <c r="L1449" s="90" t="str">
        <f t="shared" ca="1" si="2913"/>
        <v/>
      </c>
      <c r="M1449" s="90" t="str">
        <f t="shared" ca="1" si="2913"/>
        <v/>
      </c>
      <c r="N1449" s="90" t="str">
        <f t="shared" ca="1" si="2913"/>
        <v/>
      </c>
      <c r="O1449" s="90" t="str">
        <f t="shared" ca="1" si="2913"/>
        <v/>
      </c>
      <c r="P1449" s="89" t="str">
        <f t="shared" ref="P1449:U1449" ca="1" si="2914">IF(ISNA(MATCH(MIN(J1404:J1453)+ROW()-ROW(P1404),J1404:J1453,0)),"",INDEX(D1404:D1453,MATCH(MIN(J1404:J1453)+ROW()-ROW(P1404),J1404:J1453,0)))</f>
        <v/>
      </c>
      <c r="Q1449" s="89" t="str">
        <f t="shared" ca="1" si="2914"/>
        <v/>
      </c>
      <c r="R1449" s="89" t="str">
        <f t="shared" ca="1" si="2914"/>
        <v/>
      </c>
      <c r="S1449" s="89" t="str">
        <f t="shared" ca="1" si="2914"/>
        <v/>
      </c>
      <c r="T1449" s="89" t="str">
        <f t="shared" ca="1" si="2914"/>
        <v/>
      </c>
      <c r="U1449" s="89" t="str">
        <f t="shared" ca="1" si="2914"/>
        <v/>
      </c>
      <c r="V1449" s="98"/>
    </row>
    <row r="1450" spans="2:22" x14ac:dyDescent="0.25">
      <c r="B1450" s="91">
        <v>47</v>
      </c>
      <c r="C1450" s="92">
        <f t="shared" si="2842"/>
        <v>43864</v>
      </c>
      <c r="D1450" s="93">
        <f ca="1">OFFSET(dispos!$D$33,,276)</f>
        <v>0</v>
      </c>
      <c r="E1450" s="93">
        <f ca="1">OFFSET(dispos!$E$33,,276)</f>
        <v>0</v>
      </c>
      <c r="F1450" s="93">
        <f ca="1">OFFSET(dispos!$F$33,,276)</f>
        <v>0</v>
      </c>
      <c r="G1450" s="93">
        <f ca="1">OFFSET(dispos!$G$33,,276)</f>
        <v>0</v>
      </c>
      <c r="H1450" s="93">
        <f ca="1">OFFSET(dispos!$H$33,,276)</f>
        <v>0</v>
      </c>
      <c r="I1450" s="93">
        <f ca="1">OFFSET(dispos!$I$33,,276)</f>
        <v>0</v>
      </c>
      <c r="J1450" s="90" t="str">
        <f t="shared" ref="J1450:O1450" ca="1" si="2915">IF(D1450=0,"",SUMPRODUCT((D1404:D1453&lt;=D1450)-(ISBLANK(D1404:D1453))))</f>
        <v/>
      </c>
      <c r="K1450" s="90" t="str">
        <f t="shared" ca="1" si="2915"/>
        <v/>
      </c>
      <c r="L1450" s="90" t="str">
        <f t="shared" ca="1" si="2915"/>
        <v/>
      </c>
      <c r="M1450" s="90" t="str">
        <f t="shared" ca="1" si="2915"/>
        <v/>
      </c>
      <c r="N1450" s="90" t="str">
        <f t="shared" ca="1" si="2915"/>
        <v/>
      </c>
      <c r="O1450" s="90" t="str">
        <f t="shared" ca="1" si="2915"/>
        <v/>
      </c>
      <c r="P1450" s="89" t="str">
        <f t="shared" ref="P1450:U1450" ca="1" si="2916">IF(ISNA(MATCH(MIN(J1404:J1453)+ROW()-ROW(P1404),J1404:J1453,0)),"",INDEX(D1404:D1453,MATCH(MIN(J1404:J1453)+ROW()-ROW(P1404),J1404:J1453,0)))</f>
        <v/>
      </c>
      <c r="Q1450" s="89" t="str">
        <f t="shared" ca="1" si="2916"/>
        <v/>
      </c>
      <c r="R1450" s="89" t="str">
        <f t="shared" ca="1" si="2916"/>
        <v/>
      </c>
      <c r="S1450" s="89" t="str">
        <f t="shared" ca="1" si="2916"/>
        <v/>
      </c>
      <c r="T1450" s="89" t="str">
        <f t="shared" ca="1" si="2916"/>
        <v/>
      </c>
      <c r="U1450" s="89" t="str">
        <f t="shared" ca="1" si="2916"/>
        <v/>
      </c>
      <c r="V1450" s="98"/>
    </row>
    <row r="1451" spans="2:22" x14ac:dyDescent="0.25">
      <c r="B1451" s="91">
        <v>48</v>
      </c>
      <c r="C1451" s="92">
        <f t="shared" si="2842"/>
        <v>43864</v>
      </c>
      <c r="D1451" s="93">
        <f ca="1">OFFSET(dispos!$D$33,,282)</f>
        <v>0</v>
      </c>
      <c r="E1451" s="93">
        <f ca="1">OFFSET(dispos!$E$33,,282)</f>
        <v>0</v>
      </c>
      <c r="F1451" s="93">
        <f ca="1">OFFSET(dispos!$F$33,,282)</f>
        <v>0</v>
      </c>
      <c r="G1451" s="93">
        <f ca="1">OFFSET(dispos!$G$33,,282)</f>
        <v>0</v>
      </c>
      <c r="H1451" s="93">
        <f ca="1">OFFSET(dispos!$H$33,,282)</f>
        <v>0</v>
      </c>
      <c r="I1451" s="93">
        <f ca="1">OFFSET(dispos!$I$33,,282)</f>
        <v>0</v>
      </c>
      <c r="J1451" s="90" t="str">
        <f t="shared" ref="J1451:O1451" ca="1" si="2917">IF(D1451=0,"",SUMPRODUCT((D1404:D1453&lt;=D1451)-(ISBLANK(D1404:D1453))))</f>
        <v/>
      </c>
      <c r="K1451" s="90" t="str">
        <f t="shared" ca="1" si="2917"/>
        <v/>
      </c>
      <c r="L1451" s="90" t="str">
        <f t="shared" ca="1" si="2917"/>
        <v/>
      </c>
      <c r="M1451" s="90" t="str">
        <f t="shared" ca="1" si="2917"/>
        <v/>
      </c>
      <c r="N1451" s="90" t="str">
        <f t="shared" ca="1" si="2917"/>
        <v/>
      </c>
      <c r="O1451" s="90" t="str">
        <f t="shared" ca="1" si="2917"/>
        <v/>
      </c>
      <c r="P1451" s="89" t="str">
        <f t="shared" ref="P1451:U1451" ca="1" si="2918">IF(ISNA(MATCH(MIN(J1404:J1453)+ROW()-ROW(P1404),J1404:J1453,0)),"",INDEX(D1404:D1453,MATCH(MIN(J1404:J1453)+ROW()-ROW(P1404),J1404:J1453,0)))</f>
        <v/>
      </c>
      <c r="Q1451" s="89" t="str">
        <f t="shared" ca="1" si="2918"/>
        <v/>
      </c>
      <c r="R1451" s="89" t="str">
        <f t="shared" ca="1" si="2918"/>
        <v/>
      </c>
      <c r="S1451" s="89" t="str">
        <f t="shared" ca="1" si="2918"/>
        <v/>
      </c>
      <c r="T1451" s="89" t="str">
        <f t="shared" ca="1" si="2918"/>
        <v/>
      </c>
      <c r="U1451" s="89" t="str">
        <f t="shared" ca="1" si="2918"/>
        <v/>
      </c>
      <c r="V1451" s="98"/>
    </row>
    <row r="1452" spans="2:22" x14ac:dyDescent="0.25">
      <c r="B1452" s="91">
        <v>49</v>
      </c>
      <c r="C1452" s="92">
        <f t="shared" si="2842"/>
        <v>43864</v>
      </c>
      <c r="D1452" s="93">
        <f ca="1">OFFSET(dispos!$D$33,,288)</f>
        <v>0</v>
      </c>
      <c r="E1452" s="93">
        <f ca="1">OFFSET(dispos!$E$33,,288)</f>
        <v>0</v>
      </c>
      <c r="F1452" s="93">
        <f ca="1">OFFSET(dispos!$F$33,,288)</f>
        <v>0</v>
      </c>
      <c r="G1452" s="93">
        <f ca="1">OFFSET(dispos!$G$33,,288)</f>
        <v>0</v>
      </c>
      <c r="H1452" s="93">
        <f ca="1">OFFSET(dispos!$H$33,,288)</f>
        <v>0</v>
      </c>
      <c r="I1452" s="93">
        <f ca="1">OFFSET(dispos!$I$33,,288)</f>
        <v>0</v>
      </c>
      <c r="J1452" s="90" t="str">
        <f t="shared" ref="J1452:O1452" ca="1" si="2919">IF(D1452=0,"",SUMPRODUCT((D1404:D1453&lt;=D1452)-(ISBLANK(D1404:D1453))))</f>
        <v/>
      </c>
      <c r="K1452" s="90" t="str">
        <f t="shared" ca="1" si="2919"/>
        <v/>
      </c>
      <c r="L1452" s="90" t="str">
        <f t="shared" ca="1" si="2919"/>
        <v/>
      </c>
      <c r="M1452" s="90" t="str">
        <f t="shared" ca="1" si="2919"/>
        <v/>
      </c>
      <c r="N1452" s="90" t="str">
        <f t="shared" ca="1" si="2919"/>
        <v/>
      </c>
      <c r="O1452" s="90" t="str">
        <f t="shared" ca="1" si="2919"/>
        <v/>
      </c>
      <c r="P1452" s="89" t="str">
        <f t="shared" ref="P1452:U1452" ca="1" si="2920">IF(ISNA(MATCH(MIN(J1404:J1453)+ROW()-ROW(P1404),J1404:J1453,0)),"",INDEX(D1404:D1453,MATCH(MIN(J1404:J1453)+ROW()-ROW(P1404),J1404:J1453,0)))</f>
        <v/>
      </c>
      <c r="Q1452" s="89" t="str">
        <f t="shared" ca="1" si="2920"/>
        <v/>
      </c>
      <c r="R1452" s="89" t="str">
        <f t="shared" ca="1" si="2920"/>
        <v/>
      </c>
      <c r="S1452" s="89" t="str">
        <f t="shared" ca="1" si="2920"/>
        <v/>
      </c>
      <c r="T1452" s="89" t="str">
        <f t="shared" ca="1" si="2920"/>
        <v/>
      </c>
      <c r="U1452" s="89" t="str">
        <f t="shared" ca="1" si="2920"/>
        <v/>
      </c>
      <c r="V1452" s="98"/>
    </row>
    <row r="1453" spans="2:22" x14ac:dyDescent="0.25">
      <c r="B1453" s="91">
        <v>50</v>
      </c>
      <c r="C1453" s="92">
        <f t="shared" si="2842"/>
        <v>43864</v>
      </c>
      <c r="D1453" s="93">
        <f ca="1">OFFSET(dispos!$D$33,,294)</f>
        <v>0</v>
      </c>
      <c r="E1453" s="93">
        <f ca="1">OFFSET(dispos!$E$33,,294)</f>
        <v>0</v>
      </c>
      <c r="F1453" s="93">
        <f ca="1">OFFSET(dispos!$F$33,,294)</f>
        <v>0</v>
      </c>
      <c r="G1453" s="93">
        <f ca="1">OFFSET(dispos!$G$33,,294)</f>
        <v>0</v>
      </c>
      <c r="H1453" s="93">
        <f ca="1">OFFSET(dispos!$H$33,,294)</f>
        <v>0</v>
      </c>
      <c r="I1453" s="93">
        <f ca="1">OFFSET(dispos!$I$33,,294)</f>
        <v>0</v>
      </c>
      <c r="J1453" s="90" t="str">
        <f t="shared" ref="J1453:O1453" ca="1" si="2921">IF(D1453=0,"",SUMPRODUCT((D1404:D1453&lt;=D1453)-(ISBLANK(D1404:D1453))))</f>
        <v/>
      </c>
      <c r="K1453" s="90" t="str">
        <f t="shared" ca="1" si="2921"/>
        <v/>
      </c>
      <c r="L1453" s="90" t="str">
        <f t="shared" ca="1" si="2921"/>
        <v/>
      </c>
      <c r="M1453" s="90" t="str">
        <f t="shared" ca="1" si="2921"/>
        <v/>
      </c>
      <c r="N1453" s="90" t="str">
        <f t="shared" ca="1" si="2921"/>
        <v/>
      </c>
      <c r="O1453" s="90" t="str">
        <f t="shared" ca="1" si="2921"/>
        <v/>
      </c>
      <c r="P1453" s="89" t="str">
        <f t="shared" ref="P1453:U1453" ca="1" si="2922">IF(ISNA(MATCH(MIN(J1404:J1453)+ROW()-ROW(P1404),J1404:J1453,0)),"",INDEX(D1404:D1453,MATCH(MIN(J1404:J1453)+ROW()-ROW(P1404),J1404:J1453,0)))</f>
        <v/>
      </c>
      <c r="Q1453" s="89" t="str">
        <f t="shared" ca="1" si="2922"/>
        <v/>
      </c>
      <c r="R1453" s="89" t="str">
        <f t="shared" ca="1" si="2922"/>
        <v/>
      </c>
      <c r="S1453" s="89" t="str">
        <f t="shared" ca="1" si="2922"/>
        <v/>
      </c>
      <c r="T1453" s="89" t="str">
        <f t="shared" ca="1" si="2922"/>
        <v/>
      </c>
      <c r="U1453" s="89" t="str">
        <f t="shared" ca="1" si="2922"/>
        <v/>
      </c>
      <c r="V1453" s="98"/>
    </row>
    <row r="1454" spans="2:22" x14ac:dyDescent="0.25">
      <c r="B1454">
        <v>1</v>
      </c>
      <c r="C1454" s="29">
        <f>dispos!$C$34</f>
        <v>43865</v>
      </c>
      <c r="D1454" s="88">
        <f ca="1">OFFSET(dispos!$D$34,,)</f>
        <v>0</v>
      </c>
      <c r="E1454" s="88">
        <f ca="1">OFFSET(dispos!$E$34,,)</f>
        <v>0</v>
      </c>
      <c r="F1454" s="88">
        <f ca="1">OFFSET(dispos!$F$34,,)</f>
        <v>0</v>
      </c>
      <c r="G1454" s="88">
        <f ca="1">OFFSET(dispos!$G$34,,)</f>
        <v>0</v>
      </c>
      <c r="H1454" s="88">
        <f ca="1">OFFSET(dispos!$H$34,,)</f>
        <v>0</v>
      </c>
      <c r="I1454" s="88">
        <f ca="1">OFFSET(dispos!$I$34,,)</f>
        <v>0</v>
      </c>
      <c r="J1454" s="94" t="str">
        <f t="shared" ref="J1454:O1454" ca="1" si="2923">IF(D1454=0,"",SUMPRODUCT((D1454:D1503&lt;=D1454)-(ISBLANK(D1454:D1503))))</f>
        <v/>
      </c>
      <c r="K1454" s="95" t="str">
        <f t="shared" ca="1" si="2923"/>
        <v/>
      </c>
      <c r="L1454" s="95" t="str">
        <f t="shared" ca="1" si="2923"/>
        <v/>
      </c>
      <c r="M1454" s="95" t="str">
        <f t="shared" ca="1" si="2923"/>
        <v/>
      </c>
      <c r="N1454" s="95" t="str">
        <f t="shared" ca="1" si="2923"/>
        <v/>
      </c>
      <c r="O1454" s="95" t="str">
        <f t="shared" ca="1" si="2923"/>
        <v/>
      </c>
      <c r="P1454" s="96" t="str">
        <f t="shared" ref="P1454:U1454" ca="1" si="2924">IF(ISNA(MATCH(MIN(J1454:J1503)+ROW()-ROW(P1454),J1454:J1503,0)),"",INDEX(D1454:D1503,MATCH(MIN(J1454:J1503)+ROW()-ROW(P1454),J1454:J1503,0)))</f>
        <v/>
      </c>
      <c r="Q1454" s="96" t="str">
        <f t="shared" ca="1" si="2924"/>
        <v/>
      </c>
      <c r="R1454" s="96" t="str">
        <f t="shared" ca="1" si="2924"/>
        <v/>
      </c>
      <c r="S1454" s="96" t="str">
        <f t="shared" ca="1" si="2924"/>
        <v/>
      </c>
      <c r="T1454" s="96" t="str">
        <f t="shared" ca="1" si="2924"/>
        <v/>
      </c>
      <c r="U1454" s="96" t="str">
        <f t="shared" ca="1" si="2924"/>
        <v/>
      </c>
      <c r="V1454" s="98">
        <v>30</v>
      </c>
    </row>
    <row r="1455" spans="2:22" x14ac:dyDescent="0.25">
      <c r="B1455">
        <v>2</v>
      </c>
      <c r="C1455" s="29">
        <f t="shared" si="2842"/>
        <v>43865</v>
      </c>
      <c r="D1455" s="88">
        <f ca="1">OFFSET(dispos!$D$34,,6)</f>
        <v>0</v>
      </c>
      <c r="E1455" s="88">
        <f ca="1">OFFSET(dispos!$E$34,,6)</f>
        <v>0</v>
      </c>
      <c r="F1455" s="88">
        <f ca="1">OFFSET(dispos!$F$34,,6)</f>
        <v>0</v>
      </c>
      <c r="G1455" s="88">
        <f ca="1">OFFSET(dispos!$G$34,,6)</f>
        <v>0</v>
      </c>
      <c r="H1455" s="88">
        <f ca="1">OFFSET(dispos!$H$34,,6)</f>
        <v>0</v>
      </c>
      <c r="I1455" s="88">
        <f ca="1">OFFSET(dispos!$I$34,,6)</f>
        <v>0</v>
      </c>
      <c r="J1455" s="90" t="str">
        <f t="shared" ref="J1455:O1455" ca="1" si="2925">IF(D1455=0,"",SUMPRODUCT((D1454:D1503&lt;=D1455)-(ISBLANK(D1454:D1503))))</f>
        <v/>
      </c>
      <c r="K1455" s="90" t="str">
        <f t="shared" ca="1" si="2925"/>
        <v/>
      </c>
      <c r="L1455" s="90" t="str">
        <f t="shared" ca="1" si="2925"/>
        <v/>
      </c>
      <c r="M1455" s="90" t="str">
        <f t="shared" ca="1" si="2925"/>
        <v/>
      </c>
      <c r="N1455" s="90" t="str">
        <f t="shared" ca="1" si="2925"/>
        <v/>
      </c>
      <c r="O1455" s="90" t="str">
        <f t="shared" ca="1" si="2925"/>
        <v/>
      </c>
      <c r="P1455" s="89" t="str">
        <f t="shared" ref="P1455:U1455" ca="1" si="2926">IF(ISNA(MATCH(MIN(J1454:J1503)+ROW()-ROW(P1454),J1454:J1503,0)),"",INDEX(D1454:D1503,MATCH(MIN(J1454:J1503)+ROW()-ROW(P1454),J1454:J1503,0)))</f>
        <v/>
      </c>
      <c r="Q1455" s="89" t="str">
        <f t="shared" ca="1" si="2926"/>
        <v/>
      </c>
      <c r="R1455" s="89" t="str">
        <f t="shared" ca="1" si="2926"/>
        <v/>
      </c>
      <c r="S1455" s="89" t="str">
        <f t="shared" ca="1" si="2926"/>
        <v/>
      </c>
      <c r="T1455" s="89" t="str">
        <f t="shared" ca="1" si="2926"/>
        <v/>
      </c>
      <c r="U1455" s="89" t="str">
        <f t="shared" ca="1" si="2926"/>
        <v/>
      </c>
      <c r="V1455" s="98"/>
    </row>
    <row r="1456" spans="2:22" x14ac:dyDescent="0.25">
      <c r="B1456">
        <v>3</v>
      </c>
      <c r="C1456" s="29">
        <f t="shared" si="2842"/>
        <v>43865</v>
      </c>
      <c r="D1456" s="88">
        <f ca="1">OFFSET(dispos!$D$34,,12)</f>
        <v>0</v>
      </c>
      <c r="E1456" s="88">
        <f ca="1">OFFSET(dispos!$E$34,,12)</f>
        <v>0</v>
      </c>
      <c r="F1456" s="88">
        <f ca="1">OFFSET(dispos!$F$34,,12)</f>
        <v>0</v>
      </c>
      <c r="G1456" s="88">
        <f ca="1">OFFSET(dispos!$G$34,,12)</f>
        <v>0</v>
      </c>
      <c r="H1456" s="88">
        <f ca="1">OFFSET(dispos!$H$34,,12)</f>
        <v>0</v>
      </c>
      <c r="I1456" s="88">
        <f ca="1">OFFSET(dispos!$I$34,,12)</f>
        <v>0</v>
      </c>
      <c r="J1456" s="90" t="str">
        <f t="shared" ref="J1456:O1456" ca="1" si="2927">IF(D1456=0,"",SUMPRODUCT((D1454:D1503&lt;=D1456)-(ISBLANK(D1454:D1503))))</f>
        <v/>
      </c>
      <c r="K1456" s="90" t="str">
        <f t="shared" ca="1" si="2927"/>
        <v/>
      </c>
      <c r="L1456" s="90" t="str">
        <f t="shared" ca="1" si="2927"/>
        <v/>
      </c>
      <c r="M1456" s="90" t="str">
        <f t="shared" ca="1" si="2927"/>
        <v/>
      </c>
      <c r="N1456" s="90" t="str">
        <f t="shared" ca="1" si="2927"/>
        <v/>
      </c>
      <c r="O1456" s="90" t="str">
        <f t="shared" ca="1" si="2927"/>
        <v/>
      </c>
      <c r="P1456" s="89" t="str">
        <f t="shared" ref="P1456:U1456" ca="1" si="2928">IF(ISNA(MATCH(MIN(J1454:J1503)+ROW()-ROW(P1454),J1454:J1503,0)),"",INDEX(D1454:D1503,MATCH(MIN(J1454:J1503)+ROW()-ROW(P1454),J1454:J1503,0)))</f>
        <v/>
      </c>
      <c r="Q1456" s="89" t="str">
        <f t="shared" ca="1" si="2928"/>
        <v/>
      </c>
      <c r="R1456" s="89" t="str">
        <f t="shared" ca="1" si="2928"/>
        <v/>
      </c>
      <c r="S1456" s="89" t="str">
        <f t="shared" ca="1" si="2928"/>
        <v/>
      </c>
      <c r="T1456" s="89" t="str">
        <f t="shared" ca="1" si="2928"/>
        <v/>
      </c>
      <c r="U1456" s="89" t="str">
        <f t="shared" ca="1" si="2928"/>
        <v/>
      </c>
      <c r="V1456" s="98"/>
    </row>
    <row r="1457" spans="2:22" x14ac:dyDescent="0.25">
      <c r="B1457">
        <v>4</v>
      </c>
      <c r="C1457" s="29">
        <f t="shared" si="2842"/>
        <v>43865</v>
      </c>
      <c r="D1457" s="88">
        <f ca="1">OFFSET(dispos!$D$34,,18)</f>
        <v>0</v>
      </c>
      <c r="E1457" s="88">
        <f ca="1">OFFSET(dispos!$E$34,,18)</f>
        <v>0</v>
      </c>
      <c r="F1457" s="88">
        <f ca="1">OFFSET(dispos!$F$34,,18)</f>
        <v>0</v>
      </c>
      <c r="G1457" s="88">
        <f ca="1">OFFSET(dispos!$G$34,,18)</f>
        <v>0</v>
      </c>
      <c r="H1457" s="88">
        <f ca="1">OFFSET(dispos!$H$34,,18)</f>
        <v>0</v>
      </c>
      <c r="I1457" s="88">
        <f ca="1">OFFSET(dispos!$I$34,,18)</f>
        <v>0</v>
      </c>
      <c r="J1457" s="90" t="str">
        <f t="shared" ref="J1457:O1457" ca="1" si="2929">IF(D1457=0,"",SUMPRODUCT((D1454:D1503&lt;=D1457)-(ISBLANK(D1454:D1503))))</f>
        <v/>
      </c>
      <c r="K1457" s="90" t="str">
        <f t="shared" ca="1" si="2929"/>
        <v/>
      </c>
      <c r="L1457" s="90" t="str">
        <f t="shared" ca="1" si="2929"/>
        <v/>
      </c>
      <c r="M1457" s="90" t="str">
        <f t="shared" ca="1" si="2929"/>
        <v/>
      </c>
      <c r="N1457" s="90" t="str">
        <f t="shared" ca="1" si="2929"/>
        <v/>
      </c>
      <c r="O1457" s="90" t="str">
        <f t="shared" ca="1" si="2929"/>
        <v/>
      </c>
      <c r="P1457" s="89" t="str">
        <f t="shared" ref="P1457:U1457" ca="1" si="2930">IF(ISNA(MATCH(MIN(J1454:J1503)+ROW()-ROW(P1454),J1454:J1503,0)),"",INDEX(D1454:D1503,MATCH(MIN(J1454:J1503)+ROW()-ROW(P1454),J1454:J1503,0)))</f>
        <v/>
      </c>
      <c r="Q1457" s="89" t="str">
        <f t="shared" ca="1" si="2930"/>
        <v/>
      </c>
      <c r="R1457" s="89" t="str">
        <f t="shared" ca="1" si="2930"/>
        <v/>
      </c>
      <c r="S1457" s="89" t="str">
        <f t="shared" ca="1" si="2930"/>
        <v/>
      </c>
      <c r="T1457" s="89" t="str">
        <f t="shared" ca="1" si="2930"/>
        <v/>
      </c>
      <c r="U1457" s="89" t="str">
        <f t="shared" ca="1" si="2930"/>
        <v/>
      </c>
      <c r="V1457" s="98"/>
    </row>
    <row r="1458" spans="2:22" x14ac:dyDescent="0.25">
      <c r="B1458">
        <v>5</v>
      </c>
      <c r="C1458" s="29">
        <f t="shared" si="2842"/>
        <v>43865</v>
      </c>
      <c r="D1458" s="88">
        <f ca="1">OFFSET(dispos!$D$34,,24)</f>
        <v>0</v>
      </c>
      <c r="E1458" s="88">
        <f ca="1">OFFSET(dispos!$E$34,,24)</f>
        <v>0</v>
      </c>
      <c r="F1458" s="88">
        <f ca="1">OFFSET(dispos!$F$34,,24)</f>
        <v>0</v>
      </c>
      <c r="G1458" s="88">
        <f ca="1">OFFSET(dispos!$G$34,,24)</f>
        <v>0</v>
      </c>
      <c r="H1458" s="88">
        <f ca="1">OFFSET(dispos!$H$34,,24)</f>
        <v>0</v>
      </c>
      <c r="I1458" s="88">
        <f ca="1">OFFSET(dispos!$I$34,,24)</f>
        <v>0</v>
      </c>
      <c r="J1458" s="90" t="str">
        <f t="shared" ref="J1458:O1458" ca="1" si="2931">IF(D1458=0,"",SUMPRODUCT((D1454:D1503&lt;=D1458)-(ISBLANK(D1454:D1503))))</f>
        <v/>
      </c>
      <c r="K1458" s="90" t="str">
        <f t="shared" ca="1" si="2931"/>
        <v/>
      </c>
      <c r="L1458" s="90" t="str">
        <f t="shared" ca="1" si="2931"/>
        <v/>
      </c>
      <c r="M1458" s="90" t="str">
        <f t="shared" ca="1" si="2931"/>
        <v/>
      </c>
      <c r="N1458" s="90" t="str">
        <f t="shared" ca="1" si="2931"/>
        <v/>
      </c>
      <c r="O1458" s="90" t="str">
        <f t="shared" ca="1" si="2931"/>
        <v/>
      </c>
      <c r="P1458" s="89" t="str">
        <f t="shared" ref="P1458:U1458" ca="1" si="2932">IF(ISNA(MATCH(MIN(J1454:J1503)+ROW()-ROW(P1454),J1454:J1503,0)),"",INDEX(D1454:D1503,MATCH(MIN(J1454:J1503)+ROW()-ROW(P1454),J1454:J1503,0)))</f>
        <v/>
      </c>
      <c r="Q1458" s="89" t="str">
        <f t="shared" ca="1" si="2932"/>
        <v/>
      </c>
      <c r="R1458" s="89" t="str">
        <f t="shared" ca="1" si="2932"/>
        <v/>
      </c>
      <c r="S1458" s="89" t="str">
        <f t="shared" ca="1" si="2932"/>
        <v/>
      </c>
      <c r="T1458" s="89" t="str">
        <f t="shared" ca="1" si="2932"/>
        <v/>
      </c>
      <c r="U1458" s="89" t="str">
        <f t="shared" ca="1" si="2932"/>
        <v/>
      </c>
      <c r="V1458" s="98"/>
    </row>
    <row r="1459" spans="2:22" x14ac:dyDescent="0.25">
      <c r="B1459">
        <v>6</v>
      </c>
      <c r="C1459" s="29">
        <f t="shared" si="2842"/>
        <v>43865</v>
      </c>
      <c r="D1459" s="88">
        <f ca="1">OFFSET(dispos!$D$34,,30)</f>
        <v>0</v>
      </c>
      <c r="E1459" s="88">
        <f ca="1">OFFSET(dispos!$E$34,,30)</f>
        <v>0</v>
      </c>
      <c r="F1459" s="88">
        <f ca="1">OFFSET(dispos!$F$34,,30)</f>
        <v>0</v>
      </c>
      <c r="G1459" s="88">
        <f ca="1">OFFSET(dispos!$G$34,,30)</f>
        <v>0</v>
      </c>
      <c r="H1459" s="88">
        <f ca="1">OFFSET(dispos!$H$34,,30)</f>
        <v>0</v>
      </c>
      <c r="I1459" s="88">
        <f ca="1">OFFSET(dispos!$I$34,,30)</f>
        <v>0</v>
      </c>
      <c r="J1459" s="90" t="str">
        <f t="shared" ref="J1459:O1459" ca="1" si="2933">IF(D1459=0,"",SUMPRODUCT((D1454:D1503&lt;=D1459)-(ISBLANK(D1454:D1503))))</f>
        <v/>
      </c>
      <c r="K1459" s="90" t="str">
        <f t="shared" ca="1" si="2933"/>
        <v/>
      </c>
      <c r="L1459" s="90" t="str">
        <f t="shared" ca="1" si="2933"/>
        <v/>
      </c>
      <c r="M1459" s="90" t="str">
        <f t="shared" ca="1" si="2933"/>
        <v/>
      </c>
      <c r="N1459" s="90" t="str">
        <f t="shared" ca="1" si="2933"/>
        <v/>
      </c>
      <c r="O1459" s="90" t="str">
        <f t="shared" ca="1" si="2933"/>
        <v/>
      </c>
      <c r="P1459" s="89" t="str">
        <f t="shared" ref="P1459:U1459" ca="1" si="2934">IF(ISNA(MATCH(MIN(J1454:J1503)+ROW()-ROW(P1454),J1454:J1503,0)),"",INDEX(D1454:D1503,MATCH(MIN(J1454:J1503)+ROW()-ROW(P1454),J1454:J1503,0)))</f>
        <v/>
      </c>
      <c r="Q1459" s="89" t="str">
        <f t="shared" ca="1" si="2934"/>
        <v/>
      </c>
      <c r="R1459" s="89" t="str">
        <f t="shared" ca="1" si="2934"/>
        <v/>
      </c>
      <c r="S1459" s="89" t="str">
        <f t="shared" ca="1" si="2934"/>
        <v/>
      </c>
      <c r="T1459" s="89" t="str">
        <f t="shared" ca="1" si="2934"/>
        <v/>
      </c>
      <c r="U1459" s="89" t="str">
        <f t="shared" ca="1" si="2934"/>
        <v/>
      </c>
      <c r="V1459" s="98"/>
    </row>
    <row r="1460" spans="2:22" x14ac:dyDescent="0.25">
      <c r="B1460">
        <v>7</v>
      </c>
      <c r="C1460" s="29">
        <f t="shared" si="2842"/>
        <v>43865</v>
      </c>
      <c r="D1460" s="88">
        <f ca="1">OFFSET(dispos!$D$34,,36)</f>
        <v>0</v>
      </c>
      <c r="E1460" s="88">
        <f ca="1">OFFSET(dispos!$E$34,,36)</f>
        <v>0</v>
      </c>
      <c r="F1460" s="88">
        <f ca="1">OFFSET(dispos!$F$34,,36)</f>
        <v>0</v>
      </c>
      <c r="G1460" s="88">
        <f ca="1">OFFSET(dispos!$G$34,,36)</f>
        <v>0</v>
      </c>
      <c r="H1460" s="88">
        <f ca="1">OFFSET(dispos!$H$34,,36)</f>
        <v>0</v>
      </c>
      <c r="I1460" s="88">
        <f ca="1">OFFSET(dispos!$I$34,,36)</f>
        <v>0</v>
      </c>
      <c r="J1460" s="90" t="str">
        <f t="shared" ref="J1460:O1460" ca="1" si="2935">IF(D1460=0,"",SUMPRODUCT((D1454:D1503&lt;=D1460)-(ISBLANK(D1454:D1503))))</f>
        <v/>
      </c>
      <c r="K1460" s="90" t="str">
        <f t="shared" ca="1" si="2935"/>
        <v/>
      </c>
      <c r="L1460" s="90" t="str">
        <f t="shared" ca="1" si="2935"/>
        <v/>
      </c>
      <c r="M1460" s="90" t="str">
        <f t="shared" ca="1" si="2935"/>
        <v/>
      </c>
      <c r="N1460" s="90" t="str">
        <f t="shared" ca="1" si="2935"/>
        <v/>
      </c>
      <c r="O1460" s="90" t="str">
        <f t="shared" ca="1" si="2935"/>
        <v/>
      </c>
      <c r="P1460" s="89" t="str">
        <f t="shared" ref="P1460:U1460" ca="1" si="2936">IF(ISNA(MATCH(MIN(J1454:J1503)+ROW()-ROW(P1454),J1454:J1503,0)),"",INDEX(D1454:D1503,MATCH(MIN(J1454:J1503)+ROW()-ROW(P1454),J1454:J1503,0)))</f>
        <v/>
      </c>
      <c r="Q1460" s="89" t="str">
        <f t="shared" ca="1" si="2936"/>
        <v/>
      </c>
      <c r="R1460" s="89" t="str">
        <f t="shared" ca="1" si="2936"/>
        <v/>
      </c>
      <c r="S1460" s="89" t="str">
        <f t="shared" ca="1" si="2936"/>
        <v/>
      </c>
      <c r="T1460" s="89" t="str">
        <f t="shared" ca="1" si="2936"/>
        <v/>
      </c>
      <c r="U1460" s="89" t="str">
        <f t="shared" ca="1" si="2936"/>
        <v/>
      </c>
      <c r="V1460" s="98"/>
    </row>
    <row r="1461" spans="2:22" x14ac:dyDescent="0.25">
      <c r="B1461">
        <v>8</v>
      </c>
      <c r="C1461" s="29">
        <f t="shared" si="2842"/>
        <v>43865</v>
      </c>
      <c r="D1461" s="88">
        <f ca="1">OFFSET(dispos!$D$34,,42)</f>
        <v>0</v>
      </c>
      <c r="E1461" s="88">
        <f ca="1">OFFSET(dispos!$E$34,,42)</f>
        <v>0</v>
      </c>
      <c r="F1461" s="88">
        <f ca="1">OFFSET(dispos!$F$34,,42)</f>
        <v>0</v>
      </c>
      <c r="G1461" s="88">
        <f ca="1">OFFSET(dispos!$G$34,,42)</f>
        <v>0</v>
      </c>
      <c r="H1461" s="88">
        <f ca="1">OFFSET(dispos!$H$34,,42)</f>
        <v>0</v>
      </c>
      <c r="I1461" s="88">
        <f ca="1">OFFSET(dispos!$I$34,,42)</f>
        <v>0</v>
      </c>
      <c r="J1461" s="90" t="str">
        <f t="shared" ref="J1461:O1461" ca="1" si="2937">IF(D1461=0,"",SUMPRODUCT((D1454:D1503&lt;=D1461)-(ISBLANK(D1454:D1503))))</f>
        <v/>
      </c>
      <c r="K1461" s="90" t="str">
        <f t="shared" ca="1" si="2937"/>
        <v/>
      </c>
      <c r="L1461" s="90" t="str">
        <f t="shared" ca="1" si="2937"/>
        <v/>
      </c>
      <c r="M1461" s="90" t="str">
        <f t="shared" ca="1" si="2937"/>
        <v/>
      </c>
      <c r="N1461" s="90" t="str">
        <f t="shared" ca="1" si="2937"/>
        <v/>
      </c>
      <c r="O1461" s="90" t="str">
        <f t="shared" ca="1" si="2937"/>
        <v/>
      </c>
      <c r="P1461" s="89" t="str">
        <f t="shared" ref="P1461:U1461" ca="1" si="2938">IF(ISNA(MATCH(MIN(J1454:J1503)+ROW()-ROW(P1454),J1454:J1503,0)),"",INDEX(D1454:D1503,MATCH(MIN(J1454:J1503)+ROW()-ROW(P1454),J1454:J1503,0)))</f>
        <v/>
      </c>
      <c r="Q1461" s="89" t="str">
        <f t="shared" ca="1" si="2938"/>
        <v/>
      </c>
      <c r="R1461" s="89" t="str">
        <f t="shared" ca="1" si="2938"/>
        <v/>
      </c>
      <c r="S1461" s="89" t="str">
        <f t="shared" ca="1" si="2938"/>
        <v/>
      </c>
      <c r="T1461" s="89" t="str">
        <f t="shared" ca="1" si="2938"/>
        <v/>
      </c>
      <c r="U1461" s="89" t="str">
        <f t="shared" ca="1" si="2938"/>
        <v/>
      </c>
      <c r="V1461" s="98"/>
    </row>
    <row r="1462" spans="2:22" x14ac:dyDescent="0.25">
      <c r="B1462">
        <v>9</v>
      </c>
      <c r="C1462" s="29">
        <f t="shared" si="2842"/>
        <v>43865</v>
      </c>
      <c r="D1462" s="88">
        <f ca="1">OFFSET(dispos!$D$34,,48)</f>
        <v>0</v>
      </c>
      <c r="E1462" s="88">
        <f ca="1">OFFSET(dispos!$E$34,,48)</f>
        <v>0</v>
      </c>
      <c r="F1462" s="88">
        <f ca="1">OFFSET(dispos!$F$34,,48)</f>
        <v>0</v>
      </c>
      <c r="G1462" s="88">
        <f ca="1">OFFSET(dispos!$G$34,,48)</f>
        <v>0</v>
      </c>
      <c r="H1462" s="88">
        <f ca="1">OFFSET(dispos!$H$34,,48)</f>
        <v>0</v>
      </c>
      <c r="I1462" s="88">
        <f ca="1">OFFSET(dispos!$I$34,,48)</f>
        <v>0</v>
      </c>
      <c r="J1462" s="90" t="str">
        <f t="shared" ref="J1462:O1462" ca="1" si="2939">IF(D1462=0,"",SUMPRODUCT((D1454:D1503&lt;=D1462)-(ISBLANK(D1454:D1503))))</f>
        <v/>
      </c>
      <c r="K1462" s="90" t="str">
        <f t="shared" ca="1" si="2939"/>
        <v/>
      </c>
      <c r="L1462" s="90" t="str">
        <f t="shared" ca="1" si="2939"/>
        <v/>
      </c>
      <c r="M1462" s="90" t="str">
        <f t="shared" ca="1" si="2939"/>
        <v/>
      </c>
      <c r="N1462" s="90" t="str">
        <f t="shared" ca="1" si="2939"/>
        <v/>
      </c>
      <c r="O1462" s="90" t="str">
        <f t="shared" ca="1" si="2939"/>
        <v/>
      </c>
      <c r="P1462" s="89" t="str">
        <f t="shared" ref="P1462:U1462" ca="1" si="2940">IF(ISNA(MATCH(MIN(J1454:J1503)+ROW()-ROW(P1454),J1454:J1503,0)),"",INDEX(D1454:D1503,MATCH(MIN(J1454:J1503)+ROW()-ROW(P1454),J1454:J1503,0)))</f>
        <v/>
      </c>
      <c r="Q1462" s="89" t="str">
        <f t="shared" ca="1" si="2940"/>
        <v/>
      </c>
      <c r="R1462" s="89" t="str">
        <f t="shared" ca="1" si="2940"/>
        <v/>
      </c>
      <c r="S1462" s="89" t="str">
        <f t="shared" ca="1" si="2940"/>
        <v/>
      </c>
      <c r="T1462" s="89" t="str">
        <f t="shared" ca="1" si="2940"/>
        <v/>
      </c>
      <c r="U1462" s="89" t="str">
        <f t="shared" ca="1" si="2940"/>
        <v/>
      </c>
      <c r="V1462" s="98"/>
    </row>
    <row r="1463" spans="2:22" x14ac:dyDescent="0.25">
      <c r="B1463">
        <v>10</v>
      </c>
      <c r="C1463" s="29">
        <f t="shared" si="2842"/>
        <v>43865</v>
      </c>
      <c r="D1463" s="88">
        <f ca="1">OFFSET(dispos!$D$34,,54)</f>
        <v>0</v>
      </c>
      <c r="E1463" s="88">
        <f ca="1">OFFSET(dispos!$E$34,,54)</f>
        <v>0</v>
      </c>
      <c r="F1463" s="88">
        <f ca="1">OFFSET(dispos!$F$34,,54)</f>
        <v>0</v>
      </c>
      <c r="G1463" s="88">
        <f ca="1">OFFSET(dispos!$G$34,,54)</f>
        <v>0</v>
      </c>
      <c r="H1463" s="88">
        <f ca="1">OFFSET(dispos!$H$34,,54)</f>
        <v>0</v>
      </c>
      <c r="I1463" s="88">
        <f ca="1">OFFSET(dispos!$I$34,,54)</f>
        <v>0</v>
      </c>
      <c r="J1463" s="90" t="str">
        <f t="shared" ref="J1463:O1463" ca="1" si="2941">IF(D1463=0,"",SUMPRODUCT((D1454:D1503&lt;=D1463)-(ISBLANK(D1454:D1503))))</f>
        <v/>
      </c>
      <c r="K1463" s="90" t="str">
        <f t="shared" ca="1" si="2941"/>
        <v/>
      </c>
      <c r="L1463" s="90" t="str">
        <f t="shared" ca="1" si="2941"/>
        <v/>
      </c>
      <c r="M1463" s="90" t="str">
        <f t="shared" ca="1" si="2941"/>
        <v/>
      </c>
      <c r="N1463" s="90" t="str">
        <f t="shared" ca="1" si="2941"/>
        <v/>
      </c>
      <c r="O1463" s="90" t="str">
        <f t="shared" ca="1" si="2941"/>
        <v/>
      </c>
      <c r="P1463" s="89" t="str">
        <f t="shared" ref="P1463:U1463" ca="1" si="2942">IF(ISNA(MATCH(MIN(J1454:J1503)+ROW()-ROW(P1454),J1454:J1503,0)),"",INDEX(D1454:D1503,MATCH(MIN(J1454:J1503)+ROW()-ROW(P1454),J1454:J1503,0)))</f>
        <v/>
      </c>
      <c r="Q1463" s="89" t="str">
        <f t="shared" ca="1" si="2942"/>
        <v/>
      </c>
      <c r="R1463" s="89" t="str">
        <f t="shared" ca="1" si="2942"/>
        <v/>
      </c>
      <c r="S1463" s="89" t="str">
        <f t="shared" ca="1" si="2942"/>
        <v/>
      </c>
      <c r="T1463" s="89" t="str">
        <f t="shared" ca="1" si="2942"/>
        <v/>
      </c>
      <c r="U1463" s="89" t="str">
        <f t="shared" ca="1" si="2942"/>
        <v/>
      </c>
      <c r="V1463" s="98"/>
    </row>
    <row r="1464" spans="2:22" x14ac:dyDescent="0.25">
      <c r="B1464">
        <v>11</v>
      </c>
      <c r="C1464" s="29">
        <f t="shared" si="2842"/>
        <v>43865</v>
      </c>
      <c r="D1464" s="88">
        <f ca="1">OFFSET(dispos!$D$34,,60)</f>
        <v>0</v>
      </c>
      <c r="E1464" s="88">
        <f ca="1">OFFSET(dispos!$E$34,,60)</f>
        <v>0</v>
      </c>
      <c r="F1464" s="88">
        <f ca="1">OFFSET(dispos!$F$34,,60)</f>
        <v>0</v>
      </c>
      <c r="G1464" s="88">
        <f ca="1">OFFSET(dispos!$G$34,,60)</f>
        <v>0</v>
      </c>
      <c r="H1464" s="88">
        <f ca="1">OFFSET(dispos!$H$34,,60)</f>
        <v>0</v>
      </c>
      <c r="I1464" s="88">
        <f ca="1">OFFSET(dispos!$I$34,,60)</f>
        <v>0</v>
      </c>
      <c r="J1464" s="90" t="str">
        <f t="shared" ref="J1464:O1464" ca="1" si="2943">IF(D1464=0,"",SUMPRODUCT((D1454:D1503&lt;=D1464)-(ISBLANK(D1454:D1503))))</f>
        <v/>
      </c>
      <c r="K1464" s="90" t="str">
        <f t="shared" ca="1" si="2943"/>
        <v/>
      </c>
      <c r="L1464" s="90" t="str">
        <f t="shared" ca="1" si="2943"/>
        <v/>
      </c>
      <c r="M1464" s="90" t="str">
        <f t="shared" ca="1" si="2943"/>
        <v/>
      </c>
      <c r="N1464" s="90" t="str">
        <f t="shared" ca="1" si="2943"/>
        <v/>
      </c>
      <c r="O1464" s="90" t="str">
        <f t="shared" ca="1" si="2943"/>
        <v/>
      </c>
      <c r="P1464" s="89" t="str">
        <f t="shared" ref="P1464:U1464" ca="1" si="2944">IF(ISNA(MATCH(MIN(J1454:J1503)+ROW()-ROW(P1454),J1454:J1503,0)),"",INDEX(D1454:D1503,MATCH(MIN(J1454:J1503)+ROW()-ROW(P1454),J1454:J1503,0)))</f>
        <v/>
      </c>
      <c r="Q1464" s="89" t="str">
        <f t="shared" ca="1" si="2944"/>
        <v/>
      </c>
      <c r="R1464" s="89" t="str">
        <f t="shared" ca="1" si="2944"/>
        <v/>
      </c>
      <c r="S1464" s="89" t="str">
        <f t="shared" ca="1" si="2944"/>
        <v/>
      </c>
      <c r="T1464" s="89" t="str">
        <f t="shared" ca="1" si="2944"/>
        <v/>
      </c>
      <c r="U1464" s="89" t="str">
        <f t="shared" ca="1" si="2944"/>
        <v/>
      </c>
      <c r="V1464" s="98"/>
    </row>
    <row r="1465" spans="2:22" x14ac:dyDescent="0.25">
      <c r="B1465">
        <v>12</v>
      </c>
      <c r="C1465" s="29">
        <f t="shared" si="2842"/>
        <v>43865</v>
      </c>
      <c r="D1465" s="88">
        <f ca="1">OFFSET(dispos!$D$34,,66)</f>
        <v>0</v>
      </c>
      <c r="E1465" s="88">
        <f ca="1">OFFSET(dispos!$E$34,,66)</f>
        <v>0</v>
      </c>
      <c r="F1465" s="88">
        <f ca="1">OFFSET(dispos!$F$34,,66)</f>
        <v>0</v>
      </c>
      <c r="G1465" s="88">
        <f ca="1">OFFSET(dispos!$G$34,,66)</f>
        <v>0</v>
      </c>
      <c r="H1465" s="88">
        <f ca="1">OFFSET(dispos!$H$34,,66)</f>
        <v>0</v>
      </c>
      <c r="I1465" s="88">
        <f ca="1">OFFSET(dispos!$I$34,,66)</f>
        <v>0</v>
      </c>
      <c r="J1465" s="90" t="str">
        <f t="shared" ref="J1465:O1465" ca="1" si="2945">IF(D1465=0,"",SUMPRODUCT((D1454:D1503&lt;=D1465)-(ISBLANK(D1454:D1503))))</f>
        <v/>
      </c>
      <c r="K1465" s="90" t="str">
        <f t="shared" ca="1" si="2945"/>
        <v/>
      </c>
      <c r="L1465" s="90" t="str">
        <f t="shared" ca="1" si="2945"/>
        <v/>
      </c>
      <c r="M1465" s="90" t="str">
        <f t="shared" ca="1" si="2945"/>
        <v/>
      </c>
      <c r="N1465" s="90" t="str">
        <f t="shared" ca="1" si="2945"/>
        <v/>
      </c>
      <c r="O1465" s="90" t="str">
        <f t="shared" ca="1" si="2945"/>
        <v/>
      </c>
      <c r="P1465" s="89" t="str">
        <f t="shared" ref="P1465:U1465" ca="1" si="2946">IF(ISNA(MATCH(MIN(J1454:J1503)+ROW()-ROW(P1454),J1454:J1503,0)),"",INDEX(D1454:D1503,MATCH(MIN(J1454:J1503)+ROW()-ROW(P1454),J1454:J1503,0)))</f>
        <v/>
      </c>
      <c r="Q1465" s="89" t="str">
        <f t="shared" ca="1" si="2946"/>
        <v/>
      </c>
      <c r="R1465" s="89" t="str">
        <f t="shared" ca="1" si="2946"/>
        <v/>
      </c>
      <c r="S1465" s="89" t="str">
        <f t="shared" ca="1" si="2946"/>
        <v/>
      </c>
      <c r="T1465" s="89" t="str">
        <f t="shared" ca="1" si="2946"/>
        <v/>
      </c>
      <c r="U1465" s="89" t="str">
        <f t="shared" ca="1" si="2946"/>
        <v/>
      </c>
      <c r="V1465" s="98"/>
    </row>
    <row r="1466" spans="2:22" x14ac:dyDescent="0.25">
      <c r="B1466">
        <v>13</v>
      </c>
      <c r="C1466" s="29">
        <f t="shared" si="2842"/>
        <v>43865</v>
      </c>
      <c r="D1466" s="88">
        <f ca="1">OFFSET(dispos!$D$34,,72)</f>
        <v>0</v>
      </c>
      <c r="E1466" s="88">
        <f ca="1">OFFSET(dispos!$E$34,,72)</f>
        <v>0</v>
      </c>
      <c r="F1466" s="88">
        <f ca="1">OFFSET(dispos!$F$34,,72)</f>
        <v>0</v>
      </c>
      <c r="G1466" s="88">
        <f ca="1">OFFSET(dispos!$G$34,,72)</f>
        <v>0</v>
      </c>
      <c r="H1466" s="88">
        <f ca="1">OFFSET(dispos!$H$34,,72)</f>
        <v>0</v>
      </c>
      <c r="I1466" s="88">
        <f ca="1">OFFSET(dispos!$I$34,,72)</f>
        <v>0</v>
      </c>
      <c r="J1466" s="90" t="str">
        <f t="shared" ref="J1466:O1466" ca="1" si="2947">IF(D1466=0,"",SUMPRODUCT((D1454:D1503&lt;=D1466)-(ISBLANK(D1454:D1503))))</f>
        <v/>
      </c>
      <c r="K1466" s="90" t="str">
        <f t="shared" ca="1" si="2947"/>
        <v/>
      </c>
      <c r="L1466" s="90" t="str">
        <f t="shared" ca="1" si="2947"/>
        <v/>
      </c>
      <c r="M1466" s="90" t="str">
        <f t="shared" ca="1" si="2947"/>
        <v/>
      </c>
      <c r="N1466" s="90" t="str">
        <f t="shared" ca="1" si="2947"/>
        <v/>
      </c>
      <c r="O1466" s="90" t="str">
        <f t="shared" ca="1" si="2947"/>
        <v/>
      </c>
      <c r="P1466" s="89" t="str">
        <f t="shared" ref="P1466:U1466" ca="1" si="2948">IF(ISNA(MATCH(MIN(J1454:J1503)+ROW()-ROW(P1454),J1454:J1503,0)),"",INDEX(D1454:D1503,MATCH(MIN(J1454:J1503)+ROW()-ROW(P1454),J1454:J1503,0)))</f>
        <v/>
      </c>
      <c r="Q1466" s="89" t="str">
        <f t="shared" ca="1" si="2948"/>
        <v/>
      </c>
      <c r="R1466" s="89" t="str">
        <f t="shared" ca="1" si="2948"/>
        <v/>
      </c>
      <c r="S1466" s="89" t="str">
        <f t="shared" ca="1" si="2948"/>
        <v/>
      </c>
      <c r="T1466" s="89" t="str">
        <f t="shared" ca="1" si="2948"/>
        <v/>
      </c>
      <c r="U1466" s="89" t="str">
        <f t="shared" ca="1" si="2948"/>
        <v/>
      </c>
      <c r="V1466" s="98"/>
    </row>
    <row r="1467" spans="2:22" x14ac:dyDescent="0.25">
      <c r="B1467">
        <v>14</v>
      </c>
      <c r="C1467" s="29">
        <f t="shared" si="2842"/>
        <v>43865</v>
      </c>
      <c r="D1467" s="88">
        <f ca="1">OFFSET(dispos!$D$34,,78)</f>
        <v>0</v>
      </c>
      <c r="E1467" s="88">
        <f ca="1">OFFSET(dispos!$E$34,,78)</f>
        <v>0</v>
      </c>
      <c r="F1467" s="88">
        <f ca="1">OFFSET(dispos!$F$34,,78)</f>
        <v>0</v>
      </c>
      <c r="G1467" s="88">
        <f ca="1">OFFSET(dispos!$G$34,,78)</f>
        <v>0</v>
      </c>
      <c r="H1467" s="88">
        <f ca="1">OFFSET(dispos!$H$34,,78)</f>
        <v>0</v>
      </c>
      <c r="I1467" s="88">
        <f ca="1">OFFSET(dispos!$I$34,,78)</f>
        <v>0</v>
      </c>
      <c r="J1467" s="90" t="str">
        <f t="shared" ref="J1467:O1467" ca="1" si="2949">IF(D1467=0,"",SUMPRODUCT((D1454:D1503&lt;=D1467)-(ISBLANK(D1454:D1503))))</f>
        <v/>
      </c>
      <c r="K1467" s="90" t="str">
        <f t="shared" ca="1" si="2949"/>
        <v/>
      </c>
      <c r="L1467" s="90" t="str">
        <f t="shared" ca="1" si="2949"/>
        <v/>
      </c>
      <c r="M1467" s="90" t="str">
        <f t="shared" ca="1" si="2949"/>
        <v/>
      </c>
      <c r="N1467" s="90" t="str">
        <f t="shared" ca="1" si="2949"/>
        <v/>
      </c>
      <c r="O1467" s="90" t="str">
        <f t="shared" ca="1" si="2949"/>
        <v/>
      </c>
      <c r="P1467" s="89" t="str">
        <f t="shared" ref="P1467:U1467" ca="1" si="2950">IF(ISNA(MATCH(MIN(J1454:J1503)+ROW()-ROW(P1454),J1454:J1503,0)),"",INDEX(D1454:D1503,MATCH(MIN(J1454:J1503)+ROW()-ROW(P1454),J1454:J1503,0)))</f>
        <v/>
      </c>
      <c r="Q1467" s="89" t="str">
        <f t="shared" ca="1" si="2950"/>
        <v/>
      </c>
      <c r="R1467" s="89" t="str">
        <f t="shared" ca="1" si="2950"/>
        <v/>
      </c>
      <c r="S1467" s="89" t="str">
        <f t="shared" ca="1" si="2950"/>
        <v/>
      </c>
      <c r="T1467" s="89" t="str">
        <f t="shared" ca="1" si="2950"/>
        <v/>
      </c>
      <c r="U1467" s="89" t="str">
        <f t="shared" ca="1" si="2950"/>
        <v/>
      </c>
      <c r="V1467" s="98"/>
    </row>
    <row r="1468" spans="2:22" x14ac:dyDescent="0.25">
      <c r="B1468">
        <v>15</v>
      </c>
      <c r="C1468" s="29">
        <f t="shared" si="2842"/>
        <v>43865</v>
      </c>
      <c r="D1468" s="88">
        <f ca="1">OFFSET(dispos!$D$34,,84)</f>
        <v>0</v>
      </c>
      <c r="E1468" s="88">
        <f ca="1">OFFSET(dispos!$E$34,,84)</f>
        <v>0</v>
      </c>
      <c r="F1468" s="88">
        <f ca="1">OFFSET(dispos!$F$34,,84)</f>
        <v>0</v>
      </c>
      <c r="G1468" s="88">
        <f ca="1">OFFSET(dispos!$G$34,,84)</f>
        <v>0</v>
      </c>
      <c r="H1468" s="88">
        <f ca="1">OFFSET(dispos!$H$34,,84)</f>
        <v>0</v>
      </c>
      <c r="I1468" s="88">
        <f ca="1">OFFSET(dispos!$I$34,,84)</f>
        <v>0</v>
      </c>
      <c r="J1468" s="90" t="str">
        <f t="shared" ref="J1468:O1468" ca="1" si="2951">IF(D1468=0,"",SUMPRODUCT((D1454:D1503&lt;=D1468)-(ISBLANK(D1454:D1503))))</f>
        <v/>
      </c>
      <c r="K1468" s="90" t="str">
        <f t="shared" ca="1" si="2951"/>
        <v/>
      </c>
      <c r="L1468" s="90" t="str">
        <f t="shared" ca="1" si="2951"/>
        <v/>
      </c>
      <c r="M1468" s="90" t="str">
        <f t="shared" ca="1" si="2951"/>
        <v/>
      </c>
      <c r="N1468" s="90" t="str">
        <f t="shared" ca="1" si="2951"/>
        <v/>
      </c>
      <c r="O1468" s="90" t="str">
        <f t="shared" ca="1" si="2951"/>
        <v/>
      </c>
      <c r="P1468" s="89" t="str">
        <f t="shared" ref="P1468:U1468" ca="1" si="2952">IF(ISNA(MATCH(MIN(J1454:J1503)+ROW()-ROW(P1454),J1454:J1503,0)),"",INDEX(D1454:D1503,MATCH(MIN(J1454:J1503)+ROW()-ROW(P1454),J1454:J1503,0)))</f>
        <v/>
      </c>
      <c r="Q1468" s="89" t="str">
        <f t="shared" ca="1" si="2952"/>
        <v/>
      </c>
      <c r="R1468" s="89" t="str">
        <f t="shared" ca="1" si="2952"/>
        <v/>
      </c>
      <c r="S1468" s="89" t="str">
        <f t="shared" ca="1" si="2952"/>
        <v/>
      </c>
      <c r="T1468" s="89" t="str">
        <f t="shared" ca="1" si="2952"/>
        <v/>
      </c>
      <c r="U1468" s="89" t="str">
        <f t="shared" ca="1" si="2952"/>
        <v/>
      </c>
      <c r="V1468" s="98"/>
    </row>
    <row r="1469" spans="2:22" x14ac:dyDescent="0.25">
      <c r="B1469">
        <v>16</v>
      </c>
      <c r="C1469" s="29">
        <f t="shared" si="2842"/>
        <v>43865</v>
      </c>
      <c r="D1469" s="88">
        <f ca="1">OFFSET(dispos!$D$34,,90)</f>
        <v>0</v>
      </c>
      <c r="E1469" s="88">
        <f ca="1">OFFSET(dispos!$E$34,,90)</f>
        <v>0</v>
      </c>
      <c r="F1469" s="88">
        <f ca="1">OFFSET(dispos!$F$34,,90)</f>
        <v>0</v>
      </c>
      <c r="G1469" s="88">
        <f ca="1">OFFSET(dispos!$G$34,,90)</f>
        <v>0</v>
      </c>
      <c r="H1469" s="88">
        <f ca="1">OFFSET(dispos!$H$34,,90)</f>
        <v>0</v>
      </c>
      <c r="I1469" s="88">
        <f ca="1">OFFSET(dispos!$I$34,,90)</f>
        <v>0</v>
      </c>
      <c r="J1469" s="90" t="str">
        <f t="shared" ref="J1469:O1469" ca="1" si="2953">IF(D1469=0,"",SUMPRODUCT((D1454:D1503&lt;=D1469)-(ISBLANK(D1454:D1503))))</f>
        <v/>
      </c>
      <c r="K1469" s="90" t="str">
        <f t="shared" ca="1" si="2953"/>
        <v/>
      </c>
      <c r="L1469" s="90" t="str">
        <f t="shared" ca="1" si="2953"/>
        <v/>
      </c>
      <c r="M1469" s="90" t="str">
        <f t="shared" ca="1" si="2953"/>
        <v/>
      </c>
      <c r="N1469" s="90" t="str">
        <f t="shared" ca="1" si="2953"/>
        <v/>
      </c>
      <c r="O1469" s="90" t="str">
        <f t="shared" ca="1" si="2953"/>
        <v/>
      </c>
      <c r="P1469" s="89" t="str">
        <f t="shared" ref="P1469:U1469" ca="1" si="2954">IF(ISNA(MATCH(MIN(J1454:J1503)+ROW()-ROW(P1454),J1454:J1503,0)),"",INDEX(D1454:D1503,MATCH(MIN(J1454:J1503)+ROW()-ROW(P1454),J1454:J1503,0)))</f>
        <v/>
      </c>
      <c r="Q1469" s="89" t="str">
        <f t="shared" ca="1" si="2954"/>
        <v/>
      </c>
      <c r="R1469" s="89" t="str">
        <f t="shared" ca="1" si="2954"/>
        <v/>
      </c>
      <c r="S1469" s="89" t="str">
        <f t="shared" ca="1" si="2954"/>
        <v/>
      </c>
      <c r="T1469" s="89" t="str">
        <f t="shared" ca="1" si="2954"/>
        <v/>
      </c>
      <c r="U1469" s="89" t="str">
        <f t="shared" ca="1" si="2954"/>
        <v/>
      </c>
      <c r="V1469" s="98"/>
    </row>
    <row r="1470" spans="2:22" x14ac:dyDescent="0.25">
      <c r="B1470">
        <v>17</v>
      </c>
      <c r="C1470" s="29">
        <f t="shared" si="2842"/>
        <v>43865</v>
      </c>
      <c r="D1470" s="88">
        <f ca="1">OFFSET(dispos!$D$34,,96)</f>
        <v>0</v>
      </c>
      <c r="E1470" s="88">
        <f ca="1">OFFSET(dispos!$E$34,,96)</f>
        <v>0</v>
      </c>
      <c r="F1470" s="88">
        <f ca="1">OFFSET(dispos!$F$34,,96)</f>
        <v>0</v>
      </c>
      <c r="G1470" s="88">
        <f ca="1">OFFSET(dispos!$G$34,,96)</f>
        <v>0</v>
      </c>
      <c r="H1470" s="88">
        <f ca="1">OFFSET(dispos!$H$34,,96)</f>
        <v>0</v>
      </c>
      <c r="I1470" s="88">
        <f ca="1">OFFSET(dispos!$I$34,,96)</f>
        <v>0</v>
      </c>
      <c r="J1470" s="90" t="str">
        <f t="shared" ref="J1470:O1470" ca="1" si="2955">IF(D1470=0,"",SUMPRODUCT((D1454:D1503&lt;=D1470)-(ISBLANK(D1454:D1503))))</f>
        <v/>
      </c>
      <c r="K1470" s="90" t="str">
        <f t="shared" ca="1" si="2955"/>
        <v/>
      </c>
      <c r="L1470" s="90" t="str">
        <f t="shared" ca="1" si="2955"/>
        <v/>
      </c>
      <c r="M1470" s="90" t="str">
        <f t="shared" ca="1" si="2955"/>
        <v/>
      </c>
      <c r="N1470" s="90" t="str">
        <f t="shared" ca="1" si="2955"/>
        <v/>
      </c>
      <c r="O1470" s="90" t="str">
        <f t="shared" ca="1" si="2955"/>
        <v/>
      </c>
      <c r="P1470" s="89" t="str">
        <f t="shared" ref="P1470:U1470" ca="1" si="2956">IF(ISNA(MATCH(MIN(J1454:J1503)+ROW()-ROW(P1454),J1454:J1503,0)),"",INDEX(D1454:D1503,MATCH(MIN(J1454:J1503)+ROW()-ROW(P1454),J1454:J1503,0)))</f>
        <v/>
      </c>
      <c r="Q1470" s="89" t="str">
        <f t="shared" ca="1" si="2956"/>
        <v/>
      </c>
      <c r="R1470" s="89" t="str">
        <f t="shared" ca="1" si="2956"/>
        <v/>
      </c>
      <c r="S1470" s="89" t="str">
        <f t="shared" ca="1" si="2956"/>
        <v/>
      </c>
      <c r="T1470" s="89" t="str">
        <f t="shared" ca="1" si="2956"/>
        <v/>
      </c>
      <c r="U1470" s="89" t="str">
        <f t="shared" ca="1" si="2956"/>
        <v/>
      </c>
      <c r="V1470" s="98"/>
    </row>
    <row r="1471" spans="2:22" x14ac:dyDescent="0.25">
      <c r="B1471">
        <v>18</v>
      </c>
      <c r="C1471" s="29">
        <f t="shared" si="2842"/>
        <v>43865</v>
      </c>
      <c r="D1471" s="88">
        <f ca="1">OFFSET(dispos!$D$34,,102)</f>
        <v>0</v>
      </c>
      <c r="E1471" s="88">
        <f ca="1">OFFSET(dispos!$E$34,,102)</f>
        <v>0</v>
      </c>
      <c r="F1471" s="88">
        <f ca="1">OFFSET(dispos!$F$34,,102)</f>
        <v>0</v>
      </c>
      <c r="G1471" s="88">
        <f ca="1">OFFSET(dispos!$G$34,,102)</f>
        <v>0</v>
      </c>
      <c r="H1471" s="88">
        <f ca="1">OFFSET(dispos!$H$34,,102)</f>
        <v>0</v>
      </c>
      <c r="I1471" s="88">
        <f ca="1">OFFSET(dispos!$I$34,,102)</f>
        <v>0</v>
      </c>
      <c r="J1471" s="90" t="str">
        <f t="shared" ref="J1471:O1471" ca="1" si="2957">IF(D1471=0,"",SUMPRODUCT((D1454:D1503&lt;=D1471)-(ISBLANK(D1454:D1503))))</f>
        <v/>
      </c>
      <c r="K1471" s="90" t="str">
        <f t="shared" ca="1" si="2957"/>
        <v/>
      </c>
      <c r="L1471" s="90" t="str">
        <f t="shared" ca="1" si="2957"/>
        <v/>
      </c>
      <c r="M1471" s="90" t="str">
        <f t="shared" ca="1" si="2957"/>
        <v/>
      </c>
      <c r="N1471" s="90" t="str">
        <f t="shared" ca="1" si="2957"/>
        <v/>
      </c>
      <c r="O1471" s="90" t="str">
        <f t="shared" ca="1" si="2957"/>
        <v/>
      </c>
      <c r="P1471" s="89" t="str">
        <f t="shared" ref="P1471:U1471" ca="1" si="2958">IF(ISNA(MATCH(MIN(J1454:J1503)+ROW()-ROW(P1454),J1454:J1503,0)),"",INDEX(D1454:D1503,MATCH(MIN(J1454:J1503)+ROW()-ROW(P1454),J1454:J1503,0)))</f>
        <v/>
      </c>
      <c r="Q1471" s="89" t="str">
        <f t="shared" ca="1" si="2958"/>
        <v/>
      </c>
      <c r="R1471" s="89" t="str">
        <f t="shared" ca="1" si="2958"/>
        <v/>
      </c>
      <c r="S1471" s="89" t="str">
        <f t="shared" ca="1" si="2958"/>
        <v/>
      </c>
      <c r="T1471" s="89" t="str">
        <f t="shared" ca="1" si="2958"/>
        <v/>
      </c>
      <c r="U1471" s="89" t="str">
        <f t="shared" ca="1" si="2958"/>
        <v/>
      </c>
      <c r="V1471" s="98"/>
    </row>
    <row r="1472" spans="2:22" x14ac:dyDescent="0.25">
      <c r="B1472">
        <v>19</v>
      </c>
      <c r="C1472" s="29">
        <f t="shared" si="2842"/>
        <v>43865</v>
      </c>
      <c r="D1472" s="88">
        <f ca="1">OFFSET(dispos!$D$34,,108)</f>
        <v>0</v>
      </c>
      <c r="E1472" s="88">
        <f ca="1">OFFSET(dispos!$E$34,,108)</f>
        <v>0</v>
      </c>
      <c r="F1472" s="88">
        <f ca="1">OFFSET(dispos!$F$34,,108)</f>
        <v>0</v>
      </c>
      <c r="G1472" s="88">
        <f ca="1">OFFSET(dispos!$G$34,,108)</f>
        <v>0</v>
      </c>
      <c r="H1472" s="88">
        <f ca="1">OFFSET(dispos!$H$34,,108)</f>
        <v>0</v>
      </c>
      <c r="I1472" s="88">
        <f ca="1">OFFSET(dispos!$I$34,,108)</f>
        <v>0</v>
      </c>
      <c r="J1472" s="90" t="str">
        <f t="shared" ref="J1472:O1472" ca="1" si="2959">IF(D1472=0,"",SUMPRODUCT((D1454:D1503&lt;=D1472)-(ISBLANK(D1454:D1503))))</f>
        <v/>
      </c>
      <c r="K1472" s="90" t="str">
        <f t="shared" ca="1" si="2959"/>
        <v/>
      </c>
      <c r="L1472" s="90" t="str">
        <f t="shared" ca="1" si="2959"/>
        <v/>
      </c>
      <c r="M1472" s="90" t="str">
        <f t="shared" ca="1" si="2959"/>
        <v/>
      </c>
      <c r="N1472" s="90" t="str">
        <f t="shared" ca="1" si="2959"/>
        <v/>
      </c>
      <c r="O1472" s="90" t="str">
        <f t="shared" ca="1" si="2959"/>
        <v/>
      </c>
      <c r="P1472" s="89" t="str">
        <f t="shared" ref="P1472:U1472" ca="1" si="2960">IF(ISNA(MATCH(MIN(J1454:J1503)+ROW()-ROW(P1454),J1454:J1503,0)),"",INDEX(D1454:D1503,MATCH(MIN(J1454:J1503)+ROW()-ROW(P1454),J1454:J1503,0)))</f>
        <v/>
      </c>
      <c r="Q1472" s="89" t="str">
        <f t="shared" ca="1" si="2960"/>
        <v/>
      </c>
      <c r="R1472" s="89" t="str">
        <f t="shared" ca="1" si="2960"/>
        <v/>
      </c>
      <c r="S1472" s="89" t="str">
        <f t="shared" ca="1" si="2960"/>
        <v/>
      </c>
      <c r="T1472" s="89" t="str">
        <f t="shared" ca="1" si="2960"/>
        <v/>
      </c>
      <c r="U1472" s="89" t="str">
        <f t="shared" ca="1" si="2960"/>
        <v/>
      </c>
      <c r="V1472" s="98"/>
    </row>
    <row r="1473" spans="2:22" x14ac:dyDescent="0.25">
      <c r="B1473">
        <v>20</v>
      </c>
      <c r="C1473" s="29">
        <f t="shared" si="2842"/>
        <v>43865</v>
      </c>
      <c r="D1473" s="88">
        <f ca="1">OFFSET(dispos!$D$34,,114)</f>
        <v>0</v>
      </c>
      <c r="E1473" s="88">
        <f ca="1">OFFSET(dispos!$E$34,,114)</f>
        <v>0</v>
      </c>
      <c r="F1473" s="88">
        <f ca="1">OFFSET(dispos!$F$34,,114)</f>
        <v>0</v>
      </c>
      <c r="G1473" s="88">
        <f ca="1">OFFSET(dispos!$G$34,,114)</f>
        <v>0</v>
      </c>
      <c r="H1473" s="88">
        <f ca="1">OFFSET(dispos!$H$34,,114)</f>
        <v>0</v>
      </c>
      <c r="I1473" s="88">
        <f ca="1">OFFSET(dispos!$I$34,,114)</f>
        <v>0</v>
      </c>
      <c r="J1473" s="90" t="str">
        <f t="shared" ref="J1473:O1473" ca="1" si="2961">IF(D1473=0,"",SUMPRODUCT((D1454:D1503&lt;=D1473)-(ISBLANK(D1454:D1503))))</f>
        <v/>
      </c>
      <c r="K1473" s="90" t="str">
        <f t="shared" ca="1" si="2961"/>
        <v/>
      </c>
      <c r="L1473" s="90" t="str">
        <f t="shared" ca="1" si="2961"/>
        <v/>
      </c>
      <c r="M1473" s="90" t="str">
        <f t="shared" ca="1" si="2961"/>
        <v/>
      </c>
      <c r="N1473" s="90" t="str">
        <f t="shared" ca="1" si="2961"/>
        <v/>
      </c>
      <c r="O1473" s="90" t="str">
        <f t="shared" ca="1" si="2961"/>
        <v/>
      </c>
      <c r="P1473" s="89" t="str">
        <f t="shared" ref="P1473:U1473" ca="1" si="2962">IF(ISNA(MATCH(MIN(J1454:J1503)+ROW()-ROW(P1454),J1454:J1503,0)),"",INDEX(D1454:D1503,MATCH(MIN(J1454:J1503)+ROW()-ROW(P1454),J1454:J1503,0)))</f>
        <v/>
      </c>
      <c r="Q1473" s="89" t="str">
        <f t="shared" ca="1" si="2962"/>
        <v/>
      </c>
      <c r="R1473" s="89" t="str">
        <f t="shared" ca="1" si="2962"/>
        <v/>
      </c>
      <c r="S1473" s="89" t="str">
        <f t="shared" ca="1" si="2962"/>
        <v/>
      </c>
      <c r="T1473" s="89" t="str">
        <f t="shared" ca="1" si="2962"/>
        <v/>
      </c>
      <c r="U1473" s="89" t="str">
        <f t="shared" ca="1" si="2962"/>
        <v/>
      </c>
      <c r="V1473" s="98"/>
    </row>
    <row r="1474" spans="2:22" x14ac:dyDescent="0.25">
      <c r="B1474">
        <v>21</v>
      </c>
      <c r="C1474" s="29">
        <f t="shared" si="2842"/>
        <v>43865</v>
      </c>
      <c r="D1474" s="88">
        <f ca="1">OFFSET(dispos!$D$34,,120)</f>
        <v>0</v>
      </c>
      <c r="E1474" s="88">
        <f ca="1">OFFSET(dispos!$E$34,,120)</f>
        <v>0</v>
      </c>
      <c r="F1474" s="88">
        <f ca="1">OFFSET(dispos!$F$34,,120)</f>
        <v>0</v>
      </c>
      <c r="G1474" s="88">
        <f ca="1">OFFSET(dispos!$G$34,,120)</f>
        <v>0</v>
      </c>
      <c r="H1474" s="88">
        <f ca="1">OFFSET(dispos!$H$34,,120)</f>
        <v>0</v>
      </c>
      <c r="I1474" s="88">
        <f ca="1">OFFSET(dispos!$I$34,,120)</f>
        <v>0</v>
      </c>
      <c r="J1474" s="90" t="str">
        <f t="shared" ref="J1474:O1474" ca="1" si="2963">IF(D1474=0,"",SUMPRODUCT((D1454:D1503&lt;=D1474)-(ISBLANK(D1454:D1503))))</f>
        <v/>
      </c>
      <c r="K1474" s="90" t="str">
        <f t="shared" ca="1" si="2963"/>
        <v/>
      </c>
      <c r="L1474" s="90" t="str">
        <f t="shared" ca="1" si="2963"/>
        <v/>
      </c>
      <c r="M1474" s="90" t="str">
        <f t="shared" ca="1" si="2963"/>
        <v/>
      </c>
      <c r="N1474" s="90" t="str">
        <f t="shared" ca="1" si="2963"/>
        <v/>
      </c>
      <c r="O1474" s="90" t="str">
        <f t="shared" ca="1" si="2963"/>
        <v/>
      </c>
      <c r="P1474" s="89" t="str">
        <f t="shared" ref="P1474:U1474" ca="1" si="2964">IF(ISNA(MATCH(MIN(J1454:J1503)+ROW()-ROW(P1454),J1454:J1503,0)),"",INDEX(D1454:D1503,MATCH(MIN(J1454:J1503)+ROW()-ROW(P1454),J1454:J1503,0)))</f>
        <v/>
      </c>
      <c r="Q1474" s="89" t="str">
        <f t="shared" ca="1" si="2964"/>
        <v/>
      </c>
      <c r="R1474" s="89" t="str">
        <f t="shared" ca="1" si="2964"/>
        <v/>
      </c>
      <c r="S1474" s="89" t="str">
        <f t="shared" ca="1" si="2964"/>
        <v/>
      </c>
      <c r="T1474" s="89" t="str">
        <f t="shared" ca="1" si="2964"/>
        <v/>
      </c>
      <c r="U1474" s="89" t="str">
        <f t="shared" ca="1" si="2964"/>
        <v/>
      </c>
      <c r="V1474" s="98"/>
    </row>
    <row r="1475" spans="2:22" x14ac:dyDescent="0.25">
      <c r="B1475">
        <v>22</v>
      </c>
      <c r="C1475" s="29">
        <f t="shared" si="2842"/>
        <v>43865</v>
      </c>
      <c r="D1475" s="88">
        <f ca="1">OFFSET(dispos!$D$34,,126)</f>
        <v>0</v>
      </c>
      <c r="E1475" s="88">
        <f ca="1">OFFSET(dispos!$E$34,,126)</f>
        <v>0</v>
      </c>
      <c r="F1475" s="88">
        <f ca="1">OFFSET(dispos!$F$34,,126)</f>
        <v>0</v>
      </c>
      <c r="G1475" s="88">
        <f ca="1">OFFSET(dispos!$G$34,,126)</f>
        <v>0</v>
      </c>
      <c r="H1475" s="88">
        <f ca="1">OFFSET(dispos!$H$34,,126)</f>
        <v>0</v>
      </c>
      <c r="I1475" s="88">
        <f ca="1">OFFSET(dispos!$I$34,,126)</f>
        <v>0</v>
      </c>
      <c r="J1475" s="90" t="str">
        <f t="shared" ref="J1475:O1475" ca="1" si="2965">IF(D1475=0,"",SUMPRODUCT((D1454:D1503&lt;=D1475)-(ISBLANK(D1454:D1503))))</f>
        <v/>
      </c>
      <c r="K1475" s="90" t="str">
        <f t="shared" ca="1" si="2965"/>
        <v/>
      </c>
      <c r="L1475" s="90" t="str">
        <f t="shared" ca="1" si="2965"/>
        <v/>
      </c>
      <c r="M1475" s="90" t="str">
        <f t="shared" ca="1" si="2965"/>
        <v/>
      </c>
      <c r="N1475" s="90" t="str">
        <f t="shared" ca="1" si="2965"/>
        <v/>
      </c>
      <c r="O1475" s="90" t="str">
        <f t="shared" ca="1" si="2965"/>
        <v/>
      </c>
      <c r="P1475" s="89" t="str">
        <f t="shared" ref="P1475:U1475" ca="1" si="2966">IF(ISNA(MATCH(MIN(J1454:J1503)+ROW()-ROW(P1454),J1454:J1503,0)),"",INDEX(D1454:D1503,MATCH(MIN(J1454:J1503)+ROW()-ROW(P1454),J1454:J1503,0)))</f>
        <v/>
      </c>
      <c r="Q1475" s="89" t="str">
        <f t="shared" ca="1" si="2966"/>
        <v/>
      </c>
      <c r="R1475" s="89" t="str">
        <f t="shared" ca="1" si="2966"/>
        <v/>
      </c>
      <c r="S1475" s="89" t="str">
        <f t="shared" ca="1" si="2966"/>
        <v/>
      </c>
      <c r="T1475" s="89" t="str">
        <f t="shared" ca="1" si="2966"/>
        <v/>
      </c>
      <c r="U1475" s="89" t="str">
        <f t="shared" ca="1" si="2966"/>
        <v/>
      </c>
      <c r="V1475" s="98"/>
    </row>
    <row r="1476" spans="2:22" x14ac:dyDescent="0.25">
      <c r="B1476">
        <v>23</v>
      </c>
      <c r="C1476" s="29">
        <f t="shared" si="2842"/>
        <v>43865</v>
      </c>
      <c r="D1476" s="88">
        <f ca="1">OFFSET(dispos!$D$34,,132)</f>
        <v>0</v>
      </c>
      <c r="E1476" s="88">
        <f ca="1">OFFSET(dispos!$E$34,,132)</f>
        <v>0</v>
      </c>
      <c r="F1476" s="88">
        <f ca="1">OFFSET(dispos!$F$34,,132)</f>
        <v>0</v>
      </c>
      <c r="G1476" s="88">
        <f ca="1">OFFSET(dispos!$G$34,,132)</f>
        <v>0</v>
      </c>
      <c r="H1476" s="88">
        <f ca="1">OFFSET(dispos!$H$34,,132)</f>
        <v>0</v>
      </c>
      <c r="I1476" s="88">
        <f ca="1">OFFSET(dispos!$I$34,,132)</f>
        <v>0</v>
      </c>
      <c r="J1476" s="90" t="str">
        <f t="shared" ref="J1476:O1476" ca="1" si="2967">IF(D1476=0,"",SUMPRODUCT((D1454:D1503&lt;=D1476)-(ISBLANK(D1454:D1503))))</f>
        <v/>
      </c>
      <c r="K1476" s="90" t="str">
        <f t="shared" ca="1" si="2967"/>
        <v/>
      </c>
      <c r="L1476" s="90" t="str">
        <f t="shared" ca="1" si="2967"/>
        <v/>
      </c>
      <c r="M1476" s="90" t="str">
        <f t="shared" ca="1" si="2967"/>
        <v/>
      </c>
      <c r="N1476" s="90" t="str">
        <f t="shared" ca="1" si="2967"/>
        <v/>
      </c>
      <c r="O1476" s="90" t="str">
        <f t="shared" ca="1" si="2967"/>
        <v/>
      </c>
      <c r="P1476" s="89" t="str">
        <f t="shared" ref="P1476:U1476" ca="1" si="2968">IF(ISNA(MATCH(MIN(J1454:J1503)+ROW()-ROW(P1454),J1454:J1503,0)),"",INDEX(D1454:D1503,MATCH(MIN(J1454:J1503)+ROW()-ROW(P1454),J1454:J1503,0)))</f>
        <v/>
      </c>
      <c r="Q1476" s="89" t="str">
        <f t="shared" ca="1" si="2968"/>
        <v/>
      </c>
      <c r="R1476" s="89" t="str">
        <f t="shared" ca="1" si="2968"/>
        <v/>
      </c>
      <c r="S1476" s="89" t="str">
        <f t="shared" ca="1" si="2968"/>
        <v/>
      </c>
      <c r="T1476" s="89" t="str">
        <f t="shared" ca="1" si="2968"/>
        <v/>
      </c>
      <c r="U1476" s="89" t="str">
        <f t="shared" ca="1" si="2968"/>
        <v/>
      </c>
      <c r="V1476" s="98"/>
    </row>
    <row r="1477" spans="2:22" x14ac:dyDescent="0.25">
      <c r="B1477">
        <v>24</v>
      </c>
      <c r="C1477" s="29">
        <f t="shared" si="2842"/>
        <v>43865</v>
      </c>
      <c r="D1477" s="88">
        <f ca="1">OFFSET(dispos!$D$34,,138)</f>
        <v>0</v>
      </c>
      <c r="E1477" s="88">
        <f ca="1">OFFSET(dispos!$E$34,,138)</f>
        <v>0</v>
      </c>
      <c r="F1477" s="88">
        <f ca="1">OFFSET(dispos!$F$34,,138)</f>
        <v>0</v>
      </c>
      <c r="G1477" s="88">
        <f ca="1">OFFSET(dispos!$G$34,,138)</f>
        <v>0</v>
      </c>
      <c r="H1477" s="88">
        <f ca="1">OFFSET(dispos!$H$34,,138)</f>
        <v>0</v>
      </c>
      <c r="I1477" s="88">
        <f ca="1">OFFSET(dispos!$I$34,,138)</f>
        <v>0</v>
      </c>
      <c r="J1477" s="90" t="str">
        <f t="shared" ref="J1477:O1477" ca="1" si="2969">IF(D1477=0,"",SUMPRODUCT((D1454:D1503&lt;=D1477)-(ISBLANK(D1454:D1503))))</f>
        <v/>
      </c>
      <c r="K1477" s="90" t="str">
        <f t="shared" ca="1" si="2969"/>
        <v/>
      </c>
      <c r="L1477" s="90" t="str">
        <f t="shared" ca="1" si="2969"/>
        <v/>
      </c>
      <c r="M1477" s="90" t="str">
        <f t="shared" ca="1" si="2969"/>
        <v/>
      </c>
      <c r="N1477" s="90" t="str">
        <f t="shared" ca="1" si="2969"/>
        <v/>
      </c>
      <c r="O1477" s="90" t="str">
        <f t="shared" ca="1" si="2969"/>
        <v/>
      </c>
      <c r="P1477" s="89" t="str">
        <f t="shared" ref="P1477:U1477" ca="1" si="2970">IF(ISNA(MATCH(MIN(J1454:J1503)+ROW()-ROW(P1454),J1454:J1503,0)),"",INDEX(D1454:D1503,MATCH(MIN(J1454:J1503)+ROW()-ROW(P1454),J1454:J1503,0)))</f>
        <v/>
      </c>
      <c r="Q1477" s="89" t="str">
        <f t="shared" ca="1" si="2970"/>
        <v/>
      </c>
      <c r="R1477" s="89" t="str">
        <f t="shared" ca="1" si="2970"/>
        <v/>
      </c>
      <c r="S1477" s="89" t="str">
        <f t="shared" ca="1" si="2970"/>
        <v/>
      </c>
      <c r="T1477" s="89" t="str">
        <f t="shared" ca="1" si="2970"/>
        <v/>
      </c>
      <c r="U1477" s="89" t="str">
        <f t="shared" ca="1" si="2970"/>
        <v/>
      </c>
      <c r="V1477" s="98"/>
    </row>
    <row r="1478" spans="2:22" x14ac:dyDescent="0.25">
      <c r="B1478">
        <v>25</v>
      </c>
      <c r="C1478" s="29">
        <f t="shared" ref="C1478:C1541" si="2971">C1477</f>
        <v>43865</v>
      </c>
      <c r="D1478" s="88">
        <f ca="1">OFFSET(dispos!$D$34,,144)</f>
        <v>0</v>
      </c>
      <c r="E1478" s="88">
        <f ca="1">OFFSET(dispos!$E$34,,144)</f>
        <v>0</v>
      </c>
      <c r="F1478" s="88">
        <f ca="1">OFFSET(dispos!$F$34,,144)</f>
        <v>0</v>
      </c>
      <c r="G1478" s="88">
        <f ca="1">OFFSET(dispos!$G$34,,144)</f>
        <v>0</v>
      </c>
      <c r="H1478" s="88">
        <f ca="1">OFFSET(dispos!$H$34,,144)</f>
        <v>0</v>
      </c>
      <c r="I1478" s="88">
        <f ca="1">OFFSET(dispos!$I$34,,144)</f>
        <v>0</v>
      </c>
      <c r="J1478" s="90" t="str">
        <f t="shared" ref="J1478:O1478" ca="1" si="2972">IF(D1478=0,"",SUMPRODUCT((D1454:D1503&lt;=D1478)-(ISBLANK(D1454:D1503))))</f>
        <v/>
      </c>
      <c r="K1478" s="90" t="str">
        <f t="shared" ca="1" si="2972"/>
        <v/>
      </c>
      <c r="L1478" s="90" t="str">
        <f t="shared" ca="1" si="2972"/>
        <v/>
      </c>
      <c r="M1478" s="90" t="str">
        <f t="shared" ca="1" si="2972"/>
        <v/>
      </c>
      <c r="N1478" s="90" t="str">
        <f t="shared" ca="1" si="2972"/>
        <v/>
      </c>
      <c r="O1478" s="90" t="str">
        <f t="shared" ca="1" si="2972"/>
        <v/>
      </c>
      <c r="P1478" s="89" t="str">
        <f t="shared" ref="P1478:U1478" ca="1" si="2973">IF(ISNA(MATCH(MIN(J1454:J1503)+ROW()-ROW(P1454),J1454:J1503,0)),"",INDEX(D1454:D1503,MATCH(MIN(J1454:J1503)+ROW()-ROW(P1454),J1454:J1503,0)))</f>
        <v/>
      </c>
      <c r="Q1478" s="89" t="str">
        <f t="shared" ca="1" si="2973"/>
        <v/>
      </c>
      <c r="R1478" s="89" t="str">
        <f t="shared" ca="1" si="2973"/>
        <v/>
      </c>
      <c r="S1478" s="89" t="str">
        <f t="shared" ca="1" si="2973"/>
        <v/>
      </c>
      <c r="T1478" s="89" t="str">
        <f t="shared" ca="1" si="2973"/>
        <v/>
      </c>
      <c r="U1478" s="89" t="str">
        <f t="shared" ca="1" si="2973"/>
        <v/>
      </c>
      <c r="V1478" s="98"/>
    </row>
    <row r="1479" spans="2:22" x14ac:dyDescent="0.25">
      <c r="B1479">
        <v>26</v>
      </c>
      <c r="C1479" s="29">
        <f t="shared" si="2971"/>
        <v>43865</v>
      </c>
      <c r="D1479" s="88">
        <f ca="1">OFFSET(dispos!$D$34,,150)</f>
        <v>0</v>
      </c>
      <c r="E1479" s="88">
        <f ca="1">OFFSET(dispos!$E$34,,150)</f>
        <v>0</v>
      </c>
      <c r="F1479" s="88">
        <f ca="1">OFFSET(dispos!$F$34,,150)</f>
        <v>0</v>
      </c>
      <c r="G1479" s="88">
        <f ca="1">OFFSET(dispos!$G$34,,150)</f>
        <v>0</v>
      </c>
      <c r="H1479" s="88">
        <f ca="1">OFFSET(dispos!$H$34,,150)</f>
        <v>0</v>
      </c>
      <c r="I1479" s="88">
        <f ca="1">OFFSET(dispos!$I$34,,150)</f>
        <v>0</v>
      </c>
      <c r="J1479" s="90" t="str">
        <f t="shared" ref="J1479:O1479" ca="1" si="2974">IF(D1479=0,"",SUMPRODUCT((D1454:D1503&lt;=D1479)-(ISBLANK(D1454:D1503))))</f>
        <v/>
      </c>
      <c r="K1479" s="90" t="str">
        <f t="shared" ca="1" si="2974"/>
        <v/>
      </c>
      <c r="L1479" s="90" t="str">
        <f t="shared" ca="1" si="2974"/>
        <v/>
      </c>
      <c r="M1479" s="90" t="str">
        <f t="shared" ca="1" si="2974"/>
        <v/>
      </c>
      <c r="N1479" s="90" t="str">
        <f t="shared" ca="1" si="2974"/>
        <v/>
      </c>
      <c r="O1479" s="90" t="str">
        <f t="shared" ca="1" si="2974"/>
        <v/>
      </c>
      <c r="P1479" s="89" t="str">
        <f t="shared" ref="P1479:U1479" ca="1" si="2975">IF(ISNA(MATCH(MIN(J1454:J1503)+ROW()-ROW(P1454),J1454:J1503,0)),"",INDEX(D1454:D1503,MATCH(MIN(J1454:J1503)+ROW()-ROW(P1454),J1454:J1503,0)))</f>
        <v/>
      </c>
      <c r="Q1479" s="89" t="str">
        <f t="shared" ca="1" si="2975"/>
        <v/>
      </c>
      <c r="R1479" s="89" t="str">
        <f t="shared" ca="1" si="2975"/>
        <v/>
      </c>
      <c r="S1479" s="89" t="str">
        <f t="shared" ca="1" si="2975"/>
        <v/>
      </c>
      <c r="T1479" s="89" t="str">
        <f t="shared" ca="1" si="2975"/>
        <v/>
      </c>
      <c r="U1479" s="89" t="str">
        <f t="shared" ca="1" si="2975"/>
        <v/>
      </c>
      <c r="V1479" s="98"/>
    </row>
    <row r="1480" spans="2:22" x14ac:dyDescent="0.25">
      <c r="B1480">
        <v>27</v>
      </c>
      <c r="C1480" s="29">
        <f t="shared" si="2971"/>
        <v>43865</v>
      </c>
      <c r="D1480" s="88">
        <f ca="1">OFFSET(dispos!$D$34,,156)</f>
        <v>0</v>
      </c>
      <c r="E1480" s="88">
        <f ca="1">OFFSET(dispos!$E$34,,156)</f>
        <v>0</v>
      </c>
      <c r="F1480" s="88">
        <f ca="1">OFFSET(dispos!$F$34,,156)</f>
        <v>0</v>
      </c>
      <c r="G1480" s="88">
        <f ca="1">OFFSET(dispos!$G$34,,156)</f>
        <v>0</v>
      </c>
      <c r="H1480" s="88">
        <f ca="1">OFFSET(dispos!$H$34,,156)</f>
        <v>0</v>
      </c>
      <c r="I1480" s="88">
        <f ca="1">OFFSET(dispos!$I$34,,156)</f>
        <v>0</v>
      </c>
      <c r="J1480" s="90" t="str">
        <f t="shared" ref="J1480:O1480" ca="1" si="2976">IF(D1480=0,"",SUMPRODUCT((D1454:D1503&lt;=D1480)-(ISBLANK(D1454:D1503))))</f>
        <v/>
      </c>
      <c r="K1480" s="90" t="str">
        <f t="shared" ca="1" si="2976"/>
        <v/>
      </c>
      <c r="L1480" s="90" t="str">
        <f t="shared" ca="1" si="2976"/>
        <v/>
      </c>
      <c r="M1480" s="90" t="str">
        <f t="shared" ca="1" si="2976"/>
        <v/>
      </c>
      <c r="N1480" s="90" t="str">
        <f t="shared" ca="1" si="2976"/>
        <v/>
      </c>
      <c r="O1480" s="90" t="str">
        <f t="shared" ca="1" si="2976"/>
        <v/>
      </c>
      <c r="P1480" s="89" t="str">
        <f t="shared" ref="P1480:U1480" ca="1" si="2977">IF(ISNA(MATCH(MIN(J1454:J1503)+ROW()-ROW(P1454),J1454:J1503,0)),"",INDEX(D1454:D1503,MATCH(MIN(J1454:J1503)+ROW()-ROW(P1454),J1454:J1503,0)))</f>
        <v/>
      </c>
      <c r="Q1480" s="89" t="str">
        <f t="shared" ca="1" si="2977"/>
        <v/>
      </c>
      <c r="R1480" s="89" t="str">
        <f t="shared" ca="1" si="2977"/>
        <v/>
      </c>
      <c r="S1480" s="89" t="str">
        <f t="shared" ca="1" si="2977"/>
        <v/>
      </c>
      <c r="T1480" s="89" t="str">
        <f t="shared" ca="1" si="2977"/>
        <v/>
      </c>
      <c r="U1480" s="89" t="str">
        <f t="shared" ca="1" si="2977"/>
        <v/>
      </c>
      <c r="V1480" s="98"/>
    </row>
    <row r="1481" spans="2:22" x14ac:dyDescent="0.25">
      <c r="B1481">
        <v>28</v>
      </c>
      <c r="C1481" s="29">
        <f t="shared" si="2971"/>
        <v>43865</v>
      </c>
      <c r="D1481" s="88">
        <f ca="1">OFFSET(dispos!$D$34,,162)</f>
        <v>0</v>
      </c>
      <c r="E1481" s="88">
        <f ca="1">OFFSET(dispos!$E$34,,162)</f>
        <v>0</v>
      </c>
      <c r="F1481" s="88">
        <f ca="1">OFFSET(dispos!$F$34,,162)</f>
        <v>0</v>
      </c>
      <c r="G1481" s="88">
        <f ca="1">OFFSET(dispos!$G$34,,162)</f>
        <v>0</v>
      </c>
      <c r="H1481" s="88">
        <f ca="1">OFFSET(dispos!$H$34,,162)</f>
        <v>0</v>
      </c>
      <c r="I1481" s="88">
        <f ca="1">OFFSET(dispos!$I$34,,162)</f>
        <v>0</v>
      </c>
      <c r="J1481" s="90" t="str">
        <f t="shared" ref="J1481:O1481" ca="1" si="2978">IF(D1481=0,"",SUMPRODUCT((D1454:D1503&lt;=D1481)-(ISBLANK(D1454:D1503))))</f>
        <v/>
      </c>
      <c r="K1481" s="90" t="str">
        <f t="shared" ca="1" si="2978"/>
        <v/>
      </c>
      <c r="L1481" s="90" t="str">
        <f t="shared" ca="1" si="2978"/>
        <v/>
      </c>
      <c r="M1481" s="90" t="str">
        <f t="shared" ca="1" si="2978"/>
        <v/>
      </c>
      <c r="N1481" s="90" t="str">
        <f t="shared" ca="1" si="2978"/>
        <v/>
      </c>
      <c r="O1481" s="90" t="str">
        <f t="shared" ca="1" si="2978"/>
        <v/>
      </c>
      <c r="P1481" s="89" t="str">
        <f t="shared" ref="P1481:U1481" ca="1" si="2979">IF(ISNA(MATCH(MIN(J1454:J1503)+ROW()-ROW(P1454),J1454:J1503,0)),"",INDEX(D1454:D1503,MATCH(MIN(J1454:J1503)+ROW()-ROW(P1454),J1454:J1503,0)))</f>
        <v/>
      </c>
      <c r="Q1481" s="89" t="str">
        <f t="shared" ca="1" si="2979"/>
        <v/>
      </c>
      <c r="R1481" s="89" t="str">
        <f t="shared" ca="1" si="2979"/>
        <v/>
      </c>
      <c r="S1481" s="89" t="str">
        <f t="shared" ca="1" si="2979"/>
        <v/>
      </c>
      <c r="T1481" s="89" t="str">
        <f t="shared" ca="1" si="2979"/>
        <v/>
      </c>
      <c r="U1481" s="89" t="str">
        <f t="shared" ca="1" si="2979"/>
        <v/>
      </c>
      <c r="V1481" s="98"/>
    </row>
    <row r="1482" spans="2:22" x14ac:dyDescent="0.25">
      <c r="B1482">
        <v>29</v>
      </c>
      <c r="C1482" s="29">
        <f t="shared" si="2971"/>
        <v>43865</v>
      </c>
      <c r="D1482" s="88">
        <f ca="1">OFFSET(dispos!$D$34,,168)</f>
        <v>0</v>
      </c>
      <c r="E1482" s="88">
        <f ca="1">OFFSET(dispos!$E$34,,168)</f>
        <v>0</v>
      </c>
      <c r="F1482" s="88">
        <f ca="1">OFFSET(dispos!$F$34,,168)</f>
        <v>0</v>
      </c>
      <c r="G1482" s="88">
        <f ca="1">OFFSET(dispos!$G$34,,168)</f>
        <v>0</v>
      </c>
      <c r="H1482" s="88">
        <f ca="1">OFFSET(dispos!$H$34,,168)</f>
        <v>0</v>
      </c>
      <c r="I1482" s="88">
        <f ca="1">OFFSET(dispos!$I$34,,168)</f>
        <v>0</v>
      </c>
      <c r="J1482" s="90" t="str">
        <f t="shared" ref="J1482:O1482" ca="1" si="2980">IF(D1482=0,"",SUMPRODUCT((D1454:D1503&lt;=D1482)-(ISBLANK(D1454:D1503))))</f>
        <v/>
      </c>
      <c r="K1482" s="90" t="str">
        <f t="shared" ca="1" si="2980"/>
        <v/>
      </c>
      <c r="L1482" s="90" t="str">
        <f t="shared" ca="1" si="2980"/>
        <v/>
      </c>
      <c r="M1482" s="90" t="str">
        <f t="shared" ca="1" si="2980"/>
        <v/>
      </c>
      <c r="N1482" s="90" t="str">
        <f t="shared" ca="1" si="2980"/>
        <v/>
      </c>
      <c r="O1482" s="90" t="str">
        <f t="shared" ca="1" si="2980"/>
        <v/>
      </c>
      <c r="P1482" s="89" t="str">
        <f t="shared" ref="P1482:U1482" ca="1" si="2981">IF(ISNA(MATCH(MIN(J1454:J1503)+ROW()-ROW(P1454),J1454:J1503,0)),"",INDEX(D1454:D1503,MATCH(MIN(J1454:J1503)+ROW()-ROW(P1454),J1454:J1503,0)))</f>
        <v/>
      </c>
      <c r="Q1482" s="89" t="str">
        <f t="shared" ca="1" si="2981"/>
        <v/>
      </c>
      <c r="R1482" s="89" t="str">
        <f t="shared" ca="1" si="2981"/>
        <v/>
      </c>
      <c r="S1482" s="89" t="str">
        <f t="shared" ca="1" si="2981"/>
        <v/>
      </c>
      <c r="T1482" s="89" t="str">
        <f t="shared" ca="1" si="2981"/>
        <v/>
      </c>
      <c r="U1482" s="89" t="str">
        <f t="shared" ca="1" si="2981"/>
        <v/>
      </c>
      <c r="V1482" s="98"/>
    </row>
    <row r="1483" spans="2:22" x14ac:dyDescent="0.25">
      <c r="B1483">
        <v>30</v>
      </c>
      <c r="C1483" s="29">
        <f t="shared" si="2971"/>
        <v>43865</v>
      </c>
      <c r="D1483" s="88">
        <f ca="1">OFFSET(dispos!$D$34,,174)</f>
        <v>0</v>
      </c>
      <c r="E1483" s="88">
        <f ca="1">OFFSET(dispos!$E$34,,174)</f>
        <v>0</v>
      </c>
      <c r="F1483" s="88">
        <f ca="1">OFFSET(dispos!$F$34,,174)</f>
        <v>0</v>
      </c>
      <c r="G1483" s="88">
        <f ca="1">OFFSET(dispos!$G$34,,174)</f>
        <v>0</v>
      </c>
      <c r="H1483" s="88">
        <f ca="1">OFFSET(dispos!$H$34,,174)</f>
        <v>0</v>
      </c>
      <c r="I1483" s="88">
        <f ca="1">OFFSET(dispos!$I$34,,174)</f>
        <v>0</v>
      </c>
      <c r="J1483" s="90" t="str">
        <f t="shared" ref="J1483:O1483" ca="1" si="2982">IF(D1483=0,"",SUMPRODUCT((D1454:D1503&lt;=D1483)-(ISBLANK(D1454:D1503))))</f>
        <v/>
      </c>
      <c r="K1483" s="90" t="str">
        <f t="shared" ca="1" si="2982"/>
        <v/>
      </c>
      <c r="L1483" s="90" t="str">
        <f t="shared" ca="1" si="2982"/>
        <v/>
      </c>
      <c r="M1483" s="90" t="str">
        <f t="shared" ca="1" si="2982"/>
        <v/>
      </c>
      <c r="N1483" s="90" t="str">
        <f t="shared" ca="1" si="2982"/>
        <v/>
      </c>
      <c r="O1483" s="90" t="str">
        <f t="shared" ca="1" si="2982"/>
        <v/>
      </c>
      <c r="P1483" s="89" t="str">
        <f t="shared" ref="P1483:U1483" ca="1" si="2983">IF(ISNA(MATCH(MIN(J1454:J1503)+ROW()-ROW(P1454),J1454:J1503,0)),"",INDEX(D1454:D1503,MATCH(MIN(J1454:J1503)+ROW()-ROW(P1454),J1454:J1503,0)))</f>
        <v/>
      </c>
      <c r="Q1483" s="89" t="str">
        <f t="shared" ca="1" si="2983"/>
        <v/>
      </c>
      <c r="R1483" s="89" t="str">
        <f t="shared" ca="1" si="2983"/>
        <v/>
      </c>
      <c r="S1483" s="89" t="str">
        <f t="shared" ca="1" si="2983"/>
        <v/>
      </c>
      <c r="T1483" s="89" t="str">
        <f t="shared" ca="1" si="2983"/>
        <v/>
      </c>
      <c r="U1483" s="89" t="str">
        <f t="shared" ca="1" si="2983"/>
        <v/>
      </c>
      <c r="V1483" s="98"/>
    </row>
    <row r="1484" spans="2:22" x14ac:dyDescent="0.25">
      <c r="B1484">
        <v>31</v>
      </c>
      <c r="C1484" s="29">
        <f t="shared" si="2971"/>
        <v>43865</v>
      </c>
      <c r="D1484" s="88">
        <f ca="1">OFFSET(dispos!$D$34,,180)</f>
        <v>0</v>
      </c>
      <c r="E1484" s="88">
        <f ca="1">OFFSET(dispos!$E$34,,180)</f>
        <v>0</v>
      </c>
      <c r="F1484" s="88">
        <f ca="1">OFFSET(dispos!$F$34,,180)</f>
        <v>0</v>
      </c>
      <c r="G1484" s="88">
        <f ca="1">OFFSET(dispos!$G$34,,180)</f>
        <v>0</v>
      </c>
      <c r="H1484" s="88">
        <f ca="1">OFFSET(dispos!$H$34,,180)</f>
        <v>0</v>
      </c>
      <c r="I1484" s="88">
        <f ca="1">OFFSET(dispos!$I$34,,180)</f>
        <v>0</v>
      </c>
      <c r="J1484" s="90" t="str">
        <f t="shared" ref="J1484:O1484" ca="1" si="2984">IF(D1484=0,"",SUMPRODUCT((D1454:D1503&lt;=D1484)-(ISBLANK(D1454:D1503))))</f>
        <v/>
      </c>
      <c r="K1484" s="90" t="str">
        <f t="shared" ca="1" si="2984"/>
        <v/>
      </c>
      <c r="L1484" s="90" t="str">
        <f t="shared" ca="1" si="2984"/>
        <v/>
      </c>
      <c r="M1484" s="90" t="str">
        <f t="shared" ca="1" si="2984"/>
        <v/>
      </c>
      <c r="N1484" s="90" t="str">
        <f t="shared" ca="1" si="2984"/>
        <v/>
      </c>
      <c r="O1484" s="90" t="str">
        <f t="shared" ca="1" si="2984"/>
        <v/>
      </c>
      <c r="P1484" s="89" t="str">
        <f t="shared" ref="P1484:U1484" ca="1" si="2985">IF(ISNA(MATCH(MIN(J1454:J1503)+ROW()-ROW(P1454),J1454:J1503,0)),"",INDEX(D1454:D1503,MATCH(MIN(J1454:J1503)+ROW()-ROW(P1454),J1454:J1503,0)))</f>
        <v/>
      </c>
      <c r="Q1484" s="89" t="str">
        <f t="shared" ca="1" si="2985"/>
        <v/>
      </c>
      <c r="R1484" s="89" t="str">
        <f t="shared" ca="1" si="2985"/>
        <v/>
      </c>
      <c r="S1484" s="89" t="str">
        <f t="shared" ca="1" si="2985"/>
        <v/>
      </c>
      <c r="T1484" s="89" t="str">
        <f t="shared" ca="1" si="2985"/>
        <v/>
      </c>
      <c r="U1484" s="89" t="str">
        <f t="shared" ca="1" si="2985"/>
        <v/>
      </c>
      <c r="V1484" s="98"/>
    </row>
    <row r="1485" spans="2:22" x14ac:dyDescent="0.25">
      <c r="B1485">
        <v>32</v>
      </c>
      <c r="C1485" s="29">
        <f t="shared" si="2971"/>
        <v>43865</v>
      </c>
      <c r="D1485" s="88">
        <f ca="1">OFFSET(dispos!$D$34,,186)</f>
        <v>0</v>
      </c>
      <c r="E1485" s="88">
        <f ca="1">OFFSET(dispos!$E$34,,186)</f>
        <v>0</v>
      </c>
      <c r="F1485" s="88">
        <f ca="1">OFFSET(dispos!$F$34,,186)</f>
        <v>0</v>
      </c>
      <c r="G1485" s="88">
        <f ca="1">OFFSET(dispos!$G$34,,186)</f>
        <v>0</v>
      </c>
      <c r="H1485" s="88">
        <f ca="1">OFFSET(dispos!$H$34,,186)</f>
        <v>0</v>
      </c>
      <c r="I1485" s="88">
        <f ca="1">OFFSET(dispos!$I$34,,186)</f>
        <v>0</v>
      </c>
      <c r="J1485" s="90" t="str">
        <f t="shared" ref="J1485:O1485" ca="1" si="2986">IF(D1485=0,"",SUMPRODUCT((D1454:D1503&lt;=D1485)-(ISBLANK(D1454:D1503))))</f>
        <v/>
      </c>
      <c r="K1485" s="90" t="str">
        <f t="shared" ca="1" si="2986"/>
        <v/>
      </c>
      <c r="L1485" s="90" t="str">
        <f t="shared" ca="1" si="2986"/>
        <v/>
      </c>
      <c r="M1485" s="90" t="str">
        <f t="shared" ca="1" si="2986"/>
        <v/>
      </c>
      <c r="N1485" s="90" t="str">
        <f t="shared" ca="1" si="2986"/>
        <v/>
      </c>
      <c r="O1485" s="90" t="str">
        <f t="shared" ca="1" si="2986"/>
        <v/>
      </c>
      <c r="P1485" s="89" t="str">
        <f t="shared" ref="P1485:U1485" ca="1" si="2987">IF(ISNA(MATCH(MIN(J1454:J1503)+ROW()-ROW(P1454),J1454:J1503,0)),"",INDEX(D1454:D1503,MATCH(MIN(J1454:J1503)+ROW()-ROW(P1454),J1454:J1503,0)))</f>
        <v/>
      </c>
      <c r="Q1485" s="89" t="str">
        <f t="shared" ca="1" si="2987"/>
        <v/>
      </c>
      <c r="R1485" s="89" t="str">
        <f t="shared" ca="1" si="2987"/>
        <v/>
      </c>
      <c r="S1485" s="89" t="str">
        <f t="shared" ca="1" si="2987"/>
        <v/>
      </c>
      <c r="T1485" s="89" t="str">
        <f t="shared" ca="1" si="2987"/>
        <v/>
      </c>
      <c r="U1485" s="89" t="str">
        <f t="shared" ca="1" si="2987"/>
        <v/>
      </c>
      <c r="V1485" s="98"/>
    </row>
    <row r="1486" spans="2:22" x14ac:dyDescent="0.25">
      <c r="B1486">
        <v>33</v>
      </c>
      <c r="C1486" s="29">
        <f t="shared" si="2971"/>
        <v>43865</v>
      </c>
      <c r="D1486" s="88">
        <f ca="1">OFFSET(dispos!$D$34,,192)</f>
        <v>0</v>
      </c>
      <c r="E1486" s="88">
        <f ca="1">OFFSET(dispos!$E$34,,192)</f>
        <v>0</v>
      </c>
      <c r="F1486" s="88">
        <f ca="1">OFFSET(dispos!$F$34,,192)</f>
        <v>0</v>
      </c>
      <c r="G1486" s="88">
        <f ca="1">OFFSET(dispos!$G$34,,192)</f>
        <v>0</v>
      </c>
      <c r="H1486" s="88">
        <f ca="1">OFFSET(dispos!$H$34,,192)</f>
        <v>0</v>
      </c>
      <c r="I1486" s="88">
        <f ca="1">OFFSET(dispos!$I$34,,192)</f>
        <v>0</v>
      </c>
      <c r="J1486" s="90" t="str">
        <f t="shared" ref="J1486:O1486" ca="1" si="2988">IF(D1486=0,"",SUMPRODUCT((D1454:D1503&lt;=D1486)-(ISBLANK(D1454:D1503))))</f>
        <v/>
      </c>
      <c r="K1486" s="90" t="str">
        <f t="shared" ca="1" si="2988"/>
        <v/>
      </c>
      <c r="L1486" s="90" t="str">
        <f t="shared" ca="1" si="2988"/>
        <v/>
      </c>
      <c r="M1486" s="90" t="str">
        <f t="shared" ca="1" si="2988"/>
        <v/>
      </c>
      <c r="N1486" s="90" t="str">
        <f t="shared" ca="1" si="2988"/>
        <v/>
      </c>
      <c r="O1486" s="90" t="str">
        <f t="shared" ca="1" si="2988"/>
        <v/>
      </c>
      <c r="P1486" s="89" t="str">
        <f t="shared" ref="P1486:U1486" ca="1" si="2989">IF(ISNA(MATCH(MIN(J1454:J1503)+ROW()-ROW(P1454),J1454:J1503,0)),"",INDEX(D1454:D1503,MATCH(MIN(J1454:J1503)+ROW()-ROW(P1454),J1454:J1503,0)))</f>
        <v/>
      </c>
      <c r="Q1486" s="89" t="str">
        <f t="shared" ca="1" si="2989"/>
        <v/>
      </c>
      <c r="R1486" s="89" t="str">
        <f t="shared" ca="1" si="2989"/>
        <v/>
      </c>
      <c r="S1486" s="89" t="str">
        <f t="shared" ca="1" si="2989"/>
        <v/>
      </c>
      <c r="T1486" s="89" t="str">
        <f t="shared" ca="1" si="2989"/>
        <v/>
      </c>
      <c r="U1486" s="89" t="str">
        <f t="shared" ca="1" si="2989"/>
        <v/>
      </c>
      <c r="V1486" s="98"/>
    </row>
    <row r="1487" spans="2:22" x14ac:dyDescent="0.25">
      <c r="B1487">
        <v>34</v>
      </c>
      <c r="C1487" s="29">
        <f t="shared" si="2971"/>
        <v>43865</v>
      </c>
      <c r="D1487" s="88">
        <f ca="1">OFFSET(dispos!$D$34,,198)</f>
        <v>0</v>
      </c>
      <c r="E1487" s="88">
        <f ca="1">OFFSET(dispos!$E$34,,198)</f>
        <v>0</v>
      </c>
      <c r="F1487" s="88">
        <f ca="1">OFFSET(dispos!$F$34,,198)</f>
        <v>0</v>
      </c>
      <c r="G1487" s="88">
        <f ca="1">OFFSET(dispos!$G$34,,198)</f>
        <v>0</v>
      </c>
      <c r="H1487" s="88">
        <f ca="1">OFFSET(dispos!$H$34,,198)</f>
        <v>0</v>
      </c>
      <c r="I1487" s="88">
        <f ca="1">OFFSET(dispos!$I$34,,198)</f>
        <v>0</v>
      </c>
      <c r="J1487" s="90" t="str">
        <f t="shared" ref="J1487:O1487" ca="1" si="2990">IF(D1487=0,"",SUMPRODUCT((D1454:D1503&lt;=D1487)-(ISBLANK(D1454:D1503))))</f>
        <v/>
      </c>
      <c r="K1487" s="90" t="str">
        <f t="shared" ca="1" si="2990"/>
        <v/>
      </c>
      <c r="L1487" s="90" t="str">
        <f t="shared" ca="1" si="2990"/>
        <v/>
      </c>
      <c r="M1487" s="90" t="str">
        <f t="shared" ca="1" si="2990"/>
        <v/>
      </c>
      <c r="N1487" s="90" t="str">
        <f t="shared" ca="1" si="2990"/>
        <v/>
      </c>
      <c r="O1487" s="90" t="str">
        <f t="shared" ca="1" si="2990"/>
        <v/>
      </c>
      <c r="P1487" s="89" t="str">
        <f t="shared" ref="P1487:U1487" ca="1" si="2991">IF(ISNA(MATCH(MIN(J1454:J1503)+ROW()-ROW(P1454),J1454:J1503,0)),"",INDEX(D1454:D1503,MATCH(MIN(J1454:J1503)+ROW()-ROW(P1454),J1454:J1503,0)))</f>
        <v/>
      </c>
      <c r="Q1487" s="89" t="str">
        <f t="shared" ca="1" si="2991"/>
        <v/>
      </c>
      <c r="R1487" s="89" t="str">
        <f t="shared" ca="1" si="2991"/>
        <v/>
      </c>
      <c r="S1487" s="89" t="str">
        <f t="shared" ca="1" si="2991"/>
        <v/>
      </c>
      <c r="T1487" s="89" t="str">
        <f t="shared" ca="1" si="2991"/>
        <v/>
      </c>
      <c r="U1487" s="89" t="str">
        <f t="shared" ca="1" si="2991"/>
        <v/>
      </c>
      <c r="V1487" s="98"/>
    </row>
    <row r="1488" spans="2:22" x14ac:dyDescent="0.25">
      <c r="B1488">
        <v>35</v>
      </c>
      <c r="C1488" s="29">
        <f t="shared" si="2971"/>
        <v>43865</v>
      </c>
      <c r="D1488" s="88">
        <f ca="1">OFFSET(dispos!$D$34,,204)</f>
        <v>0</v>
      </c>
      <c r="E1488" s="88">
        <f ca="1">OFFSET(dispos!$E$34,,204)</f>
        <v>0</v>
      </c>
      <c r="F1488" s="88">
        <f ca="1">OFFSET(dispos!$F$34,,204)</f>
        <v>0</v>
      </c>
      <c r="G1488" s="88">
        <f ca="1">OFFSET(dispos!$G$34,,204)</f>
        <v>0</v>
      </c>
      <c r="H1488" s="88">
        <f ca="1">OFFSET(dispos!$H$34,,204)</f>
        <v>0</v>
      </c>
      <c r="I1488" s="88">
        <f ca="1">OFFSET(dispos!$I$34,,204)</f>
        <v>0</v>
      </c>
      <c r="J1488" s="90" t="str">
        <f t="shared" ref="J1488:O1488" ca="1" si="2992">IF(D1488=0,"",SUMPRODUCT((D1454:D1503&lt;=D1488)-(ISBLANK(D1454:D1503))))</f>
        <v/>
      </c>
      <c r="K1488" s="90" t="str">
        <f t="shared" ca="1" si="2992"/>
        <v/>
      </c>
      <c r="L1488" s="90" t="str">
        <f t="shared" ca="1" si="2992"/>
        <v/>
      </c>
      <c r="M1488" s="90" t="str">
        <f t="shared" ca="1" si="2992"/>
        <v/>
      </c>
      <c r="N1488" s="90" t="str">
        <f t="shared" ca="1" si="2992"/>
        <v/>
      </c>
      <c r="O1488" s="90" t="str">
        <f t="shared" ca="1" si="2992"/>
        <v/>
      </c>
      <c r="P1488" s="89" t="str">
        <f t="shared" ref="P1488:U1488" ca="1" si="2993">IF(ISNA(MATCH(MIN(J1454:J1503)+ROW()-ROW(P1454),J1454:J1503,0)),"",INDEX(D1454:D1503,MATCH(MIN(J1454:J1503)+ROW()-ROW(P1454),J1454:J1503,0)))</f>
        <v/>
      </c>
      <c r="Q1488" s="89" t="str">
        <f t="shared" ca="1" si="2993"/>
        <v/>
      </c>
      <c r="R1488" s="89" t="str">
        <f t="shared" ca="1" si="2993"/>
        <v/>
      </c>
      <c r="S1488" s="89" t="str">
        <f t="shared" ca="1" si="2993"/>
        <v/>
      </c>
      <c r="T1488" s="89" t="str">
        <f t="shared" ca="1" si="2993"/>
        <v/>
      </c>
      <c r="U1488" s="89" t="str">
        <f t="shared" ca="1" si="2993"/>
        <v/>
      </c>
      <c r="V1488" s="98"/>
    </row>
    <row r="1489" spans="2:22" x14ac:dyDescent="0.25">
      <c r="B1489">
        <v>36</v>
      </c>
      <c r="C1489" s="29">
        <f t="shared" si="2971"/>
        <v>43865</v>
      </c>
      <c r="D1489" s="88">
        <f ca="1">OFFSET(dispos!$D$34,,210)</f>
        <v>0</v>
      </c>
      <c r="E1489" s="88">
        <f ca="1">OFFSET(dispos!$E$34,,210)</f>
        <v>0</v>
      </c>
      <c r="F1489" s="88">
        <f ca="1">OFFSET(dispos!$F$34,,210)</f>
        <v>0</v>
      </c>
      <c r="G1489" s="88">
        <f ca="1">OFFSET(dispos!$G$34,,210)</f>
        <v>0</v>
      </c>
      <c r="H1489" s="88">
        <f ca="1">OFFSET(dispos!$H$34,,210)</f>
        <v>0</v>
      </c>
      <c r="I1489" s="88">
        <f ca="1">OFFSET(dispos!$I$34,,210)</f>
        <v>0</v>
      </c>
      <c r="J1489" s="90" t="str">
        <f t="shared" ref="J1489:O1489" ca="1" si="2994">IF(D1489=0,"",SUMPRODUCT((D1454:D1503&lt;=D1489)-(ISBLANK(D1454:D1503))))</f>
        <v/>
      </c>
      <c r="K1489" s="90" t="str">
        <f t="shared" ca="1" si="2994"/>
        <v/>
      </c>
      <c r="L1489" s="90" t="str">
        <f t="shared" ca="1" si="2994"/>
        <v/>
      </c>
      <c r="M1489" s="90" t="str">
        <f t="shared" ca="1" si="2994"/>
        <v/>
      </c>
      <c r="N1489" s="90" t="str">
        <f t="shared" ca="1" si="2994"/>
        <v/>
      </c>
      <c r="O1489" s="90" t="str">
        <f t="shared" ca="1" si="2994"/>
        <v/>
      </c>
      <c r="P1489" s="89" t="str">
        <f t="shared" ref="P1489:U1489" ca="1" si="2995">IF(ISNA(MATCH(MIN(J1454:J1503)+ROW()-ROW(P1454),J1454:J1503,0)),"",INDEX(D1454:D1503,MATCH(MIN(J1454:J1503)+ROW()-ROW(P1454),J1454:J1503,0)))</f>
        <v/>
      </c>
      <c r="Q1489" s="89" t="str">
        <f t="shared" ca="1" si="2995"/>
        <v/>
      </c>
      <c r="R1489" s="89" t="str">
        <f t="shared" ca="1" si="2995"/>
        <v/>
      </c>
      <c r="S1489" s="89" t="str">
        <f t="shared" ca="1" si="2995"/>
        <v/>
      </c>
      <c r="T1489" s="89" t="str">
        <f t="shared" ca="1" si="2995"/>
        <v/>
      </c>
      <c r="U1489" s="89" t="str">
        <f t="shared" ca="1" si="2995"/>
        <v/>
      </c>
      <c r="V1489" s="98"/>
    </row>
    <row r="1490" spans="2:22" x14ac:dyDescent="0.25">
      <c r="B1490">
        <v>37</v>
      </c>
      <c r="C1490" s="29">
        <f t="shared" si="2971"/>
        <v>43865</v>
      </c>
      <c r="D1490" s="88">
        <f ca="1">OFFSET(dispos!$D$34,,216)</f>
        <v>0</v>
      </c>
      <c r="E1490" s="88">
        <f ca="1">OFFSET(dispos!$E$34,,216)</f>
        <v>0</v>
      </c>
      <c r="F1490" s="88">
        <f ca="1">OFFSET(dispos!$F$34,,216)</f>
        <v>0</v>
      </c>
      <c r="G1490" s="88">
        <f ca="1">OFFSET(dispos!$G$34,,216)</f>
        <v>0</v>
      </c>
      <c r="H1490" s="88">
        <f ca="1">OFFSET(dispos!$H$34,,216)</f>
        <v>0</v>
      </c>
      <c r="I1490" s="88">
        <f ca="1">OFFSET(dispos!$I$34,,216)</f>
        <v>0</v>
      </c>
      <c r="J1490" s="90" t="str">
        <f t="shared" ref="J1490:O1490" ca="1" si="2996">IF(D1490=0,"",SUMPRODUCT((D1454:D1503&lt;=D1490)-(ISBLANK(D1454:D1503))))</f>
        <v/>
      </c>
      <c r="K1490" s="90" t="str">
        <f t="shared" ca="1" si="2996"/>
        <v/>
      </c>
      <c r="L1490" s="90" t="str">
        <f t="shared" ca="1" si="2996"/>
        <v/>
      </c>
      <c r="M1490" s="90" t="str">
        <f t="shared" ca="1" si="2996"/>
        <v/>
      </c>
      <c r="N1490" s="90" t="str">
        <f t="shared" ca="1" si="2996"/>
        <v/>
      </c>
      <c r="O1490" s="90" t="str">
        <f t="shared" ca="1" si="2996"/>
        <v/>
      </c>
      <c r="P1490" s="89" t="str">
        <f t="shared" ref="P1490:U1490" ca="1" si="2997">IF(ISNA(MATCH(MIN(J1454:J1503)+ROW()-ROW(P1454),J1454:J1503,0)),"",INDEX(D1454:D1503,MATCH(MIN(J1454:J1503)+ROW()-ROW(P1454),J1454:J1503,0)))</f>
        <v/>
      </c>
      <c r="Q1490" s="89" t="str">
        <f t="shared" ca="1" si="2997"/>
        <v/>
      </c>
      <c r="R1490" s="89" t="str">
        <f t="shared" ca="1" si="2997"/>
        <v/>
      </c>
      <c r="S1490" s="89" t="str">
        <f t="shared" ca="1" si="2997"/>
        <v/>
      </c>
      <c r="T1490" s="89" t="str">
        <f t="shared" ca="1" si="2997"/>
        <v/>
      </c>
      <c r="U1490" s="89" t="str">
        <f t="shared" ca="1" si="2997"/>
        <v/>
      </c>
      <c r="V1490" s="98"/>
    </row>
    <row r="1491" spans="2:22" x14ac:dyDescent="0.25">
      <c r="B1491">
        <v>38</v>
      </c>
      <c r="C1491" s="29">
        <f t="shared" si="2971"/>
        <v>43865</v>
      </c>
      <c r="D1491" s="88">
        <f ca="1">OFFSET(dispos!$D$34,,222)</f>
        <v>0</v>
      </c>
      <c r="E1491" s="88">
        <f ca="1">OFFSET(dispos!$E$34,,222)</f>
        <v>0</v>
      </c>
      <c r="F1491" s="88">
        <f ca="1">OFFSET(dispos!$F$34,,222)</f>
        <v>0</v>
      </c>
      <c r="G1491" s="88">
        <f ca="1">OFFSET(dispos!$G$34,,222)</f>
        <v>0</v>
      </c>
      <c r="H1491" s="88">
        <f ca="1">OFFSET(dispos!$H$34,,222)</f>
        <v>0</v>
      </c>
      <c r="I1491" s="88">
        <f ca="1">OFFSET(dispos!$I$34,,222)</f>
        <v>0</v>
      </c>
      <c r="J1491" s="90" t="str">
        <f t="shared" ref="J1491:O1491" ca="1" si="2998">IF(D1491=0,"",SUMPRODUCT((D1454:D1503&lt;=D1491)-(ISBLANK(D1454:D1503))))</f>
        <v/>
      </c>
      <c r="K1491" s="90" t="str">
        <f t="shared" ca="1" si="2998"/>
        <v/>
      </c>
      <c r="L1491" s="90" t="str">
        <f t="shared" ca="1" si="2998"/>
        <v/>
      </c>
      <c r="M1491" s="90" t="str">
        <f t="shared" ca="1" si="2998"/>
        <v/>
      </c>
      <c r="N1491" s="90" t="str">
        <f t="shared" ca="1" si="2998"/>
        <v/>
      </c>
      <c r="O1491" s="90" t="str">
        <f t="shared" ca="1" si="2998"/>
        <v/>
      </c>
      <c r="P1491" s="89" t="str">
        <f t="shared" ref="P1491:U1491" ca="1" si="2999">IF(ISNA(MATCH(MIN(J1454:J1503)+ROW()-ROW(P1454),J1454:J1503,0)),"",INDEX(D1454:D1503,MATCH(MIN(J1454:J1503)+ROW()-ROW(P1454),J1454:J1503,0)))</f>
        <v/>
      </c>
      <c r="Q1491" s="89" t="str">
        <f t="shared" ca="1" si="2999"/>
        <v/>
      </c>
      <c r="R1491" s="89" t="str">
        <f t="shared" ca="1" si="2999"/>
        <v/>
      </c>
      <c r="S1491" s="89" t="str">
        <f t="shared" ca="1" si="2999"/>
        <v/>
      </c>
      <c r="T1491" s="89" t="str">
        <f t="shared" ca="1" si="2999"/>
        <v/>
      </c>
      <c r="U1491" s="89" t="str">
        <f t="shared" ca="1" si="2999"/>
        <v/>
      </c>
      <c r="V1491" s="98"/>
    </row>
    <row r="1492" spans="2:22" x14ac:dyDescent="0.25">
      <c r="B1492">
        <v>39</v>
      </c>
      <c r="C1492" s="29">
        <f t="shared" si="2971"/>
        <v>43865</v>
      </c>
      <c r="D1492" s="88">
        <f ca="1">OFFSET(dispos!$D$34,,228)</f>
        <v>0</v>
      </c>
      <c r="E1492" s="88">
        <f ca="1">OFFSET(dispos!$E$34,,228)</f>
        <v>0</v>
      </c>
      <c r="F1492" s="88">
        <f ca="1">OFFSET(dispos!$F$34,,228)</f>
        <v>0</v>
      </c>
      <c r="G1492" s="88">
        <f ca="1">OFFSET(dispos!$G$34,,228)</f>
        <v>0</v>
      </c>
      <c r="H1492" s="88">
        <f ca="1">OFFSET(dispos!$H$34,,228)</f>
        <v>0</v>
      </c>
      <c r="I1492" s="88">
        <f ca="1">OFFSET(dispos!$I$34,,228)</f>
        <v>0</v>
      </c>
      <c r="J1492" s="90" t="str">
        <f t="shared" ref="J1492:O1492" ca="1" si="3000">IF(D1492=0,"",SUMPRODUCT((D1454:D1503&lt;=D1492)-(ISBLANK(D1454:D1503))))</f>
        <v/>
      </c>
      <c r="K1492" s="90" t="str">
        <f t="shared" ca="1" si="3000"/>
        <v/>
      </c>
      <c r="L1492" s="90" t="str">
        <f t="shared" ca="1" si="3000"/>
        <v/>
      </c>
      <c r="M1492" s="90" t="str">
        <f t="shared" ca="1" si="3000"/>
        <v/>
      </c>
      <c r="N1492" s="90" t="str">
        <f t="shared" ca="1" si="3000"/>
        <v/>
      </c>
      <c r="O1492" s="90" t="str">
        <f t="shared" ca="1" si="3000"/>
        <v/>
      </c>
      <c r="P1492" s="89" t="str">
        <f t="shared" ref="P1492:U1492" ca="1" si="3001">IF(ISNA(MATCH(MIN(J1454:J1503)+ROW()-ROW(P1454),J1454:J1503,0)),"",INDEX(D1454:D1503,MATCH(MIN(J1454:J1503)+ROW()-ROW(P1454),J1454:J1503,0)))</f>
        <v/>
      </c>
      <c r="Q1492" s="89" t="str">
        <f t="shared" ca="1" si="3001"/>
        <v/>
      </c>
      <c r="R1492" s="89" t="str">
        <f t="shared" ca="1" si="3001"/>
        <v/>
      </c>
      <c r="S1492" s="89" t="str">
        <f t="shared" ca="1" si="3001"/>
        <v/>
      </c>
      <c r="T1492" s="89" t="str">
        <f t="shared" ca="1" si="3001"/>
        <v/>
      </c>
      <c r="U1492" s="89" t="str">
        <f t="shared" ca="1" si="3001"/>
        <v/>
      </c>
      <c r="V1492" s="98"/>
    </row>
    <row r="1493" spans="2:22" x14ac:dyDescent="0.25">
      <c r="B1493">
        <v>40</v>
      </c>
      <c r="C1493" s="29">
        <f t="shared" si="2971"/>
        <v>43865</v>
      </c>
      <c r="D1493" s="88">
        <f ca="1">OFFSET(dispos!$D$34,,234)</f>
        <v>0</v>
      </c>
      <c r="E1493" s="88">
        <f ca="1">OFFSET(dispos!$E$34,,234)</f>
        <v>0</v>
      </c>
      <c r="F1493" s="88">
        <f ca="1">OFFSET(dispos!$F$34,,234)</f>
        <v>0</v>
      </c>
      <c r="G1493" s="88">
        <f ca="1">OFFSET(dispos!$G$34,,234)</f>
        <v>0</v>
      </c>
      <c r="H1493" s="88">
        <f ca="1">OFFSET(dispos!$H$34,,234)</f>
        <v>0</v>
      </c>
      <c r="I1493" s="88">
        <f ca="1">OFFSET(dispos!$I$34,,234)</f>
        <v>0</v>
      </c>
      <c r="J1493" s="90" t="str">
        <f t="shared" ref="J1493:O1493" ca="1" si="3002">IF(D1493=0,"",SUMPRODUCT((D1454:D1503&lt;=D1493)-(ISBLANK(D1454:D1503))))</f>
        <v/>
      </c>
      <c r="K1493" s="90" t="str">
        <f t="shared" ca="1" si="3002"/>
        <v/>
      </c>
      <c r="L1493" s="90" t="str">
        <f t="shared" ca="1" si="3002"/>
        <v/>
      </c>
      <c r="M1493" s="90" t="str">
        <f t="shared" ca="1" si="3002"/>
        <v/>
      </c>
      <c r="N1493" s="90" t="str">
        <f t="shared" ca="1" si="3002"/>
        <v/>
      </c>
      <c r="O1493" s="90" t="str">
        <f t="shared" ca="1" si="3002"/>
        <v/>
      </c>
      <c r="P1493" s="89" t="str">
        <f t="shared" ref="P1493:U1493" ca="1" si="3003">IF(ISNA(MATCH(MIN(J1454:J1503)+ROW()-ROW(P1454),J1454:J1503,0)),"",INDEX(D1454:D1503,MATCH(MIN(J1454:J1503)+ROW()-ROW(P1454),J1454:J1503,0)))</f>
        <v/>
      </c>
      <c r="Q1493" s="89" t="str">
        <f t="shared" ca="1" si="3003"/>
        <v/>
      </c>
      <c r="R1493" s="89" t="str">
        <f t="shared" ca="1" si="3003"/>
        <v/>
      </c>
      <c r="S1493" s="89" t="str">
        <f t="shared" ca="1" si="3003"/>
        <v/>
      </c>
      <c r="T1493" s="89" t="str">
        <f t="shared" ca="1" si="3003"/>
        <v/>
      </c>
      <c r="U1493" s="89" t="str">
        <f t="shared" ca="1" si="3003"/>
        <v/>
      </c>
      <c r="V1493" s="98"/>
    </row>
    <row r="1494" spans="2:22" x14ac:dyDescent="0.25">
      <c r="B1494">
        <v>41</v>
      </c>
      <c r="C1494" s="29">
        <f t="shared" si="2971"/>
        <v>43865</v>
      </c>
      <c r="D1494" s="88">
        <f ca="1">OFFSET(dispos!$D$34,,240)</f>
        <v>0</v>
      </c>
      <c r="E1494" s="88">
        <f ca="1">OFFSET(dispos!$E$34,,240)</f>
        <v>0</v>
      </c>
      <c r="F1494" s="88">
        <f ca="1">OFFSET(dispos!$F$34,,240)</f>
        <v>0</v>
      </c>
      <c r="G1494" s="88">
        <f ca="1">OFFSET(dispos!$G$34,,240)</f>
        <v>0</v>
      </c>
      <c r="H1494" s="88">
        <f ca="1">OFFSET(dispos!$H$34,,240)</f>
        <v>0</v>
      </c>
      <c r="I1494" s="88">
        <f ca="1">OFFSET(dispos!$I$34,,240)</f>
        <v>0</v>
      </c>
      <c r="J1494" s="90" t="str">
        <f t="shared" ref="J1494:O1494" ca="1" si="3004">IF(D1494=0,"",SUMPRODUCT((D1454:D1503&lt;=D1494)-(ISBLANK(D1454:D1503))))</f>
        <v/>
      </c>
      <c r="K1494" s="90" t="str">
        <f t="shared" ca="1" si="3004"/>
        <v/>
      </c>
      <c r="L1494" s="90" t="str">
        <f t="shared" ca="1" si="3004"/>
        <v/>
      </c>
      <c r="M1494" s="90" t="str">
        <f t="shared" ca="1" si="3004"/>
        <v/>
      </c>
      <c r="N1494" s="90" t="str">
        <f t="shared" ca="1" si="3004"/>
        <v/>
      </c>
      <c r="O1494" s="90" t="str">
        <f t="shared" ca="1" si="3004"/>
        <v/>
      </c>
      <c r="P1494" s="89" t="str">
        <f t="shared" ref="P1494:U1494" ca="1" si="3005">IF(ISNA(MATCH(MIN(J1454:J1503)+ROW()-ROW(P1454),J1454:J1503,0)),"",INDEX(D1454:D1503,MATCH(MIN(J1454:J1503)+ROW()-ROW(P1454),J1454:J1503,0)))</f>
        <v/>
      </c>
      <c r="Q1494" s="89" t="str">
        <f t="shared" ca="1" si="3005"/>
        <v/>
      </c>
      <c r="R1494" s="89" t="str">
        <f t="shared" ca="1" si="3005"/>
        <v/>
      </c>
      <c r="S1494" s="89" t="str">
        <f t="shared" ca="1" si="3005"/>
        <v/>
      </c>
      <c r="T1494" s="89" t="str">
        <f t="shared" ca="1" si="3005"/>
        <v/>
      </c>
      <c r="U1494" s="89" t="str">
        <f t="shared" ca="1" si="3005"/>
        <v/>
      </c>
      <c r="V1494" s="98"/>
    </row>
    <row r="1495" spans="2:22" x14ac:dyDescent="0.25">
      <c r="B1495">
        <v>42</v>
      </c>
      <c r="C1495" s="29">
        <f t="shared" si="2971"/>
        <v>43865</v>
      </c>
      <c r="D1495" s="88">
        <f ca="1">OFFSET(dispos!$D$34,,246)</f>
        <v>0</v>
      </c>
      <c r="E1495" s="88">
        <f ca="1">OFFSET(dispos!$E$34,,246)</f>
        <v>0</v>
      </c>
      <c r="F1495" s="88">
        <f ca="1">OFFSET(dispos!$F$34,,246)</f>
        <v>0</v>
      </c>
      <c r="G1495" s="88">
        <f ca="1">OFFSET(dispos!$G$34,,246)</f>
        <v>0</v>
      </c>
      <c r="H1495" s="88">
        <f ca="1">OFFSET(dispos!$H$34,,246)</f>
        <v>0</v>
      </c>
      <c r="I1495" s="88">
        <f ca="1">OFFSET(dispos!$I$34,,246)</f>
        <v>0</v>
      </c>
      <c r="J1495" s="90" t="str">
        <f t="shared" ref="J1495:O1495" ca="1" si="3006">IF(D1495=0,"",SUMPRODUCT((D1454:D1503&lt;=D1495)-(ISBLANK(D1454:D1503))))</f>
        <v/>
      </c>
      <c r="K1495" s="90" t="str">
        <f t="shared" ca="1" si="3006"/>
        <v/>
      </c>
      <c r="L1495" s="90" t="str">
        <f t="shared" ca="1" si="3006"/>
        <v/>
      </c>
      <c r="M1495" s="90" t="str">
        <f t="shared" ca="1" si="3006"/>
        <v/>
      </c>
      <c r="N1495" s="90" t="str">
        <f t="shared" ca="1" si="3006"/>
        <v/>
      </c>
      <c r="O1495" s="90" t="str">
        <f t="shared" ca="1" si="3006"/>
        <v/>
      </c>
      <c r="P1495" s="89" t="str">
        <f t="shared" ref="P1495:U1495" ca="1" si="3007">IF(ISNA(MATCH(MIN(J1454:J1503)+ROW()-ROW(P1454),J1454:J1503,0)),"",INDEX(D1454:D1503,MATCH(MIN(J1454:J1503)+ROW()-ROW(P1454),J1454:J1503,0)))</f>
        <v/>
      </c>
      <c r="Q1495" s="89" t="str">
        <f t="shared" ca="1" si="3007"/>
        <v/>
      </c>
      <c r="R1495" s="89" t="str">
        <f t="shared" ca="1" si="3007"/>
        <v/>
      </c>
      <c r="S1495" s="89" t="str">
        <f t="shared" ca="1" si="3007"/>
        <v/>
      </c>
      <c r="T1495" s="89" t="str">
        <f t="shared" ca="1" si="3007"/>
        <v/>
      </c>
      <c r="U1495" s="89" t="str">
        <f t="shared" ca="1" si="3007"/>
        <v/>
      </c>
      <c r="V1495" s="98"/>
    </row>
    <row r="1496" spans="2:22" x14ac:dyDescent="0.25">
      <c r="B1496">
        <v>43</v>
      </c>
      <c r="C1496" s="29">
        <f t="shared" si="2971"/>
        <v>43865</v>
      </c>
      <c r="D1496" s="88">
        <f ca="1">OFFSET(dispos!$D$34,,252)</f>
        <v>0</v>
      </c>
      <c r="E1496" s="88">
        <f ca="1">OFFSET(dispos!$E$34,,252)</f>
        <v>0</v>
      </c>
      <c r="F1496" s="88">
        <f ca="1">OFFSET(dispos!$F$34,,252)</f>
        <v>0</v>
      </c>
      <c r="G1496" s="88">
        <f ca="1">OFFSET(dispos!$G$34,,252)</f>
        <v>0</v>
      </c>
      <c r="H1496" s="88">
        <f ca="1">OFFSET(dispos!$H$34,,252)</f>
        <v>0</v>
      </c>
      <c r="I1496" s="88">
        <f ca="1">OFFSET(dispos!$I$34,,252)</f>
        <v>0</v>
      </c>
      <c r="J1496" s="90" t="str">
        <f t="shared" ref="J1496:O1496" ca="1" si="3008">IF(D1496=0,"",SUMPRODUCT((D1454:D1503&lt;=D1496)-(ISBLANK(D1454:D1503))))</f>
        <v/>
      </c>
      <c r="K1496" s="90" t="str">
        <f t="shared" ca="1" si="3008"/>
        <v/>
      </c>
      <c r="L1496" s="90" t="str">
        <f t="shared" ca="1" si="3008"/>
        <v/>
      </c>
      <c r="M1496" s="90" t="str">
        <f t="shared" ca="1" si="3008"/>
        <v/>
      </c>
      <c r="N1496" s="90" t="str">
        <f t="shared" ca="1" si="3008"/>
        <v/>
      </c>
      <c r="O1496" s="90" t="str">
        <f t="shared" ca="1" si="3008"/>
        <v/>
      </c>
      <c r="P1496" s="89" t="str">
        <f t="shared" ref="P1496:U1496" ca="1" si="3009">IF(ISNA(MATCH(MIN(J1454:J1503)+ROW()-ROW(P1454),J1454:J1503,0)),"",INDEX(D1454:D1503,MATCH(MIN(J1454:J1503)+ROW()-ROW(P1454),J1454:J1503,0)))</f>
        <v/>
      </c>
      <c r="Q1496" s="89" t="str">
        <f t="shared" ca="1" si="3009"/>
        <v/>
      </c>
      <c r="R1496" s="89" t="str">
        <f t="shared" ca="1" si="3009"/>
        <v/>
      </c>
      <c r="S1496" s="89" t="str">
        <f t="shared" ca="1" si="3009"/>
        <v/>
      </c>
      <c r="T1496" s="89" t="str">
        <f t="shared" ca="1" si="3009"/>
        <v/>
      </c>
      <c r="U1496" s="89" t="str">
        <f t="shared" ca="1" si="3009"/>
        <v/>
      </c>
      <c r="V1496" s="98"/>
    </row>
    <row r="1497" spans="2:22" x14ac:dyDescent="0.25">
      <c r="B1497">
        <v>44</v>
      </c>
      <c r="C1497" s="29">
        <f t="shared" si="2971"/>
        <v>43865</v>
      </c>
      <c r="D1497" s="88">
        <f ca="1">OFFSET(dispos!$D$34,,258)</f>
        <v>0</v>
      </c>
      <c r="E1497" s="88">
        <f ca="1">OFFSET(dispos!$E$34,,258)</f>
        <v>0</v>
      </c>
      <c r="F1497" s="88">
        <f ca="1">OFFSET(dispos!$F$34,,258)</f>
        <v>0</v>
      </c>
      <c r="G1497" s="88">
        <f ca="1">OFFSET(dispos!$G$34,,258)</f>
        <v>0</v>
      </c>
      <c r="H1497" s="88">
        <f ca="1">OFFSET(dispos!$H$34,,258)</f>
        <v>0</v>
      </c>
      <c r="I1497" s="88">
        <f ca="1">OFFSET(dispos!$I$34,,258)</f>
        <v>0</v>
      </c>
      <c r="J1497" s="90" t="str">
        <f t="shared" ref="J1497:O1497" ca="1" si="3010">IF(D1497=0,"",SUMPRODUCT((D1454:D1503&lt;=D1497)-(ISBLANK(D1454:D1503))))</f>
        <v/>
      </c>
      <c r="K1497" s="90" t="str">
        <f t="shared" ca="1" si="3010"/>
        <v/>
      </c>
      <c r="L1497" s="90" t="str">
        <f t="shared" ca="1" si="3010"/>
        <v/>
      </c>
      <c r="M1497" s="90" t="str">
        <f t="shared" ca="1" si="3010"/>
        <v/>
      </c>
      <c r="N1497" s="90" t="str">
        <f t="shared" ca="1" si="3010"/>
        <v/>
      </c>
      <c r="O1497" s="90" t="str">
        <f t="shared" ca="1" si="3010"/>
        <v/>
      </c>
      <c r="P1497" s="89" t="str">
        <f t="shared" ref="P1497:U1497" ca="1" si="3011">IF(ISNA(MATCH(MIN(J1454:J1503)+ROW()-ROW(P1454),J1454:J1503,0)),"",INDEX(D1454:D1503,MATCH(MIN(J1454:J1503)+ROW()-ROW(P1454),J1454:J1503,0)))</f>
        <v/>
      </c>
      <c r="Q1497" s="89" t="str">
        <f t="shared" ca="1" si="3011"/>
        <v/>
      </c>
      <c r="R1497" s="89" t="str">
        <f t="shared" ca="1" si="3011"/>
        <v/>
      </c>
      <c r="S1497" s="89" t="str">
        <f t="shared" ca="1" si="3011"/>
        <v/>
      </c>
      <c r="T1497" s="89" t="str">
        <f t="shared" ca="1" si="3011"/>
        <v/>
      </c>
      <c r="U1497" s="89" t="str">
        <f t="shared" ca="1" si="3011"/>
        <v/>
      </c>
      <c r="V1497" s="98"/>
    </row>
    <row r="1498" spans="2:22" x14ac:dyDescent="0.25">
      <c r="B1498">
        <v>45</v>
      </c>
      <c r="C1498" s="29">
        <f t="shared" si="2971"/>
        <v>43865</v>
      </c>
      <c r="D1498" s="88">
        <f ca="1">OFFSET(dispos!$D$34,,264)</f>
        <v>0</v>
      </c>
      <c r="E1498" s="88">
        <f ca="1">OFFSET(dispos!$E$34,,264)</f>
        <v>0</v>
      </c>
      <c r="F1498" s="88">
        <f ca="1">OFFSET(dispos!$F$34,,264)</f>
        <v>0</v>
      </c>
      <c r="G1498" s="88">
        <f ca="1">OFFSET(dispos!$G$34,,264)</f>
        <v>0</v>
      </c>
      <c r="H1498" s="88">
        <f ca="1">OFFSET(dispos!$H$34,,264)</f>
        <v>0</v>
      </c>
      <c r="I1498" s="88">
        <f ca="1">OFFSET(dispos!$I$34,,264)</f>
        <v>0</v>
      </c>
      <c r="J1498" s="90" t="str">
        <f t="shared" ref="J1498:O1498" ca="1" si="3012">IF(D1498=0,"",SUMPRODUCT((D1454:D1503&lt;=D1498)-(ISBLANK(D1454:D1503))))</f>
        <v/>
      </c>
      <c r="K1498" s="90" t="str">
        <f t="shared" ca="1" si="3012"/>
        <v/>
      </c>
      <c r="L1498" s="90" t="str">
        <f t="shared" ca="1" si="3012"/>
        <v/>
      </c>
      <c r="M1498" s="90" t="str">
        <f t="shared" ca="1" si="3012"/>
        <v/>
      </c>
      <c r="N1498" s="90" t="str">
        <f t="shared" ca="1" si="3012"/>
        <v/>
      </c>
      <c r="O1498" s="90" t="str">
        <f t="shared" ca="1" si="3012"/>
        <v/>
      </c>
      <c r="P1498" s="89" t="str">
        <f t="shared" ref="P1498:U1498" ca="1" si="3013">IF(ISNA(MATCH(MIN(J1454:J1503)+ROW()-ROW(P1454),J1454:J1503,0)),"",INDEX(D1454:D1503,MATCH(MIN(J1454:J1503)+ROW()-ROW(P1454),J1454:J1503,0)))</f>
        <v/>
      </c>
      <c r="Q1498" s="89" t="str">
        <f t="shared" ca="1" si="3013"/>
        <v/>
      </c>
      <c r="R1498" s="89" t="str">
        <f t="shared" ca="1" si="3013"/>
        <v/>
      </c>
      <c r="S1498" s="89" t="str">
        <f t="shared" ca="1" si="3013"/>
        <v/>
      </c>
      <c r="T1498" s="89" t="str">
        <f t="shared" ca="1" si="3013"/>
        <v/>
      </c>
      <c r="U1498" s="89" t="str">
        <f t="shared" ca="1" si="3013"/>
        <v/>
      </c>
      <c r="V1498" s="98"/>
    </row>
    <row r="1499" spans="2:22" x14ac:dyDescent="0.25">
      <c r="B1499">
        <v>46</v>
      </c>
      <c r="C1499" s="29">
        <f t="shared" si="2971"/>
        <v>43865</v>
      </c>
      <c r="D1499" s="88">
        <f ca="1">OFFSET(dispos!$D$34,,270)</f>
        <v>0</v>
      </c>
      <c r="E1499" s="88">
        <f ca="1">OFFSET(dispos!$E$34,,270)</f>
        <v>0</v>
      </c>
      <c r="F1499" s="88">
        <f ca="1">OFFSET(dispos!$F$34,,270)</f>
        <v>0</v>
      </c>
      <c r="G1499" s="88">
        <f ca="1">OFFSET(dispos!$G$34,,270)</f>
        <v>0</v>
      </c>
      <c r="H1499" s="88">
        <f ca="1">OFFSET(dispos!$H$34,,270)</f>
        <v>0</v>
      </c>
      <c r="I1499" s="88">
        <f ca="1">OFFSET(dispos!$I$34,,270)</f>
        <v>0</v>
      </c>
      <c r="J1499" s="90" t="str">
        <f t="shared" ref="J1499:O1499" ca="1" si="3014">IF(D1499=0,"",SUMPRODUCT((D1454:D1503&lt;=D1499)-(ISBLANK(D1454:D1503))))</f>
        <v/>
      </c>
      <c r="K1499" s="90" t="str">
        <f t="shared" ca="1" si="3014"/>
        <v/>
      </c>
      <c r="L1499" s="90" t="str">
        <f t="shared" ca="1" si="3014"/>
        <v/>
      </c>
      <c r="M1499" s="90" t="str">
        <f t="shared" ca="1" si="3014"/>
        <v/>
      </c>
      <c r="N1499" s="90" t="str">
        <f t="shared" ca="1" si="3014"/>
        <v/>
      </c>
      <c r="O1499" s="90" t="str">
        <f t="shared" ca="1" si="3014"/>
        <v/>
      </c>
      <c r="P1499" s="89" t="str">
        <f t="shared" ref="P1499:U1499" ca="1" si="3015">IF(ISNA(MATCH(MIN(J1454:J1503)+ROW()-ROW(P1454),J1454:J1503,0)),"",INDEX(D1454:D1503,MATCH(MIN(J1454:J1503)+ROW()-ROW(P1454),J1454:J1503,0)))</f>
        <v/>
      </c>
      <c r="Q1499" s="89" t="str">
        <f t="shared" ca="1" si="3015"/>
        <v/>
      </c>
      <c r="R1499" s="89" t="str">
        <f t="shared" ca="1" si="3015"/>
        <v/>
      </c>
      <c r="S1499" s="89" t="str">
        <f t="shared" ca="1" si="3015"/>
        <v/>
      </c>
      <c r="T1499" s="89" t="str">
        <f t="shared" ca="1" si="3015"/>
        <v/>
      </c>
      <c r="U1499" s="89" t="str">
        <f t="shared" ca="1" si="3015"/>
        <v/>
      </c>
      <c r="V1499" s="98"/>
    </row>
    <row r="1500" spans="2:22" x14ac:dyDescent="0.25">
      <c r="B1500">
        <v>47</v>
      </c>
      <c r="C1500" s="29">
        <f t="shared" si="2971"/>
        <v>43865</v>
      </c>
      <c r="D1500" s="88">
        <f ca="1">OFFSET(dispos!$D$34,,276)</f>
        <v>0</v>
      </c>
      <c r="E1500" s="88">
        <f ca="1">OFFSET(dispos!$E$34,,276)</f>
        <v>0</v>
      </c>
      <c r="F1500" s="88">
        <f ca="1">OFFSET(dispos!$F$34,,276)</f>
        <v>0</v>
      </c>
      <c r="G1500" s="88">
        <f ca="1">OFFSET(dispos!$G$34,,276)</f>
        <v>0</v>
      </c>
      <c r="H1500" s="88">
        <f ca="1">OFFSET(dispos!$H$34,,276)</f>
        <v>0</v>
      </c>
      <c r="I1500" s="88">
        <f ca="1">OFFSET(dispos!$I$34,,276)</f>
        <v>0</v>
      </c>
      <c r="J1500" s="90" t="str">
        <f t="shared" ref="J1500:O1500" ca="1" si="3016">IF(D1500=0,"",SUMPRODUCT((D1454:D1503&lt;=D1500)-(ISBLANK(D1454:D1503))))</f>
        <v/>
      </c>
      <c r="K1500" s="90" t="str">
        <f t="shared" ca="1" si="3016"/>
        <v/>
      </c>
      <c r="L1500" s="90" t="str">
        <f t="shared" ca="1" si="3016"/>
        <v/>
      </c>
      <c r="M1500" s="90" t="str">
        <f t="shared" ca="1" si="3016"/>
        <v/>
      </c>
      <c r="N1500" s="90" t="str">
        <f t="shared" ca="1" si="3016"/>
        <v/>
      </c>
      <c r="O1500" s="90" t="str">
        <f t="shared" ca="1" si="3016"/>
        <v/>
      </c>
      <c r="P1500" s="89" t="str">
        <f t="shared" ref="P1500:U1500" ca="1" si="3017">IF(ISNA(MATCH(MIN(J1454:J1503)+ROW()-ROW(P1454),J1454:J1503,0)),"",INDEX(D1454:D1503,MATCH(MIN(J1454:J1503)+ROW()-ROW(P1454),J1454:J1503,0)))</f>
        <v/>
      </c>
      <c r="Q1500" s="89" t="str">
        <f t="shared" ca="1" si="3017"/>
        <v/>
      </c>
      <c r="R1500" s="89" t="str">
        <f t="shared" ca="1" si="3017"/>
        <v/>
      </c>
      <c r="S1500" s="89" t="str">
        <f t="shared" ca="1" si="3017"/>
        <v/>
      </c>
      <c r="T1500" s="89" t="str">
        <f t="shared" ca="1" si="3017"/>
        <v/>
      </c>
      <c r="U1500" s="89" t="str">
        <f t="shared" ca="1" si="3017"/>
        <v/>
      </c>
      <c r="V1500" s="98"/>
    </row>
    <row r="1501" spans="2:22" x14ac:dyDescent="0.25">
      <c r="B1501">
        <v>48</v>
      </c>
      <c r="C1501" s="29">
        <f t="shared" si="2971"/>
        <v>43865</v>
      </c>
      <c r="D1501" s="88">
        <f ca="1">OFFSET(dispos!$D$34,,282)</f>
        <v>0</v>
      </c>
      <c r="E1501" s="88">
        <f ca="1">OFFSET(dispos!$E$34,,282)</f>
        <v>0</v>
      </c>
      <c r="F1501" s="88">
        <f ca="1">OFFSET(dispos!$F$34,,282)</f>
        <v>0</v>
      </c>
      <c r="G1501" s="88">
        <f ca="1">OFFSET(dispos!$G$34,,282)</f>
        <v>0</v>
      </c>
      <c r="H1501" s="88">
        <f ca="1">OFFSET(dispos!$H$34,,282)</f>
        <v>0</v>
      </c>
      <c r="I1501" s="88">
        <f ca="1">OFFSET(dispos!$I$34,,282)</f>
        <v>0</v>
      </c>
      <c r="J1501" s="90" t="str">
        <f t="shared" ref="J1501:O1501" ca="1" si="3018">IF(D1501=0,"",SUMPRODUCT((D1454:D1503&lt;=D1501)-(ISBLANK(D1454:D1503))))</f>
        <v/>
      </c>
      <c r="K1501" s="90" t="str">
        <f t="shared" ca="1" si="3018"/>
        <v/>
      </c>
      <c r="L1501" s="90" t="str">
        <f t="shared" ca="1" si="3018"/>
        <v/>
      </c>
      <c r="M1501" s="90" t="str">
        <f t="shared" ca="1" si="3018"/>
        <v/>
      </c>
      <c r="N1501" s="90" t="str">
        <f t="shared" ca="1" si="3018"/>
        <v/>
      </c>
      <c r="O1501" s="90" t="str">
        <f t="shared" ca="1" si="3018"/>
        <v/>
      </c>
      <c r="P1501" s="89" t="str">
        <f t="shared" ref="P1501:U1501" ca="1" si="3019">IF(ISNA(MATCH(MIN(J1454:J1503)+ROW()-ROW(P1454),J1454:J1503,0)),"",INDEX(D1454:D1503,MATCH(MIN(J1454:J1503)+ROW()-ROW(P1454),J1454:J1503,0)))</f>
        <v/>
      </c>
      <c r="Q1501" s="89" t="str">
        <f t="shared" ca="1" si="3019"/>
        <v/>
      </c>
      <c r="R1501" s="89" t="str">
        <f t="shared" ca="1" si="3019"/>
        <v/>
      </c>
      <c r="S1501" s="89" t="str">
        <f t="shared" ca="1" si="3019"/>
        <v/>
      </c>
      <c r="T1501" s="89" t="str">
        <f t="shared" ca="1" si="3019"/>
        <v/>
      </c>
      <c r="U1501" s="89" t="str">
        <f t="shared" ca="1" si="3019"/>
        <v/>
      </c>
      <c r="V1501" s="98"/>
    </row>
    <row r="1502" spans="2:22" x14ac:dyDescent="0.25">
      <c r="B1502">
        <v>49</v>
      </c>
      <c r="C1502" s="29">
        <f t="shared" si="2971"/>
        <v>43865</v>
      </c>
      <c r="D1502" s="88">
        <f ca="1">OFFSET(dispos!$D$34,,288)</f>
        <v>0</v>
      </c>
      <c r="E1502" s="88">
        <f ca="1">OFFSET(dispos!$E$34,,288)</f>
        <v>0</v>
      </c>
      <c r="F1502" s="88">
        <f ca="1">OFFSET(dispos!$F$34,,288)</f>
        <v>0</v>
      </c>
      <c r="G1502" s="88">
        <f ca="1">OFFSET(dispos!$G$34,,288)</f>
        <v>0</v>
      </c>
      <c r="H1502" s="88">
        <f ca="1">OFFSET(dispos!$H$34,,288)</f>
        <v>0</v>
      </c>
      <c r="I1502" s="88">
        <f ca="1">OFFSET(dispos!$I$34,,288)</f>
        <v>0</v>
      </c>
      <c r="J1502" s="90" t="str">
        <f t="shared" ref="J1502:O1502" ca="1" si="3020">IF(D1502=0,"",SUMPRODUCT((D1454:D1503&lt;=D1502)-(ISBLANK(D1454:D1503))))</f>
        <v/>
      </c>
      <c r="K1502" s="90" t="str">
        <f t="shared" ca="1" si="3020"/>
        <v/>
      </c>
      <c r="L1502" s="90" t="str">
        <f t="shared" ca="1" si="3020"/>
        <v/>
      </c>
      <c r="M1502" s="90" t="str">
        <f t="shared" ca="1" si="3020"/>
        <v/>
      </c>
      <c r="N1502" s="90" t="str">
        <f t="shared" ca="1" si="3020"/>
        <v/>
      </c>
      <c r="O1502" s="90" t="str">
        <f t="shared" ca="1" si="3020"/>
        <v/>
      </c>
      <c r="P1502" s="89" t="str">
        <f t="shared" ref="P1502:U1502" ca="1" si="3021">IF(ISNA(MATCH(MIN(J1454:J1503)+ROW()-ROW(P1454),J1454:J1503,0)),"",INDEX(D1454:D1503,MATCH(MIN(J1454:J1503)+ROW()-ROW(P1454),J1454:J1503,0)))</f>
        <v/>
      </c>
      <c r="Q1502" s="89" t="str">
        <f t="shared" ca="1" si="3021"/>
        <v/>
      </c>
      <c r="R1502" s="89" t="str">
        <f t="shared" ca="1" si="3021"/>
        <v/>
      </c>
      <c r="S1502" s="89" t="str">
        <f t="shared" ca="1" si="3021"/>
        <v/>
      </c>
      <c r="T1502" s="89" t="str">
        <f t="shared" ca="1" si="3021"/>
        <v/>
      </c>
      <c r="U1502" s="89" t="str">
        <f t="shared" ca="1" si="3021"/>
        <v/>
      </c>
      <c r="V1502" s="98"/>
    </row>
    <row r="1503" spans="2:22" x14ac:dyDescent="0.25">
      <c r="B1503">
        <v>50</v>
      </c>
      <c r="C1503" s="29">
        <f t="shared" si="2971"/>
        <v>43865</v>
      </c>
      <c r="D1503" s="88">
        <f ca="1">OFFSET(dispos!$D$34,,294)</f>
        <v>0</v>
      </c>
      <c r="E1503" s="88">
        <f ca="1">OFFSET(dispos!$E$34,,294)</f>
        <v>0</v>
      </c>
      <c r="F1503" s="88">
        <f ca="1">OFFSET(dispos!$F$34,,294)</f>
        <v>0</v>
      </c>
      <c r="G1503" s="88">
        <f ca="1">OFFSET(dispos!$G$34,,294)</f>
        <v>0</v>
      </c>
      <c r="H1503" s="88">
        <f ca="1">OFFSET(dispos!$H$34,,294)</f>
        <v>0</v>
      </c>
      <c r="I1503" s="88">
        <f ca="1">OFFSET(dispos!$I$34,,294)</f>
        <v>0</v>
      </c>
      <c r="J1503" s="90" t="str">
        <f t="shared" ref="J1503:O1503" ca="1" si="3022">IF(D1503=0,"",SUMPRODUCT((D1454:D1503&lt;=D1503)-(ISBLANK(D1454:D1503))))</f>
        <v/>
      </c>
      <c r="K1503" s="90" t="str">
        <f t="shared" ca="1" si="3022"/>
        <v/>
      </c>
      <c r="L1503" s="90" t="str">
        <f t="shared" ca="1" si="3022"/>
        <v/>
      </c>
      <c r="M1503" s="90" t="str">
        <f t="shared" ca="1" si="3022"/>
        <v/>
      </c>
      <c r="N1503" s="90" t="str">
        <f t="shared" ca="1" si="3022"/>
        <v/>
      </c>
      <c r="O1503" s="90" t="str">
        <f t="shared" ca="1" si="3022"/>
        <v/>
      </c>
      <c r="P1503" s="89" t="str">
        <f t="shared" ref="P1503:U1503" ca="1" si="3023">IF(ISNA(MATCH(MIN(J1454:J1503)+ROW()-ROW(P1454),J1454:J1503,0)),"",INDEX(D1454:D1503,MATCH(MIN(J1454:J1503)+ROW()-ROW(P1454),J1454:J1503,0)))</f>
        <v/>
      </c>
      <c r="Q1503" s="89" t="str">
        <f t="shared" ca="1" si="3023"/>
        <v/>
      </c>
      <c r="R1503" s="89" t="str">
        <f t="shared" ca="1" si="3023"/>
        <v/>
      </c>
      <c r="S1503" s="89" t="str">
        <f t="shared" ca="1" si="3023"/>
        <v/>
      </c>
      <c r="T1503" s="89" t="str">
        <f t="shared" ca="1" si="3023"/>
        <v/>
      </c>
      <c r="U1503" s="89" t="str">
        <f t="shared" ca="1" si="3023"/>
        <v/>
      </c>
      <c r="V1503" s="98"/>
    </row>
    <row r="1504" spans="2:22" x14ac:dyDescent="0.25">
      <c r="B1504" s="91">
        <v>1</v>
      </c>
      <c r="C1504" s="92">
        <f>dispos!$C$35</f>
        <v>43866</v>
      </c>
      <c r="D1504" s="93">
        <f ca="1">OFFSET(dispos!$D$35,,)</f>
        <v>0</v>
      </c>
      <c r="E1504" s="93">
        <f ca="1">OFFSET(dispos!$E$35,,)</f>
        <v>0</v>
      </c>
      <c r="F1504" s="93">
        <f ca="1">OFFSET(dispos!$F$35,,)</f>
        <v>0</v>
      </c>
      <c r="G1504" s="93">
        <f ca="1">OFFSET(dispos!$G$35,,)</f>
        <v>0</v>
      </c>
      <c r="H1504" s="93">
        <f ca="1">OFFSET(dispos!$H$35,,)</f>
        <v>0</v>
      </c>
      <c r="I1504" s="93">
        <f ca="1">OFFSET(dispos!$I$35,,)</f>
        <v>0</v>
      </c>
      <c r="J1504" s="94" t="str">
        <f t="shared" ref="J1504:O1504" ca="1" si="3024">IF(D1504=0,"",SUMPRODUCT((D1504:D1553&lt;=D1504)-(ISBLANK(D1504:D1553))))</f>
        <v/>
      </c>
      <c r="K1504" s="95" t="str">
        <f t="shared" ca="1" si="3024"/>
        <v/>
      </c>
      <c r="L1504" s="95" t="str">
        <f t="shared" ca="1" si="3024"/>
        <v/>
      </c>
      <c r="M1504" s="95" t="str">
        <f t="shared" ca="1" si="3024"/>
        <v/>
      </c>
      <c r="N1504" s="95" t="str">
        <f t="shared" ca="1" si="3024"/>
        <v/>
      </c>
      <c r="O1504" s="95" t="str">
        <f t="shared" ca="1" si="3024"/>
        <v/>
      </c>
      <c r="P1504" s="96" t="str">
        <f t="shared" ref="P1504:U1504" ca="1" si="3025">IF(ISNA(MATCH(MIN(J1504:J1553)+ROW()-ROW(P1504),J1504:J1553,0)),"",INDEX(D1504:D1553,MATCH(MIN(J1504:J1553)+ROW()-ROW(P1504),J1504:J1553,0)))</f>
        <v/>
      </c>
      <c r="Q1504" s="96" t="str">
        <f t="shared" ca="1" si="3025"/>
        <v/>
      </c>
      <c r="R1504" s="96" t="str">
        <f t="shared" ca="1" si="3025"/>
        <v/>
      </c>
      <c r="S1504" s="96" t="str">
        <f t="shared" ca="1" si="3025"/>
        <v/>
      </c>
      <c r="T1504" s="96" t="str">
        <f t="shared" ca="1" si="3025"/>
        <v/>
      </c>
      <c r="U1504" s="96" t="str">
        <f t="shared" ca="1" si="3025"/>
        <v/>
      </c>
      <c r="V1504" s="98">
        <v>31</v>
      </c>
    </row>
    <row r="1505" spans="2:22" x14ac:dyDescent="0.25">
      <c r="B1505" s="91">
        <v>2</v>
      </c>
      <c r="C1505" s="92">
        <f t="shared" si="2971"/>
        <v>43866</v>
      </c>
      <c r="D1505" s="93">
        <f ca="1">OFFSET(dispos!$D$35,,6)</f>
        <v>0</v>
      </c>
      <c r="E1505" s="93">
        <f ca="1">OFFSET(dispos!$E$35,,6)</f>
        <v>0</v>
      </c>
      <c r="F1505" s="93">
        <f ca="1">OFFSET(dispos!$F$35,,6)</f>
        <v>0</v>
      </c>
      <c r="G1505" s="93">
        <f ca="1">OFFSET(dispos!$G$35,,6)</f>
        <v>0</v>
      </c>
      <c r="H1505" s="93">
        <f ca="1">OFFSET(dispos!$H$35,,6)</f>
        <v>0</v>
      </c>
      <c r="I1505" s="93">
        <f ca="1">OFFSET(dispos!$I$35,,6)</f>
        <v>0</v>
      </c>
      <c r="J1505" s="90" t="str">
        <f t="shared" ref="J1505:O1505" ca="1" si="3026">IF(D1505=0,"",SUMPRODUCT((D1504:D1553&lt;=D1505)-(ISBLANK(D1504:D1553))))</f>
        <v/>
      </c>
      <c r="K1505" s="90" t="str">
        <f t="shared" ca="1" si="3026"/>
        <v/>
      </c>
      <c r="L1505" s="90" t="str">
        <f t="shared" ca="1" si="3026"/>
        <v/>
      </c>
      <c r="M1505" s="90" t="str">
        <f t="shared" ca="1" si="3026"/>
        <v/>
      </c>
      <c r="N1505" s="90" t="str">
        <f t="shared" ca="1" si="3026"/>
        <v/>
      </c>
      <c r="O1505" s="90" t="str">
        <f t="shared" ca="1" si="3026"/>
        <v/>
      </c>
      <c r="P1505" s="89" t="str">
        <f t="shared" ref="P1505:U1505" ca="1" si="3027">IF(ISNA(MATCH(MIN(J1504:J1553)+ROW()-ROW(P1504),J1504:J1553,0)),"",INDEX(D1504:D1553,MATCH(MIN(J1504:J1553)+ROW()-ROW(P1504),J1504:J1553,0)))</f>
        <v/>
      </c>
      <c r="Q1505" s="89" t="str">
        <f t="shared" ca="1" si="3027"/>
        <v/>
      </c>
      <c r="R1505" s="89" t="str">
        <f t="shared" ca="1" si="3027"/>
        <v/>
      </c>
      <c r="S1505" s="89" t="str">
        <f t="shared" ca="1" si="3027"/>
        <v/>
      </c>
      <c r="T1505" s="89" t="str">
        <f t="shared" ca="1" si="3027"/>
        <v/>
      </c>
      <c r="U1505" s="89" t="str">
        <f t="shared" ca="1" si="3027"/>
        <v/>
      </c>
      <c r="V1505" s="98"/>
    </row>
    <row r="1506" spans="2:22" x14ac:dyDescent="0.25">
      <c r="B1506" s="91">
        <v>3</v>
      </c>
      <c r="C1506" s="92">
        <f t="shared" si="2971"/>
        <v>43866</v>
      </c>
      <c r="D1506" s="93">
        <f ca="1">OFFSET(dispos!$D$35,,12)</f>
        <v>0</v>
      </c>
      <c r="E1506" s="93">
        <f ca="1">OFFSET(dispos!$E$35,,12)</f>
        <v>0</v>
      </c>
      <c r="F1506" s="93">
        <f ca="1">OFFSET(dispos!$F$35,,12)</f>
        <v>0</v>
      </c>
      <c r="G1506" s="93">
        <f ca="1">OFFSET(dispos!$G$35,,12)</f>
        <v>0</v>
      </c>
      <c r="H1506" s="93">
        <f ca="1">OFFSET(dispos!$H$35,,12)</f>
        <v>0</v>
      </c>
      <c r="I1506" s="93">
        <f ca="1">OFFSET(dispos!$I$35,,12)</f>
        <v>0</v>
      </c>
      <c r="J1506" s="90" t="str">
        <f t="shared" ref="J1506:O1506" ca="1" si="3028">IF(D1506=0,"",SUMPRODUCT((D1504:D1553&lt;=D1506)-(ISBLANK(D1504:D1553))))</f>
        <v/>
      </c>
      <c r="K1506" s="90" t="str">
        <f t="shared" ca="1" si="3028"/>
        <v/>
      </c>
      <c r="L1506" s="90" t="str">
        <f t="shared" ca="1" si="3028"/>
        <v/>
      </c>
      <c r="M1506" s="90" t="str">
        <f t="shared" ca="1" si="3028"/>
        <v/>
      </c>
      <c r="N1506" s="90" t="str">
        <f t="shared" ca="1" si="3028"/>
        <v/>
      </c>
      <c r="O1506" s="90" t="str">
        <f t="shared" ca="1" si="3028"/>
        <v/>
      </c>
      <c r="P1506" s="89" t="str">
        <f t="shared" ref="P1506:U1506" ca="1" si="3029">IF(ISNA(MATCH(MIN(J1504:J1553)+ROW()-ROW(P1504),J1504:J1553,0)),"",INDEX(D1504:D1553,MATCH(MIN(J1504:J1553)+ROW()-ROW(P1504),J1504:J1553,0)))</f>
        <v/>
      </c>
      <c r="Q1506" s="89" t="str">
        <f t="shared" ca="1" si="3029"/>
        <v/>
      </c>
      <c r="R1506" s="89" t="str">
        <f t="shared" ca="1" si="3029"/>
        <v/>
      </c>
      <c r="S1506" s="89" t="str">
        <f t="shared" ca="1" si="3029"/>
        <v/>
      </c>
      <c r="T1506" s="89" t="str">
        <f t="shared" ca="1" si="3029"/>
        <v/>
      </c>
      <c r="U1506" s="89" t="str">
        <f t="shared" ca="1" si="3029"/>
        <v/>
      </c>
      <c r="V1506" s="98"/>
    </row>
    <row r="1507" spans="2:22" x14ac:dyDescent="0.25">
      <c r="B1507" s="91">
        <v>4</v>
      </c>
      <c r="C1507" s="92">
        <f t="shared" si="2971"/>
        <v>43866</v>
      </c>
      <c r="D1507" s="93">
        <f ca="1">OFFSET(dispos!$D$35,,18)</f>
        <v>0</v>
      </c>
      <c r="E1507" s="93">
        <f ca="1">OFFSET(dispos!$E$35,,18)</f>
        <v>0</v>
      </c>
      <c r="F1507" s="93">
        <f ca="1">OFFSET(dispos!$F$35,,18)</f>
        <v>0</v>
      </c>
      <c r="G1507" s="93">
        <f ca="1">OFFSET(dispos!$G$35,,18)</f>
        <v>0</v>
      </c>
      <c r="H1507" s="93">
        <f ca="1">OFFSET(dispos!$H$35,,18)</f>
        <v>0</v>
      </c>
      <c r="I1507" s="93">
        <f ca="1">OFFSET(dispos!$I$35,,18)</f>
        <v>0</v>
      </c>
      <c r="J1507" s="90" t="str">
        <f t="shared" ref="J1507:O1507" ca="1" si="3030">IF(D1507=0,"",SUMPRODUCT((D1504:D1553&lt;=D1507)-(ISBLANK(D1504:D1553))))</f>
        <v/>
      </c>
      <c r="K1507" s="90" t="str">
        <f t="shared" ca="1" si="3030"/>
        <v/>
      </c>
      <c r="L1507" s="90" t="str">
        <f t="shared" ca="1" si="3030"/>
        <v/>
      </c>
      <c r="M1507" s="90" t="str">
        <f t="shared" ca="1" si="3030"/>
        <v/>
      </c>
      <c r="N1507" s="90" t="str">
        <f t="shared" ca="1" si="3030"/>
        <v/>
      </c>
      <c r="O1507" s="90" t="str">
        <f t="shared" ca="1" si="3030"/>
        <v/>
      </c>
      <c r="P1507" s="89" t="str">
        <f t="shared" ref="P1507:U1507" ca="1" si="3031">IF(ISNA(MATCH(MIN(J1504:J1553)+ROW()-ROW(P1504),J1504:J1553,0)),"",INDEX(D1504:D1553,MATCH(MIN(J1504:J1553)+ROW()-ROW(P1504),J1504:J1553,0)))</f>
        <v/>
      </c>
      <c r="Q1507" s="89" t="str">
        <f t="shared" ca="1" si="3031"/>
        <v/>
      </c>
      <c r="R1507" s="89" t="str">
        <f t="shared" ca="1" si="3031"/>
        <v/>
      </c>
      <c r="S1507" s="89" t="str">
        <f t="shared" ca="1" si="3031"/>
        <v/>
      </c>
      <c r="T1507" s="89" t="str">
        <f t="shared" ca="1" si="3031"/>
        <v/>
      </c>
      <c r="U1507" s="89" t="str">
        <f t="shared" ca="1" si="3031"/>
        <v/>
      </c>
      <c r="V1507" s="98"/>
    </row>
    <row r="1508" spans="2:22" x14ac:dyDescent="0.25">
      <c r="B1508" s="91">
        <v>5</v>
      </c>
      <c r="C1508" s="92">
        <f t="shared" si="2971"/>
        <v>43866</v>
      </c>
      <c r="D1508" s="93">
        <f ca="1">OFFSET(dispos!$D$35,,24)</f>
        <v>0</v>
      </c>
      <c r="E1508" s="93">
        <f ca="1">OFFSET(dispos!$E$35,,24)</f>
        <v>0</v>
      </c>
      <c r="F1508" s="93">
        <f ca="1">OFFSET(dispos!$F$35,,24)</f>
        <v>0</v>
      </c>
      <c r="G1508" s="93">
        <f ca="1">OFFSET(dispos!$G$35,,24)</f>
        <v>0</v>
      </c>
      <c r="H1508" s="93">
        <f ca="1">OFFSET(dispos!$H$35,,24)</f>
        <v>0</v>
      </c>
      <c r="I1508" s="93">
        <f ca="1">OFFSET(dispos!$I$35,,24)</f>
        <v>0</v>
      </c>
      <c r="J1508" s="90" t="str">
        <f t="shared" ref="J1508:O1508" ca="1" si="3032">IF(D1508=0,"",SUMPRODUCT((D1504:D1553&lt;=D1508)-(ISBLANK(D1504:D1553))))</f>
        <v/>
      </c>
      <c r="K1508" s="90" t="str">
        <f t="shared" ca="1" si="3032"/>
        <v/>
      </c>
      <c r="L1508" s="90" t="str">
        <f t="shared" ca="1" si="3032"/>
        <v/>
      </c>
      <c r="M1508" s="90" t="str">
        <f t="shared" ca="1" si="3032"/>
        <v/>
      </c>
      <c r="N1508" s="90" t="str">
        <f t="shared" ca="1" si="3032"/>
        <v/>
      </c>
      <c r="O1508" s="90" t="str">
        <f t="shared" ca="1" si="3032"/>
        <v/>
      </c>
      <c r="P1508" s="89" t="str">
        <f t="shared" ref="P1508:U1508" ca="1" si="3033">IF(ISNA(MATCH(MIN(J1504:J1553)+ROW()-ROW(P1504),J1504:J1553,0)),"",INDEX(D1504:D1553,MATCH(MIN(J1504:J1553)+ROW()-ROW(P1504),J1504:J1553,0)))</f>
        <v/>
      </c>
      <c r="Q1508" s="89" t="str">
        <f t="shared" ca="1" si="3033"/>
        <v/>
      </c>
      <c r="R1508" s="89" t="str">
        <f t="shared" ca="1" si="3033"/>
        <v/>
      </c>
      <c r="S1508" s="89" t="str">
        <f t="shared" ca="1" si="3033"/>
        <v/>
      </c>
      <c r="T1508" s="89" t="str">
        <f t="shared" ca="1" si="3033"/>
        <v/>
      </c>
      <c r="U1508" s="89" t="str">
        <f t="shared" ca="1" si="3033"/>
        <v/>
      </c>
      <c r="V1508" s="98"/>
    </row>
    <row r="1509" spans="2:22" x14ac:dyDescent="0.25">
      <c r="B1509" s="91">
        <v>6</v>
      </c>
      <c r="C1509" s="92">
        <f t="shared" si="2971"/>
        <v>43866</v>
      </c>
      <c r="D1509" s="93">
        <f ca="1">OFFSET(dispos!$D$35,,30)</f>
        <v>0</v>
      </c>
      <c r="E1509" s="93">
        <f ca="1">OFFSET(dispos!$E$35,,30)</f>
        <v>0</v>
      </c>
      <c r="F1509" s="93">
        <f ca="1">OFFSET(dispos!$F$35,,30)</f>
        <v>0</v>
      </c>
      <c r="G1509" s="93">
        <f ca="1">OFFSET(dispos!$G$35,,30)</f>
        <v>0</v>
      </c>
      <c r="H1509" s="93">
        <f ca="1">OFFSET(dispos!$H$35,,30)</f>
        <v>0</v>
      </c>
      <c r="I1509" s="93">
        <f ca="1">OFFSET(dispos!$I$35,,30)</f>
        <v>0</v>
      </c>
      <c r="J1509" s="90" t="str">
        <f t="shared" ref="J1509:O1509" ca="1" si="3034">IF(D1509=0,"",SUMPRODUCT((D1504:D1553&lt;=D1509)-(ISBLANK(D1504:D1553))))</f>
        <v/>
      </c>
      <c r="K1509" s="90" t="str">
        <f t="shared" ca="1" si="3034"/>
        <v/>
      </c>
      <c r="L1509" s="90" t="str">
        <f t="shared" ca="1" si="3034"/>
        <v/>
      </c>
      <c r="M1509" s="90" t="str">
        <f t="shared" ca="1" si="3034"/>
        <v/>
      </c>
      <c r="N1509" s="90" t="str">
        <f t="shared" ca="1" si="3034"/>
        <v/>
      </c>
      <c r="O1509" s="90" t="str">
        <f t="shared" ca="1" si="3034"/>
        <v/>
      </c>
      <c r="P1509" s="89" t="str">
        <f t="shared" ref="P1509:U1509" ca="1" si="3035">IF(ISNA(MATCH(MIN(J1504:J1553)+ROW()-ROW(P1504),J1504:J1553,0)),"",INDEX(D1504:D1553,MATCH(MIN(J1504:J1553)+ROW()-ROW(P1504),J1504:J1553,0)))</f>
        <v/>
      </c>
      <c r="Q1509" s="89" t="str">
        <f t="shared" ca="1" si="3035"/>
        <v/>
      </c>
      <c r="R1509" s="89" t="str">
        <f t="shared" ca="1" si="3035"/>
        <v/>
      </c>
      <c r="S1509" s="89" t="str">
        <f t="shared" ca="1" si="3035"/>
        <v/>
      </c>
      <c r="T1509" s="89" t="str">
        <f t="shared" ca="1" si="3035"/>
        <v/>
      </c>
      <c r="U1509" s="89" t="str">
        <f t="shared" ca="1" si="3035"/>
        <v/>
      </c>
      <c r="V1509" s="98"/>
    </row>
    <row r="1510" spans="2:22" x14ac:dyDescent="0.25">
      <c r="B1510" s="91">
        <v>7</v>
      </c>
      <c r="C1510" s="92">
        <f t="shared" si="2971"/>
        <v>43866</v>
      </c>
      <c r="D1510" s="93">
        <f ca="1">OFFSET(dispos!$D$35,,36)</f>
        <v>0</v>
      </c>
      <c r="E1510" s="93">
        <f ca="1">OFFSET(dispos!$E$35,,36)</f>
        <v>0</v>
      </c>
      <c r="F1510" s="93">
        <f ca="1">OFFSET(dispos!$F$35,,36)</f>
        <v>0</v>
      </c>
      <c r="G1510" s="93">
        <f ca="1">OFFSET(dispos!$G$35,,36)</f>
        <v>0</v>
      </c>
      <c r="H1510" s="93">
        <f ca="1">OFFSET(dispos!$H$35,,36)</f>
        <v>0</v>
      </c>
      <c r="I1510" s="93">
        <f ca="1">OFFSET(dispos!$I$35,,36)</f>
        <v>0</v>
      </c>
      <c r="J1510" s="90" t="str">
        <f t="shared" ref="J1510:O1510" ca="1" si="3036">IF(D1510=0,"",SUMPRODUCT((D1504:D1553&lt;=D1510)-(ISBLANK(D1504:D1553))))</f>
        <v/>
      </c>
      <c r="K1510" s="90" t="str">
        <f t="shared" ca="1" si="3036"/>
        <v/>
      </c>
      <c r="L1510" s="90" t="str">
        <f t="shared" ca="1" si="3036"/>
        <v/>
      </c>
      <c r="M1510" s="90" t="str">
        <f t="shared" ca="1" si="3036"/>
        <v/>
      </c>
      <c r="N1510" s="90" t="str">
        <f t="shared" ca="1" si="3036"/>
        <v/>
      </c>
      <c r="O1510" s="90" t="str">
        <f t="shared" ca="1" si="3036"/>
        <v/>
      </c>
      <c r="P1510" s="89" t="str">
        <f t="shared" ref="P1510:U1510" ca="1" si="3037">IF(ISNA(MATCH(MIN(J1504:J1553)+ROW()-ROW(P1504),J1504:J1553,0)),"",INDEX(D1504:D1553,MATCH(MIN(J1504:J1553)+ROW()-ROW(P1504),J1504:J1553,0)))</f>
        <v/>
      </c>
      <c r="Q1510" s="89" t="str">
        <f t="shared" ca="1" si="3037"/>
        <v/>
      </c>
      <c r="R1510" s="89" t="str">
        <f t="shared" ca="1" si="3037"/>
        <v/>
      </c>
      <c r="S1510" s="89" t="str">
        <f t="shared" ca="1" si="3037"/>
        <v/>
      </c>
      <c r="T1510" s="89" t="str">
        <f t="shared" ca="1" si="3037"/>
        <v/>
      </c>
      <c r="U1510" s="89" t="str">
        <f t="shared" ca="1" si="3037"/>
        <v/>
      </c>
      <c r="V1510" s="98"/>
    </row>
    <row r="1511" spans="2:22" x14ac:dyDescent="0.25">
      <c r="B1511" s="91">
        <v>8</v>
      </c>
      <c r="C1511" s="92">
        <f t="shared" si="2971"/>
        <v>43866</v>
      </c>
      <c r="D1511" s="93">
        <f ca="1">OFFSET(dispos!$D$35,,42)</f>
        <v>0</v>
      </c>
      <c r="E1511" s="93">
        <f ca="1">OFFSET(dispos!$E$35,,42)</f>
        <v>0</v>
      </c>
      <c r="F1511" s="93">
        <f ca="1">OFFSET(dispos!$F$35,,42)</f>
        <v>0</v>
      </c>
      <c r="G1511" s="93">
        <f ca="1">OFFSET(dispos!$G$35,,42)</f>
        <v>0</v>
      </c>
      <c r="H1511" s="93">
        <f ca="1">OFFSET(dispos!$H$35,,42)</f>
        <v>0</v>
      </c>
      <c r="I1511" s="93">
        <f ca="1">OFFSET(dispos!$I$35,,42)</f>
        <v>0</v>
      </c>
      <c r="J1511" s="90" t="str">
        <f t="shared" ref="J1511:O1511" ca="1" si="3038">IF(D1511=0,"",SUMPRODUCT((D1504:D1553&lt;=D1511)-(ISBLANK(D1504:D1553))))</f>
        <v/>
      </c>
      <c r="K1511" s="90" t="str">
        <f t="shared" ca="1" si="3038"/>
        <v/>
      </c>
      <c r="L1511" s="90" t="str">
        <f t="shared" ca="1" si="3038"/>
        <v/>
      </c>
      <c r="M1511" s="90" t="str">
        <f t="shared" ca="1" si="3038"/>
        <v/>
      </c>
      <c r="N1511" s="90" t="str">
        <f t="shared" ca="1" si="3038"/>
        <v/>
      </c>
      <c r="O1511" s="90" t="str">
        <f t="shared" ca="1" si="3038"/>
        <v/>
      </c>
      <c r="P1511" s="89" t="str">
        <f t="shared" ref="P1511:U1511" ca="1" si="3039">IF(ISNA(MATCH(MIN(J1504:J1553)+ROW()-ROW(P1504),J1504:J1553,0)),"",INDEX(D1504:D1553,MATCH(MIN(J1504:J1553)+ROW()-ROW(P1504),J1504:J1553,0)))</f>
        <v/>
      </c>
      <c r="Q1511" s="89" t="str">
        <f t="shared" ca="1" si="3039"/>
        <v/>
      </c>
      <c r="R1511" s="89" t="str">
        <f t="shared" ca="1" si="3039"/>
        <v/>
      </c>
      <c r="S1511" s="89" t="str">
        <f t="shared" ca="1" si="3039"/>
        <v/>
      </c>
      <c r="T1511" s="89" t="str">
        <f t="shared" ca="1" si="3039"/>
        <v/>
      </c>
      <c r="U1511" s="89" t="str">
        <f t="shared" ca="1" si="3039"/>
        <v/>
      </c>
      <c r="V1511" s="98"/>
    </row>
    <row r="1512" spans="2:22" x14ac:dyDescent="0.25">
      <c r="B1512" s="91">
        <v>9</v>
      </c>
      <c r="C1512" s="92">
        <f t="shared" si="2971"/>
        <v>43866</v>
      </c>
      <c r="D1512" s="93">
        <f ca="1">OFFSET(dispos!$D$35,,48)</f>
        <v>0</v>
      </c>
      <c r="E1512" s="93">
        <f ca="1">OFFSET(dispos!$E$35,,48)</f>
        <v>0</v>
      </c>
      <c r="F1512" s="93">
        <f ca="1">OFFSET(dispos!$F$35,,48)</f>
        <v>0</v>
      </c>
      <c r="G1512" s="93">
        <f ca="1">OFFSET(dispos!$G$35,,48)</f>
        <v>0</v>
      </c>
      <c r="H1512" s="93">
        <f ca="1">OFFSET(dispos!$H$35,,48)</f>
        <v>0</v>
      </c>
      <c r="I1512" s="93">
        <f ca="1">OFFSET(dispos!$I$35,,48)</f>
        <v>0</v>
      </c>
      <c r="J1512" s="90" t="str">
        <f t="shared" ref="J1512:O1512" ca="1" si="3040">IF(D1512=0,"",SUMPRODUCT((D1504:D1553&lt;=D1512)-(ISBLANK(D1504:D1553))))</f>
        <v/>
      </c>
      <c r="K1512" s="90" t="str">
        <f t="shared" ca="1" si="3040"/>
        <v/>
      </c>
      <c r="L1512" s="90" t="str">
        <f t="shared" ca="1" si="3040"/>
        <v/>
      </c>
      <c r="M1512" s="90" t="str">
        <f t="shared" ca="1" si="3040"/>
        <v/>
      </c>
      <c r="N1512" s="90" t="str">
        <f t="shared" ca="1" si="3040"/>
        <v/>
      </c>
      <c r="O1512" s="90" t="str">
        <f t="shared" ca="1" si="3040"/>
        <v/>
      </c>
      <c r="P1512" s="89" t="str">
        <f t="shared" ref="P1512:U1512" ca="1" si="3041">IF(ISNA(MATCH(MIN(J1504:J1553)+ROW()-ROW(P1504),J1504:J1553,0)),"",INDEX(D1504:D1553,MATCH(MIN(J1504:J1553)+ROW()-ROW(P1504),J1504:J1553,0)))</f>
        <v/>
      </c>
      <c r="Q1512" s="89" t="str">
        <f t="shared" ca="1" si="3041"/>
        <v/>
      </c>
      <c r="R1512" s="89" t="str">
        <f t="shared" ca="1" si="3041"/>
        <v/>
      </c>
      <c r="S1512" s="89" t="str">
        <f t="shared" ca="1" si="3041"/>
        <v/>
      </c>
      <c r="T1512" s="89" t="str">
        <f t="shared" ca="1" si="3041"/>
        <v/>
      </c>
      <c r="U1512" s="89" t="str">
        <f t="shared" ca="1" si="3041"/>
        <v/>
      </c>
      <c r="V1512" s="98"/>
    </row>
    <row r="1513" spans="2:22" x14ac:dyDescent="0.25">
      <c r="B1513" s="91">
        <v>10</v>
      </c>
      <c r="C1513" s="92">
        <f t="shared" si="2971"/>
        <v>43866</v>
      </c>
      <c r="D1513" s="93">
        <f ca="1">OFFSET(dispos!$D$35,,54)</f>
        <v>0</v>
      </c>
      <c r="E1513" s="93">
        <f ca="1">OFFSET(dispos!$E$35,,54)</f>
        <v>0</v>
      </c>
      <c r="F1513" s="93">
        <f ca="1">OFFSET(dispos!$F$35,,54)</f>
        <v>0</v>
      </c>
      <c r="G1513" s="93">
        <f ca="1">OFFSET(dispos!$G$35,,54)</f>
        <v>0</v>
      </c>
      <c r="H1513" s="93">
        <f ca="1">OFFSET(dispos!$H$35,,54)</f>
        <v>0</v>
      </c>
      <c r="I1513" s="93">
        <f ca="1">OFFSET(dispos!$I$35,,54)</f>
        <v>0</v>
      </c>
      <c r="J1513" s="90" t="str">
        <f t="shared" ref="J1513:O1513" ca="1" si="3042">IF(D1513=0,"",SUMPRODUCT((D1504:D1553&lt;=D1513)-(ISBLANK(D1504:D1553))))</f>
        <v/>
      </c>
      <c r="K1513" s="90" t="str">
        <f t="shared" ca="1" si="3042"/>
        <v/>
      </c>
      <c r="L1513" s="90" t="str">
        <f t="shared" ca="1" si="3042"/>
        <v/>
      </c>
      <c r="M1513" s="90" t="str">
        <f t="shared" ca="1" si="3042"/>
        <v/>
      </c>
      <c r="N1513" s="90" t="str">
        <f t="shared" ca="1" si="3042"/>
        <v/>
      </c>
      <c r="O1513" s="90" t="str">
        <f t="shared" ca="1" si="3042"/>
        <v/>
      </c>
      <c r="P1513" s="89" t="str">
        <f t="shared" ref="P1513:U1513" ca="1" si="3043">IF(ISNA(MATCH(MIN(J1504:J1553)+ROW()-ROW(P1504),J1504:J1553,0)),"",INDEX(D1504:D1553,MATCH(MIN(J1504:J1553)+ROW()-ROW(P1504),J1504:J1553,0)))</f>
        <v/>
      </c>
      <c r="Q1513" s="89" t="str">
        <f t="shared" ca="1" si="3043"/>
        <v/>
      </c>
      <c r="R1513" s="89" t="str">
        <f t="shared" ca="1" si="3043"/>
        <v/>
      </c>
      <c r="S1513" s="89" t="str">
        <f t="shared" ca="1" si="3043"/>
        <v/>
      </c>
      <c r="T1513" s="89" t="str">
        <f t="shared" ca="1" si="3043"/>
        <v/>
      </c>
      <c r="U1513" s="89" t="str">
        <f t="shared" ca="1" si="3043"/>
        <v/>
      </c>
      <c r="V1513" s="98"/>
    </row>
    <row r="1514" spans="2:22" x14ac:dyDescent="0.25">
      <c r="B1514" s="91">
        <v>11</v>
      </c>
      <c r="C1514" s="92">
        <f t="shared" si="2971"/>
        <v>43866</v>
      </c>
      <c r="D1514" s="93">
        <f ca="1">OFFSET(dispos!$D$35,,60)</f>
        <v>0</v>
      </c>
      <c r="E1514" s="93">
        <f ca="1">OFFSET(dispos!$E$35,,60)</f>
        <v>0</v>
      </c>
      <c r="F1514" s="93">
        <f ca="1">OFFSET(dispos!$F$35,,60)</f>
        <v>0</v>
      </c>
      <c r="G1514" s="93">
        <f ca="1">OFFSET(dispos!$G$35,,60)</f>
        <v>0</v>
      </c>
      <c r="H1514" s="93">
        <f ca="1">OFFSET(dispos!$H$35,,60)</f>
        <v>0</v>
      </c>
      <c r="I1514" s="93">
        <f ca="1">OFFSET(dispos!$I$35,,60)</f>
        <v>0</v>
      </c>
      <c r="J1514" s="90" t="str">
        <f t="shared" ref="J1514:O1514" ca="1" si="3044">IF(D1514=0,"",SUMPRODUCT((D1504:D1553&lt;=D1514)-(ISBLANK(D1504:D1553))))</f>
        <v/>
      </c>
      <c r="K1514" s="90" t="str">
        <f t="shared" ca="1" si="3044"/>
        <v/>
      </c>
      <c r="L1514" s="90" t="str">
        <f t="shared" ca="1" si="3044"/>
        <v/>
      </c>
      <c r="M1514" s="90" t="str">
        <f t="shared" ca="1" si="3044"/>
        <v/>
      </c>
      <c r="N1514" s="90" t="str">
        <f t="shared" ca="1" si="3044"/>
        <v/>
      </c>
      <c r="O1514" s="90" t="str">
        <f t="shared" ca="1" si="3044"/>
        <v/>
      </c>
      <c r="P1514" s="89" t="str">
        <f t="shared" ref="P1514:U1514" ca="1" si="3045">IF(ISNA(MATCH(MIN(J1504:J1553)+ROW()-ROW(P1504),J1504:J1553,0)),"",INDEX(D1504:D1553,MATCH(MIN(J1504:J1553)+ROW()-ROW(P1504),J1504:J1553,0)))</f>
        <v/>
      </c>
      <c r="Q1514" s="89" t="str">
        <f t="shared" ca="1" si="3045"/>
        <v/>
      </c>
      <c r="R1514" s="89" t="str">
        <f t="shared" ca="1" si="3045"/>
        <v/>
      </c>
      <c r="S1514" s="89" t="str">
        <f t="shared" ca="1" si="3045"/>
        <v/>
      </c>
      <c r="T1514" s="89" t="str">
        <f t="shared" ca="1" si="3045"/>
        <v/>
      </c>
      <c r="U1514" s="89" t="str">
        <f t="shared" ca="1" si="3045"/>
        <v/>
      </c>
      <c r="V1514" s="98"/>
    </row>
    <row r="1515" spans="2:22" x14ac:dyDescent="0.25">
      <c r="B1515" s="91">
        <v>12</v>
      </c>
      <c r="C1515" s="92">
        <f t="shared" si="2971"/>
        <v>43866</v>
      </c>
      <c r="D1515" s="93">
        <f ca="1">OFFSET(dispos!$D$35,,66)</f>
        <v>0</v>
      </c>
      <c r="E1515" s="93">
        <f ca="1">OFFSET(dispos!$E$35,,66)</f>
        <v>0</v>
      </c>
      <c r="F1515" s="93">
        <f ca="1">OFFSET(dispos!$F$35,,66)</f>
        <v>0</v>
      </c>
      <c r="G1515" s="93">
        <f ca="1">OFFSET(dispos!$G$35,,66)</f>
        <v>0</v>
      </c>
      <c r="H1515" s="93">
        <f ca="1">OFFSET(dispos!$H$35,,66)</f>
        <v>0</v>
      </c>
      <c r="I1515" s="93">
        <f ca="1">OFFSET(dispos!$I$35,,66)</f>
        <v>0</v>
      </c>
      <c r="J1515" s="90" t="str">
        <f t="shared" ref="J1515:O1515" ca="1" si="3046">IF(D1515=0,"",SUMPRODUCT((D1504:D1553&lt;=D1515)-(ISBLANK(D1504:D1553))))</f>
        <v/>
      </c>
      <c r="K1515" s="90" t="str">
        <f t="shared" ca="1" si="3046"/>
        <v/>
      </c>
      <c r="L1515" s="90" t="str">
        <f t="shared" ca="1" si="3046"/>
        <v/>
      </c>
      <c r="M1515" s="90" t="str">
        <f t="shared" ca="1" si="3046"/>
        <v/>
      </c>
      <c r="N1515" s="90" t="str">
        <f t="shared" ca="1" si="3046"/>
        <v/>
      </c>
      <c r="O1515" s="90" t="str">
        <f t="shared" ca="1" si="3046"/>
        <v/>
      </c>
      <c r="P1515" s="89" t="str">
        <f t="shared" ref="P1515:U1515" ca="1" si="3047">IF(ISNA(MATCH(MIN(J1504:J1553)+ROW()-ROW(P1504),J1504:J1553,0)),"",INDEX(D1504:D1553,MATCH(MIN(J1504:J1553)+ROW()-ROW(P1504),J1504:J1553,0)))</f>
        <v/>
      </c>
      <c r="Q1515" s="89" t="str">
        <f t="shared" ca="1" si="3047"/>
        <v/>
      </c>
      <c r="R1515" s="89" t="str">
        <f t="shared" ca="1" si="3047"/>
        <v/>
      </c>
      <c r="S1515" s="89" t="str">
        <f t="shared" ca="1" si="3047"/>
        <v/>
      </c>
      <c r="T1515" s="89" t="str">
        <f t="shared" ca="1" si="3047"/>
        <v/>
      </c>
      <c r="U1515" s="89" t="str">
        <f t="shared" ca="1" si="3047"/>
        <v/>
      </c>
      <c r="V1515" s="98"/>
    </row>
    <row r="1516" spans="2:22" x14ac:dyDescent="0.25">
      <c r="B1516" s="91">
        <v>13</v>
      </c>
      <c r="C1516" s="92">
        <f t="shared" si="2971"/>
        <v>43866</v>
      </c>
      <c r="D1516" s="93">
        <f ca="1">OFFSET(dispos!$D$35,,72)</f>
        <v>0</v>
      </c>
      <c r="E1516" s="93">
        <f ca="1">OFFSET(dispos!$E$35,,72)</f>
        <v>0</v>
      </c>
      <c r="F1516" s="93">
        <f ca="1">OFFSET(dispos!$F$35,,72)</f>
        <v>0</v>
      </c>
      <c r="G1516" s="93">
        <f ca="1">OFFSET(dispos!$G$35,,72)</f>
        <v>0</v>
      </c>
      <c r="H1516" s="93">
        <f ca="1">OFFSET(dispos!$H$35,,72)</f>
        <v>0</v>
      </c>
      <c r="I1516" s="93">
        <f ca="1">OFFSET(dispos!$I$35,,72)</f>
        <v>0</v>
      </c>
      <c r="J1516" s="90" t="str">
        <f t="shared" ref="J1516:O1516" ca="1" si="3048">IF(D1516=0,"",SUMPRODUCT((D1504:D1553&lt;=D1516)-(ISBLANK(D1504:D1553))))</f>
        <v/>
      </c>
      <c r="K1516" s="90" t="str">
        <f t="shared" ca="1" si="3048"/>
        <v/>
      </c>
      <c r="L1516" s="90" t="str">
        <f t="shared" ca="1" si="3048"/>
        <v/>
      </c>
      <c r="M1516" s="90" t="str">
        <f t="shared" ca="1" si="3048"/>
        <v/>
      </c>
      <c r="N1516" s="90" t="str">
        <f t="shared" ca="1" si="3048"/>
        <v/>
      </c>
      <c r="O1516" s="90" t="str">
        <f t="shared" ca="1" si="3048"/>
        <v/>
      </c>
      <c r="P1516" s="89" t="str">
        <f t="shared" ref="P1516:U1516" ca="1" si="3049">IF(ISNA(MATCH(MIN(J1504:J1553)+ROW()-ROW(P1504),J1504:J1553,0)),"",INDEX(D1504:D1553,MATCH(MIN(J1504:J1553)+ROW()-ROW(P1504),J1504:J1553,0)))</f>
        <v/>
      </c>
      <c r="Q1516" s="89" t="str">
        <f t="shared" ca="1" si="3049"/>
        <v/>
      </c>
      <c r="R1516" s="89" t="str">
        <f t="shared" ca="1" si="3049"/>
        <v/>
      </c>
      <c r="S1516" s="89" t="str">
        <f t="shared" ca="1" si="3049"/>
        <v/>
      </c>
      <c r="T1516" s="89" t="str">
        <f t="shared" ca="1" si="3049"/>
        <v/>
      </c>
      <c r="U1516" s="89" t="str">
        <f t="shared" ca="1" si="3049"/>
        <v/>
      </c>
      <c r="V1516" s="98"/>
    </row>
    <row r="1517" spans="2:22" x14ac:dyDescent="0.25">
      <c r="B1517" s="91">
        <v>14</v>
      </c>
      <c r="C1517" s="92">
        <f t="shared" si="2971"/>
        <v>43866</v>
      </c>
      <c r="D1517" s="93">
        <f ca="1">OFFSET(dispos!$D$35,,78)</f>
        <v>0</v>
      </c>
      <c r="E1517" s="93">
        <f ca="1">OFFSET(dispos!$E$35,,78)</f>
        <v>0</v>
      </c>
      <c r="F1517" s="93">
        <f ca="1">OFFSET(dispos!$F$35,,78)</f>
        <v>0</v>
      </c>
      <c r="G1517" s="93">
        <f ca="1">OFFSET(dispos!$G$35,,78)</f>
        <v>0</v>
      </c>
      <c r="H1517" s="93">
        <f ca="1">OFFSET(dispos!$H$35,,78)</f>
        <v>0</v>
      </c>
      <c r="I1517" s="93">
        <f ca="1">OFFSET(dispos!$I$35,,78)</f>
        <v>0</v>
      </c>
      <c r="J1517" s="90" t="str">
        <f t="shared" ref="J1517:O1517" ca="1" si="3050">IF(D1517=0,"",SUMPRODUCT((D1504:D1553&lt;=D1517)-(ISBLANK(D1504:D1553))))</f>
        <v/>
      </c>
      <c r="K1517" s="90" t="str">
        <f t="shared" ca="1" si="3050"/>
        <v/>
      </c>
      <c r="L1517" s="90" t="str">
        <f t="shared" ca="1" si="3050"/>
        <v/>
      </c>
      <c r="M1517" s="90" t="str">
        <f t="shared" ca="1" si="3050"/>
        <v/>
      </c>
      <c r="N1517" s="90" t="str">
        <f t="shared" ca="1" si="3050"/>
        <v/>
      </c>
      <c r="O1517" s="90" t="str">
        <f t="shared" ca="1" si="3050"/>
        <v/>
      </c>
      <c r="P1517" s="89" t="str">
        <f t="shared" ref="P1517:U1517" ca="1" si="3051">IF(ISNA(MATCH(MIN(J1504:J1553)+ROW()-ROW(P1504),J1504:J1553,0)),"",INDEX(D1504:D1553,MATCH(MIN(J1504:J1553)+ROW()-ROW(P1504),J1504:J1553,0)))</f>
        <v/>
      </c>
      <c r="Q1517" s="89" t="str">
        <f t="shared" ca="1" si="3051"/>
        <v/>
      </c>
      <c r="R1517" s="89" t="str">
        <f t="shared" ca="1" si="3051"/>
        <v/>
      </c>
      <c r="S1517" s="89" t="str">
        <f t="shared" ca="1" si="3051"/>
        <v/>
      </c>
      <c r="T1517" s="89" t="str">
        <f t="shared" ca="1" si="3051"/>
        <v/>
      </c>
      <c r="U1517" s="89" t="str">
        <f t="shared" ca="1" si="3051"/>
        <v/>
      </c>
      <c r="V1517" s="98"/>
    </row>
    <row r="1518" spans="2:22" x14ac:dyDescent="0.25">
      <c r="B1518" s="91">
        <v>15</v>
      </c>
      <c r="C1518" s="92">
        <f t="shared" si="2971"/>
        <v>43866</v>
      </c>
      <c r="D1518" s="93">
        <f ca="1">OFFSET(dispos!$D$35,,84)</f>
        <v>0</v>
      </c>
      <c r="E1518" s="93">
        <f ca="1">OFFSET(dispos!$E$35,,84)</f>
        <v>0</v>
      </c>
      <c r="F1518" s="93">
        <f ca="1">OFFSET(dispos!$F$35,,84)</f>
        <v>0</v>
      </c>
      <c r="G1518" s="93">
        <f ca="1">OFFSET(dispos!$G$35,,84)</f>
        <v>0</v>
      </c>
      <c r="H1518" s="93">
        <f ca="1">OFFSET(dispos!$H$35,,84)</f>
        <v>0</v>
      </c>
      <c r="I1518" s="93">
        <f ca="1">OFFSET(dispos!$I$35,,84)</f>
        <v>0</v>
      </c>
      <c r="J1518" s="90" t="str">
        <f t="shared" ref="J1518:O1518" ca="1" si="3052">IF(D1518=0,"",SUMPRODUCT((D1504:D1553&lt;=D1518)-(ISBLANK(D1504:D1553))))</f>
        <v/>
      </c>
      <c r="K1518" s="90" t="str">
        <f t="shared" ca="1" si="3052"/>
        <v/>
      </c>
      <c r="L1518" s="90" t="str">
        <f t="shared" ca="1" si="3052"/>
        <v/>
      </c>
      <c r="M1518" s="90" t="str">
        <f t="shared" ca="1" si="3052"/>
        <v/>
      </c>
      <c r="N1518" s="90" t="str">
        <f t="shared" ca="1" si="3052"/>
        <v/>
      </c>
      <c r="O1518" s="90" t="str">
        <f t="shared" ca="1" si="3052"/>
        <v/>
      </c>
      <c r="P1518" s="89" t="str">
        <f t="shared" ref="P1518:U1518" ca="1" si="3053">IF(ISNA(MATCH(MIN(J1504:J1553)+ROW()-ROW(P1504),J1504:J1553,0)),"",INDEX(D1504:D1553,MATCH(MIN(J1504:J1553)+ROW()-ROW(P1504),J1504:J1553,0)))</f>
        <v/>
      </c>
      <c r="Q1518" s="89" t="str">
        <f t="shared" ca="1" si="3053"/>
        <v/>
      </c>
      <c r="R1518" s="89" t="str">
        <f t="shared" ca="1" si="3053"/>
        <v/>
      </c>
      <c r="S1518" s="89" t="str">
        <f t="shared" ca="1" si="3053"/>
        <v/>
      </c>
      <c r="T1518" s="89" t="str">
        <f t="shared" ca="1" si="3053"/>
        <v/>
      </c>
      <c r="U1518" s="89" t="str">
        <f t="shared" ca="1" si="3053"/>
        <v/>
      </c>
      <c r="V1518" s="98"/>
    </row>
    <row r="1519" spans="2:22" x14ac:dyDescent="0.25">
      <c r="B1519" s="91">
        <v>16</v>
      </c>
      <c r="C1519" s="92">
        <f t="shared" si="2971"/>
        <v>43866</v>
      </c>
      <c r="D1519" s="93">
        <f ca="1">OFFSET(dispos!$D$35,,90)</f>
        <v>0</v>
      </c>
      <c r="E1519" s="93">
        <f ca="1">OFFSET(dispos!$E$35,,90)</f>
        <v>0</v>
      </c>
      <c r="F1519" s="93">
        <f ca="1">OFFSET(dispos!$F$35,,90)</f>
        <v>0</v>
      </c>
      <c r="G1519" s="93">
        <f ca="1">OFFSET(dispos!$G$35,,90)</f>
        <v>0</v>
      </c>
      <c r="H1519" s="93">
        <f ca="1">OFFSET(dispos!$H$35,,90)</f>
        <v>0</v>
      </c>
      <c r="I1519" s="93">
        <f ca="1">OFFSET(dispos!$I$35,,90)</f>
        <v>0</v>
      </c>
      <c r="J1519" s="90" t="str">
        <f t="shared" ref="J1519:O1519" ca="1" si="3054">IF(D1519=0,"",SUMPRODUCT((D1504:D1553&lt;=D1519)-(ISBLANK(D1504:D1553))))</f>
        <v/>
      </c>
      <c r="K1519" s="90" t="str">
        <f t="shared" ca="1" si="3054"/>
        <v/>
      </c>
      <c r="L1519" s="90" t="str">
        <f t="shared" ca="1" si="3054"/>
        <v/>
      </c>
      <c r="M1519" s="90" t="str">
        <f t="shared" ca="1" si="3054"/>
        <v/>
      </c>
      <c r="N1519" s="90" t="str">
        <f t="shared" ca="1" si="3054"/>
        <v/>
      </c>
      <c r="O1519" s="90" t="str">
        <f t="shared" ca="1" si="3054"/>
        <v/>
      </c>
      <c r="P1519" s="89" t="str">
        <f t="shared" ref="P1519:U1519" ca="1" si="3055">IF(ISNA(MATCH(MIN(J1504:J1553)+ROW()-ROW(P1504),J1504:J1553,0)),"",INDEX(D1504:D1553,MATCH(MIN(J1504:J1553)+ROW()-ROW(P1504),J1504:J1553,0)))</f>
        <v/>
      </c>
      <c r="Q1519" s="89" t="str">
        <f t="shared" ca="1" si="3055"/>
        <v/>
      </c>
      <c r="R1519" s="89" t="str">
        <f t="shared" ca="1" si="3055"/>
        <v/>
      </c>
      <c r="S1519" s="89" t="str">
        <f t="shared" ca="1" si="3055"/>
        <v/>
      </c>
      <c r="T1519" s="89" t="str">
        <f t="shared" ca="1" si="3055"/>
        <v/>
      </c>
      <c r="U1519" s="89" t="str">
        <f t="shared" ca="1" si="3055"/>
        <v/>
      </c>
      <c r="V1519" s="98"/>
    </row>
    <row r="1520" spans="2:22" x14ac:dyDescent="0.25">
      <c r="B1520" s="91">
        <v>17</v>
      </c>
      <c r="C1520" s="92">
        <f t="shared" si="2971"/>
        <v>43866</v>
      </c>
      <c r="D1520" s="93">
        <f ca="1">OFFSET(dispos!$D$35,,96)</f>
        <v>0</v>
      </c>
      <c r="E1520" s="93">
        <f ca="1">OFFSET(dispos!$E$35,,96)</f>
        <v>0</v>
      </c>
      <c r="F1520" s="93">
        <f ca="1">OFFSET(dispos!$F$35,,96)</f>
        <v>0</v>
      </c>
      <c r="G1520" s="93">
        <f ca="1">OFFSET(dispos!$G$35,,96)</f>
        <v>0</v>
      </c>
      <c r="H1520" s="93">
        <f ca="1">OFFSET(dispos!$H$35,,96)</f>
        <v>0</v>
      </c>
      <c r="I1520" s="93">
        <f ca="1">OFFSET(dispos!$I$35,,96)</f>
        <v>0</v>
      </c>
      <c r="J1520" s="90" t="str">
        <f t="shared" ref="J1520:O1520" ca="1" si="3056">IF(D1520=0,"",SUMPRODUCT((D1504:D1553&lt;=D1520)-(ISBLANK(D1504:D1553))))</f>
        <v/>
      </c>
      <c r="K1520" s="90" t="str">
        <f t="shared" ca="1" si="3056"/>
        <v/>
      </c>
      <c r="L1520" s="90" t="str">
        <f t="shared" ca="1" si="3056"/>
        <v/>
      </c>
      <c r="M1520" s="90" t="str">
        <f t="shared" ca="1" si="3056"/>
        <v/>
      </c>
      <c r="N1520" s="90" t="str">
        <f t="shared" ca="1" si="3056"/>
        <v/>
      </c>
      <c r="O1520" s="90" t="str">
        <f t="shared" ca="1" si="3056"/>
        <v/>
      </c>
      <c r="P1520" s="89" t="str">
        <f t="shared" ref="P1520:U1520" ca="1" si="3057">IF(ISNA(MATCH(MIN(J1504:J1553)+ROW()-ROW(P1504),J1504:J1553,0)),"",INDEX(D1504:D1553,MATCH(MIN(J1504:J1553)+ROW()-ROW(P1504),J1504:J1553,0)))</f>
        <v/>
      </c>
      <c r="Q1520" s="89" t="str">
        <f t="shared" ca="1" si="3057"/>
        <v/>
      </c>
      <c r="R1520" s="89" t="str">
        <f t="shared" ca="1" si="3057"/>
        <v/>
      </c>
      <c r="S1520" s="89" t="str">
        <f t="shared" ca="1" si="3057"/>
        <v/>
      </c>
      <c r="T1520" s="89" t="str">
        <f t="shared" ca="1" si="3057"/>
        <v/>
      </c>
      <c r="U1520" s="89" t="str">
        <f t="shared" ca="1" si="3057"/>
        <v/>
      </c>
      <c r="V1520" s="98"/>
    </row>
    <row r="1521" spans="2:22" x14ac:dyDescent="0.25">
      <c r="B1521" s="91">
        <v>18</v>
      </c>
      <c r="C1521" s="92">
        <f t="shared" si="2971"/>
        <v>43866</v>
      </c>
      <c r="D1521" s="93">
        <f ca="1">OFFSET(dispos!$D$35,,102)</f>
        <v>0</v>
      </c>
      <c r="E1521" s="93">
        <f ca="1">OFFSET(dispos!$E$35,,102)</f>
        <v>0</v>
      </c>
      <c r="F1521" s="93">
        <f ca="1">OFFSET(dispos!$F$35,,102)</f>
        <v>0</v>
      </c>
      <c r="G1521" s="93">
        <f ca="1">OFFSET(dispos!$G$35,,102)</f>
        <v>0</v>
      </c>
      <c r="H1521" s="93">
        <f ca="1">OFFSET(dispos!$H$35,,102)</f>
        <v>0</v>
      </c>
      <c r="I1521" s="93">
        <f ca="1">OFFSET(dispos!$I$35,,102)</f>
        <v>0</v>
      </c>
      <c r="J1521" s="90" t="str">
        <f t="shared" ref="J1521:O1521" ca="1" si="3058">IF(D1521=0,"",SUMPRODUCT((D1504:D1553&lt;=D1521)-(ISBLANK(D1504:D1553))))</f>
        <v/>
      </c>
      <c r="K1521" s="90" t="str">
        <f t="shared" ca="1" si="3058"/>
        <v/>
      </c>
      <c r="L1521" s="90" t="str">
        <f t="shared" ca="1" si="3058"/>
        <v/>
      </c>
      <c r="M1521" s="90" t="str">
        <f t="shared" ca="1" si="3058"/>
        <v/>
      </c>
      <c r="N1521" s="90" t="str">
        <f t="shared" ca="1" si="3058"/>
        <v/>
      </c>
      <c r="O1521" s="90" t="str">
        <f t="shared" ca="1" si="3058"/>
        <v/>
      </c>
      <c r="P1521" s="89" t="str">
        <f t="shared" ref="P1521:U1521" ca="1" si="3059">IF(ISNA(MATCH(MIN(J1504:J1553)+ROW()-ROW(P1504),J1504:J1553,0)),"",INDEX(D1504:D1553,MATCH(MIN(J1504:J1553)+ROW()-ROW(P1504),J1504:J1553,0)))</f>
        <v/>
      </c>
      <c r="Q1521" s="89" t="str">
        <f t="shared" ca="1" si="3059"/>
        <v/>
      </c>
      <c r="R1521" s="89" t="str">
        <f t="shared" ca="1" si="3059"/>
        <v/>
      </c>
      <c r="S1521" s="89" t="str">
        <f t="shared" ca="1" si="3059"/>
        <v/>
      </c>
      <c r="T1521" s="89" t="str">
        <f t="shared" ca="1" si="3059"/>
        <v/>
      </c>
      <c r="U1521" s="89" t="str">
        <f t="shared" ca="1" si="3059"/>
        <v/>
      </c>
      <c r="V1521" s="98"/>
    </row>
    <row r="1522" spans="2:22" x14ac:dyDescent="0.25">
      <c r="B1522" s="91">
        <v>19</v>
      </c>
      <c r="C1522" s="92">
        <f t="shared" si="2971"/>
        <v>43866</v>
      </c>
      <c r="D1522" s="93">
        <f ca="1">OFFSET(dispos!$D$35,,108)</f>
        <v>0</v>
      </c>
      <c r="E1522" s="93">
        <f ca="1">OFFSET(dispos!$E$35,,108)</f>
        <v>0</v>
      </c>
      <c r="F1522" s="93">
        <f ca="1">OFFSET(dispos!$F$35,,108)</f>
        <v>0</v>
      </c>
      <c r="G1522" s="93">
        <f ca="1">OFFSET(dispos!$G$35,,108)</f>
        <v>0</v>
      </c>
      <c r="H1522" s="93">
        <f ca="1">OFFSET(dispos!$H$35,,108)</f>
        <v>0</v>
      </c>
      <c r="I1522" s="93">
        <f ca="1">OFFSET(dispos!$I$35,,108)</f>
        <v>0</v>
      </c>
      <c r="J1522" s="90" t="str">
        <f t="shared" ref="J1522:O1522" ca="1" si="3060">IF(D1522=0,"",SUMPRODUCT((D1504:D1553&lt;=D1522)-(ISBLANK(D1504:D1553))))</f>
        <v/>
      </c>
      <c r="K1522" s="90" t="str">
        <f t="shared" ca="1" si="3060"/>
        <v/>
      </c>
      <c r="L1522" s="90" t="str">
        <f t="shared" ca="1" si="3060"/>
        <v/>
      </c>
      <c r="M1522" s="90" t="str">
        <f t="shared" ca="1" si="3060"/>
        <v/>
      </c>
      <c r="N1522" s="90" t="str">
        <f t="shared" ca="1" si="3060"/>
        <v/>
      </c>
      <c r="O1522" s="90" t="str">
        <f t="shared" ca="1" si="3060"/>
        <v/>
      </c>
      <c r="P1522" s="89" t="str">
        <f t="shared" ref="P1522:U1522" ca="1" si="3061">IF(ISNA(MATCH(MIN(J1504:J1553)+ROW()-ROW(P1504),J1504:J1553,0)),"",INDEX(D1504:D1553,MATCH(MIN(J1504:J1553)+ROW()-ROW(P1504),J1504:J1553,0)))</f>
        <v/>
      </c>
      <c r="Q1522" s="89" t="str">
        <f t="shared" ca="1" si="3061"/>
        <v/>
      </c>
      <c r="R1522" s="89" t="str">
        <f t="shared" ca="1" si="3061"/>
        <v/>
      </c>
      <c r="S1522" s="89" t="str">
        <f t="shared" ca="1" si="3061"/>
        <v/>
      </c>
      <c r="T1522" s="89" t="str">
        <f t="shared" ca="1" si="3061"/>
        <v/>
      </c>
      <c r="U1522" s="89" t="str">
        <f t="shared" ca="1" si="3061"/>
        <v/>
      </c>
      <c r="V1522" s="98"/>
    </row>
    <row r="1523" spans="2:22" x14ac:dyDescent="0.25">
      <c r="B1523" s="91">
        <v>20</v>
      </c>
      <c r="C1523" s="92">
        <f t="shared" si="2971"/>
        <v>43866</v>
      </c>
      <c r="D1523" s="93">
        <f ca="1">OFFSET(dispos!$D$35,,114)</f>
        <v>0</v>
      </c>
      <c r="E1523" s="93">
        <f ca="1">OFFSET(dispos!$E$35,,114)</f>
        <v>0</v>
      </c>
      <c r="F1523" s="93">
        <f ca="1">OFFSET(dispos!$F$35,,114)</f>
        <v>0</v>
      </c>
      <c r="G1523" s="93">
        <f ca="1">OFFSET(dispos!$G$35,,114)</f>
        <v>0</v>
      </c>
      <c r="H1523" s="93">
        <f ca="1">OFFSET(dispos!$H$35,,114)</f>
        <v>0</v>
      </c>
      <c r="I1523" s="93">
        <f ca="1">OFFSET(dispos!$I$35,,114)</f>
        <v>0</v>
      </c>
      <c r="J1523" s="90" t="str">
        <f t="shared" ref="J1523:O1523" ca="1" si="3062">IF(D1523=0,"",SUMPRODUCT((D1504:D1553&lt;=D1523)-(ISBLANK(D1504:D1553))))</f>
        <v/>
      </c>
      <c r="K1523" s="90" t="str">
        <f t="shared" ca="1" si="3062"/>
        <v/>
      </c>
      <c r="L1523" s="90" t="str">
        <f t="shared" ca="1" si="3062"/>
        <v/>
      </c>
      <c r="M1523" s="90" t="str">
        <f t="shared" ca="1" si="3062"/>
        <v/>
      </c>
      <c r="N1523" s="90" t="str">
        <f t="shared" ca="1" si="3062"/>
        <v/>
      </c>
      <c r="O1523" s="90" t="str">
        <f t="shared" ca="1" si="3062"/>
        <v/>
      </c>
      <c r="P1523" s="89" t="str">
        <f t="shared" ref="P1523:U1523" ca="1" si="3063">IF(ISNA(MATCH(MIN(J1504:J1553)+ROW()-ROW(P1504),J1504:J1553,0)),"",INDEX(D1504:D1553,MATCH(MIN(J1504:J1553)+ROW()-ROW(P1504),J1504:J1553,0)))</f>
        <v/>
      </c>
      <c r="Q1523" s="89" t="str">
        <f t="shared" ca="1" si="3063"/>
        <v/>
      </c>
      <c r="R1523" s="89" t="str">
        <f t="shared" ca="1" si="3063"/>
        <v/>
      </c>
      <c r="S1523" s="89" t="str">
        <f t="shared" ca="1" si="3063"/>
        <v/>
      </c>
      <c r="T1523" s="89" t="str">
        <f t="shared" ca="1" si="3063"/>
        <v/>
      </c>
      <c r="U1523" s="89" t="str">
        <f t="shared" ca="1" si="3063"/>
        <v/>
      </c>
      <c r="V1523" s="98"/>
    </row>
    <row r="1524" spans="2:22" x14ac:dyDescent="0.25">
      <c r="B1524" s="91">
        <v>21</v>
      </c>
      <c r="C1524" s="92">
        <f t="shared" si="2971"/>
        <v>43866</v>
      </c>
      <c r="D1524" s="93">
        <f ca="1">OFFSET(dispos!$D$35,,120)</f>
        <v>0</v>
      </c>
      <c r="E1524" s="93">
        <f ca="1">OFFSET(dispos!$E$35,,120)</f>
        <v>0</v>
      </c>
      <c r="F1524" s="93">
        <f ca="1">OFFSET(dispos!$F$35,,120)</f>
        <v>0</v>
      </c>
      <c r="G1524" s="93">
        <f ca="1">OFFSET(dispos!$G$35,,120)</f>
        <v>0</v>
      </c>
      <c r="H1524" s="93">
        <f ca="1">OFFSET(dispos!$H$35,,120)</f>
        <v>0</v>
      </c>
      <c r="I1524" s="93">
        <f ca="1">OFFSET(dispos!$I$35,,120)</f>
        <v>0</v>
      </c>
      <c r="J1524" s="90" t="str">
        <f t="shared" ref="J1524:O1524" ca="1" si="3064">IF(D1524=0,"",SUMPRODUCT((D1504:D1553&lt;=D1524)-(ISBLANK(D1504:D1553))))</f>
        <v/>
      </c>
      <c r="K1524" s="90" t="str">
        <f t="shared" ca="1" si="3064"/>
        <v/>
      </c>
      <c r="L1524" s="90" t="str">
        <f t="shared" ca="1" si="3064"/>
        <v/>
      </c>
      <c r="M1524" s="90" t="str">
        <f t="shared" ca="1" si="3064"/>
        <v/>
      </c>
      <c r="N1524" s="90" t="str">
        <f t="shared" ca="1" si="3064"/>
        <v/>
      </c>
      <c r="O1524" s="90" t="str">
        <f t="shared" ca="1" si="3064"/>
        <v/>
      </c>
      <c r="P1524" s="89" t="str">
        <f t="shared" ref="P1524:U1524" ca="1" si="3065">IF(ISNA(MATCH(MIN(J1504:J1553)+ROW()-ROW(P1504),J1504:J1553,0)),"",INDEX(D1504:D1553,MATCH(MIN(J1504:J1553)+ROW()-ROW(P1504),J1504:J1553,0)))</f>
        <v/>
      </c>
      <c r="Q1524" s="89" t="str">
        <f t="shared" ca="1" si="3065"/>
        <v/>
      </c>
      <c r="R1524" s="89" t="str">
        <f t="shared" ca="1" si="3065"/>
        <v/>
      </c>
      <c r="S1524" s="89" t="str">
        <f t="shared" ca="1" si="3065"/>
        <v/>
      </c>
      <c r="T1524" s="89" t="str">
        <f t="shared" ca="1" si="3065"/>
        <v/>
      </c>
      <c r="U1524" s="89" t="str">
        <f t="shared" ca="1" si="3065"/>
        <v/>
      </c>
      <c r="V1524" s="98"/>
    </row>
    <row r="1525" spans="2:22" x14ac:dyDescent="0.25">
      <c r="B1525" s="91">
        <v>22</v>
      </c>
      <c r="C1525" s="92">
        <f t="shared" si="2971"/>
        <v>43866</v>
      </c>
      <c r="D1525" s="93">
        <f ca="1">OFFSET(dispos!$D$35,,126)</f>
        <v>0</v>
      </c>
      <c r="E1525" s="93">
        <f ca="1">OFFSET(dispos!$E$35,,126)</f>
        <v>0</v>
      </c>
      <c r="F1525" s="93">
        <f ca="1">OFFSET(dispos!$F$35,,126)</f>
        <v>0</v>
      </c>
      <c r="G1525" s="93">
        <f ca="1">OFFSET(dispos!$G$35,,126)</f>
        <v>0</v>
      </c>
      <c r="H1525" s="93">
        <f ca="1">OFFSET(dispos!$H$35,,126)</f>
        <v>0</v>
      </c>
      <c r="I1525" s="93">
        <f ca="1">OFFSET(dispos!$I$35,,126)</f>
        <v>0</v>
      </c>
      <c r="J1525" s="90" t="str">
        <f t="shared" ref="J1525:O1525" ca="1" si="3066">IF(D1525=0,"",SUMPRODUCT((D1504:D1553&lt;=D1525)-(ISBLANK(D1504:D1553))))</f>
        <v/>
      </c>
      <c r="K1525" s="90" t="str">
        <f t="shared" ca="1" si="3066"/>
        <v/>
      </c>
      <c r="L1525" s="90" t="str">
        <f t="shared" ca="1" si="3066"/>
        <v/>
      </c>
      <c r="M1525" s="90" t="str">
        <f t="shared" ca="1" si="3066"/>
        <v/>
      </c>
      <c r="N1525" s="90" t="str">
        <f t="shared" ca="1" si="3066"/>
        <v/>
      </c>
      <c r="O1525" s="90" t="str">
        <f t="shared" ca="1" si="3066"/>
        <v/>
      </c>
      <c r="P1525" s="89" t="str">
        <f t="shared" ref="P1525:U1525" ca="1" si="3067">IF(ISNA(MATCH(MIN(J1504:J1553)+ROW()-ROW(P1504),J1504:J1553,0)),"",INDEX(D1504:D1553,MATCH(MIN(J1504:J1553)+ROW()-ROW(P1504),J1504:J1553,0)))</f>
        <v/>
      </c>
      <c r="Q1525" s="89" t="str">
        <f t="shared" ca="1" si="3067"/>
        <v/>
      </c>
      <c r="R1525" s="89" t="str">
        <f t="shared" ca="1" si="3067"/>
        <v/>
      </c>
      <c r="S1525" s="89" t="str">
        <f t="shared" ca="1" si="3067"/>
        <v/>
      </c>
      <c r="T1525" s="89" t="str">
        <f t="shared" ca="1" si="3067"/>
        <v/>
      </c>
      <c r="U1525" s="89" t="str">
        <f t="shared" ca="1" si="3067"/>
        <v/>
      </c>
      <c r="V1525" s="98"/>
    </row>
    <row r="1526" spans="2:22" x14ac:dyDescent="0.25">
      <c r="B1526" s="91">
        <v>23</v>
      </c>
      <c r="C1526" s="92">
        <f t="shared" si="2971"/>
        <v>43866</v>
      </c>
      <c r="D1526" s="93">
        <f ca="1">OFFSET(dispos!$D$35,,132)</f>
        <v>0</v>
      </c>
      <c r="E1526" s="93">
        <f ca="1">OFFSET(dispos!$E$35,,132)</f>
        <v>0</v>
      </c>
      <c r="F1526" s="93">
        <f ca="1">OFFSET(dispos!$F$35,,132)</f>
        <v>0</v>
      </c>
      <c r="G1526" s="93">
        <f ca="1">OFFSET(dispos!$G$35,,132)</f>
        <v>0</v>
      </c>
      <c r="H1526" s="93">
        <f ca="1">OFFSET(dispos!$H$35,,132)</f>
        <v>0</v>
      </c>
      <c r="I1526" s="93">
        <f ca="1">OFFSET(dispos!$I$35,,132)</f>
        <v>0</v>
      </c>
      <c r="J1526" s="90" t="str">
        <f t="shared" ref="J1526:O1526" ca="1" si="3068">IF(D1526=0,"",SUMPRODUCT((D1504:D1553&lt;=D1526)-(ISBLANK(D1504:D1553))))</f>
        <v/>
      </c>
      <c r="K1526" s="90" t="str">
        <f t="shared" ca="1" si="3068"/>
        <v/>
      </c>
      <c r="L1526" s="90" t="str">
        <f t="shared" ca="1" si="3068"/>
        <v/>
      </c>
      <c r="M1526" s="90" t="str">
        <f t="shared" ca="1" si="3068"/>
        <v/>
      </c>
      <c r="N1526" s="90" t="str">
        <f t="shared" ca="1" si="3068"/>
        <v/>
      </c>
      <c r="O1526" s="90" t="str">
        <f t="shared" ca="1" si="3068"/>
        <v/>
      </c>
      <c r="P1526" s="89" t="str">
        <f t="shared" ref="P1526:U1526" ca="1" si="3069">IF(ISNA(MATCH(MIN(J1504:J1553)+ROW()-ROW(P1504),J1504:J1553,0)),"",INDEX(D1504:D1553,MATCH(MIN(J1504:J1553)+ROW()-ROW(P1504),J1504:J1553,0)))</f>
        <v/>
      </c>
      <c r="Q1526" s="89" t="str">
        <f t="shared" ca="1" si="3069"/>
        <v/>
      </c>
      <c r="R1526" s="89" t="str">
        <f t="shared" ca="1" si="3069"/>
        <v/>
      </c>
      <c r="S1526" s="89" t="str">
        <f t="shared" ca="1" si="3069"/>
        <v/>
      </c>
      <c r="T1526" s="89" t="str">
        <f t="shared" ca="1" si="3069"/>
        <v/>
      </c>
      <c r="U1526" s="89" t="str">
        <f t="shared" ca="1" si="3069"/>
        <v/>
      </c>
      <c r="V1526" s="98"/>
    </row>
    <row r="1527" spans="2:22" x14ac:dyDescent="0.25">
      <c r="B1527" s="91">
        <v>24</v>
      </c>
      <c r="C1527" s="92">
        <f t="shared" si="2971"/>
        <v>43866</v>
      </c>
      <c r="D1527" s="93">
        <f ca="1">OFFSET(dispos!$D$35,,138)</f>
        <v>0</v>
      </c>
      <c r="E1527" s="93">
        <f ca="1">OFFSET(dispos!$E$35,,138)</f>
        <v>0</v>
      </c>
      <c r="F1527" s="93">
        <f ca="1">OFFSET(dispos!$F$35,,138)</f>
        <v>0</v>
      </c>
      <c r="G1527" s="93">
        <f ca="1">OFFSET(dispos!$G$35,,138)</f>
        <v>0</v>
      </c>
      <c r="H1527" s="93">
        <f ca="1">OFFSET(dispos!$H$35,,138)</f>
        <v>0</v>
      </c>
      <c r="I1527" s="93">
        <f ca="1">OFFSET(dispos!$I$35,,138)</f>
        <v>0</v>
      </c>
      <c r="J1527" s="90" t="str">
        <f t="shared" ref="J1527:O1527" ca="1" si="3070">IF(D1527=0,"",SUMPRODUCT((D1504:D1553&lt;=D1527)-(ISBLANK(D1504:D1553))))</f>
        <v/>
      </c>
      <c r="K1527" s="90" t="str">
        <f t="shared" ca="1" si="3070"/>
        <v/>
      </c>
      <c r="L1527" s="90" t="str">
        <f t="shared" ca="1" si="3070"/>
        <v/>
      </c>
      <c r="M1527" s="90" t="str">
        <f t="shared" ca="1" si="3070"/>
        <v/>
      </c>
      <c r="N1527" s="90" t="str">
        <f t="shared" ca="1" si="3070"/>
        <v/>
      </c>
      <c r="O1527" s="90" t="str">
        <f t="shared" ca="1" si="3070"/>
        <v/>
      </c>
      <c r="P1527" s="89" t="str">
        <f t="shared" ref="P1527:U1527" ca="1" si="3071">IF(ISNA(MATCH(MIN(J1504:J1553)+ROW()-ROW(P1504),J1504:J1553,0)),"",INDEX(D1504:D1553,MATCH(MIN(J1504:J1553)+ROW()-ROW(P1504),J1504:J1553,0)))</f>
        <v/>
      </c>
      <c r="Q1527" s="89" t="str">
        <f t="shared" ca="1" si="3071"/>
        <v/>
      </c>
      <c r="R1527" s="89" t="str">
        <f t="shared" ca="1" si="3071"/>
        <v/>
      </c>
      <c r="S1527" s="89" t="str">
        <f t="shared" ca="1" si="3071"/>
        <v/>
      </c>
      <c r="T1527" s="89" t="str">
        <f t="shared" ca="1" si="3071"/>
        <v/>
      </c>
      <c r="U1527" s="89" t="str">
        <f t="shared" ca="1" si="3071"/>
        <v/>
      </c>
      <c r="V1527" s="98"/>
    </row>
    <row r="1528" spans="2:22" x14ac:dyDescent="0.25">
      <c r="B1528" s="91">
        <v>25</v>
      </c>
      <c r="C1528" s="92">
        <f t="shared" si="2971"/>
        <v>43866</v>
      </c>
      <c r="D1528" s="93">
        <f ca="1">OFFSET(dispos!$D$35,,144)</f>
        <v>0</v>
      </c>
      <c r="E1528" s="93">
        <f ca="1">OFFSET(dispos!$E$35,,144)</f>
        <v>0</v>
      </c>
      <c r="F1528" s="93">
        <f ca="1">OFFSET(dispos!$F$35,,144)</f>
        <v>0</v>
      </c>
      <c r="G1528" s="93">
        <f ca="1">OFFSET(dispos!$G$35,,144)</f>
        <v>0</v>
      </c>
      <c r="H1528" s="93">
        <f ca="1">OFFSET(dispos!$H$35,,144)</f>
        <v>0</v>
      </c>
      <c r="I1528" s="93">
        <f ca="1">OFFSET(dispos!$I$35,,144)</f>
        <v>0</v>
      </c>
      <c r="J1528" s="90" t="str">
        <f t="shared" ref="J1528:O1528" ca="1" si="3072">IF(D1528=0,"",SUMPRODUCT((D1504:D1553&lt;=D1528)-(ISBLANK(D1504:D1553))))</f>
        <v/>
      </c>
      <c r="K1528" s="90" t="str">
        <f t="shared" ca="1" si="3072"/>
        <v/>
      </c>
      <c r="L1528" s="90" t="str">
        <f t="shared" ca="1" si="3072"/>
        <v/>
      </c>
      <c r="M1528" s="90" t="str">
        <f t="shared" ca="1" si="3072"/>
        <v/>
      </c>
      <c r="N1528" s="90" t="str">
        <f t="shared" ca="1" si="3072"/>
        <v/>
      </c>
      <c r="O1528" s="90" t="str">
        <f t="shared" ca="1" si="3072"/>
        <v/>
      </c>
      <c r="P1528" s="89" t="str">
        <f t="shared" ref="P1528:U1528" ca="1" si="3073">IF(ISNA(MATCH(MIN(J1504:J1553)+ROW()-ROW(P1504),J1504:J1553,0)),"",INDEX(D1504:D1553,MATCH(MIN(J1504:J1553)+ROW()-ROW(P1504),J1504:J1553,0)))</f>
        <v/>
      </c>
      <c r="Q1528" s="89" t="str">
        <f t="shared" ca="1" si="3073"/>
        <v/>
      </c>
      <c r="R1528" s="89" t="str">
        <f t="shared" ca="1" si="3073"/>
        <v/>
      </c>
      <c r="S1528" s="89" t="str">
        <f t="shared" ca="1" si="3073"/>
        <v/>
      </c>
      <c r="T1528" s="89" t="str">
        <f t="shared" ca="1" si="3073"/>
        <v/>
      </c>
      <c r="U1528" s="89" t="str">
        <f t="shared" ca="1" si="3073"/>
        <v/>
      </c>
      <c r="V1528" s="98"/>
    </row>
    <row r="1529" spans="2:22" x14ac:dyDescent="0.25">
      <c r="B1529" s="91">
        <v>26</v>
      </c>
      <c r="C1529" s="92">
        <f t="shared" si="2971"/>
        <v>43866</v>
      </c>
      <c r="D1529" s="93">
        <f ca="1">OFFSET(dispos!$D$35,,150)</f>
        <v>0</v>
      </c>
      <c r="E1529" s="93">
        <f ca="1">OFFSET(dispos!$E$35,,150)</f>
        <v>0</v>
      </c>
      <c r="F1529" s="93">
        <f ca="1">OFFSET(dispos!$F$35,,150)</f>
        <v>0</v>
      </c>
      <c r="G1529" s="93">
        <f ca="1">OFFSET(dispos!$G$35,,150)</f>
        <v>0</v>
      </c>
      <c r="H1529" s="93">
        <f ca="1">OFFSET(dispos!$H$35,,150)</f>
        <v>0</v>
      </c>
      <c r="I1529" s="93">
        <f ca="1">OFFSET(dispos!$I$35,,150)</f>
        <v>0</v>
      </c>
      <c r="J1529" s="90" t="str">
        <f t="shared" ref="J1529:O1529" ca="1" si="3074">IF(D1529=0,"",SUMPRODUCT((D1504:D1553&lt;=D1529)-(ISBLANK(D1504:D1553))))</f>
        <v/>
      </c>
      <c r="K1529" s="90" t="str">
        <f t="shared" ca="1" si="3074"/>
        <v/>
      </c>
      <c r="L1529" s="90" t="str">
        <f t="shared" ca="1" si="3074"/>
        <v/>
      </c>
      <c r="M1529" s="90" t="str">
        <f t="shared" ca="1" si="3074"/>
        <v/>
      </c>
      <c r="N1529" s="90" t="str">
        <f t="shared" ca="1" si="3074"/>
        <v/>
      </c>
      <c r="O1529" s="90" t="str">
        <f t="shared" ca="1" si="3074"/>
        <v/>
      </c>
      <c r="P1529" s="89" t="str">
        <f t="shared" ref="P1529:U1529" ca="1" si="3075">IF(ISNA(MATCH(MIN(J1504:J1553)+ROW()-ROW(P1504),J1504:J1553,0)),"",INDEX(D1504:D1553,MATCH(MIN(J1504:J1553)+ROW()-ROW(P1504),J1504:J1553,0)))</f>
        <v/>
      </c>
      <c r="Q1529" s="89" t="str">
        <f t="shared" ca="1" si="3075"/>
        <v/>
      </c>
      <c r="R1529" s="89" t="str">
        <f t="shared" ca="1" si="3075"/>
        <v/>
      </c>
      <c r="S1529" s="89" t="str">
        <f t="shared" ca="1" si="3075"/>
        <v/>
      </c>
      <c r="T1529" s="89" t="str">
        <f t="shared" ca="1" si="3075"/>
        <v/>
      </c>
      <c r="U1529" s="89" t="str">
        <f t="shared" ca="1" si="3075"/>
        <v/>
      </c>
      <c r="V1529" s="98"/>
    </row>
    <row r="1530" spans="2:22" x14ac:dyDescent="0.25">
      <c r="B1530" s="91">
        <v>27</v>
      </c>
      <c r="C1530" s="92">
        <f t="shared" si="2971"/>
        <v>43866</v>
      </c>
      <c r="D1530" s="93">
        <f ca="1">OFFSET(dispos!$D$35,,156)</f>
        <v>0</v>
      </c>
      <c r="E1530" s="93">
        <f ca="1">OFFSET(dispos!$E$35,,156)</f>
        <v>0</v>
      </c>
      <c r="F1530" s="93">
        <f ca="1">OFFSET(dispos!$F$35,,156)</f>
        <v>0</v>
      </c>
      <c r="G1530" s="93">
        <f ca="1">OFFSET(dispos!$G$35,,156)</f>
        <v>0</v>
      </c>
      <c r="H1530" s="93">
        <f ca="1">OFFSET(dispos!$H$35,,156)</f>
        <v>0</v>
      </c>
      <c r="I1530" s="93">
        <f ca="1">OFFSET(dispos!$I$35,,156)</f>
        <v>0</v>
      </c>
      <c r="J1530" s="90" t="str">
        <f t="shared" ref="J1530:O1530" ca="1" si="3076">IF(D1530=0,"",SUMPRODUCT((D1504:D1553&lt;=D1530)-(ISBLANK(D1504:D1553))))</f>
        <v/>
      </c>
      <c r="K1530" s="90" t="str">
        <f t="shared" ca="1" si="3076"/>
        <v/>
      </c>
      <c r="L1530" s="90" t="str">
        <f t="shared" ca="1" si="3076"/>
        <v/>
      </c>
      <c r="M1530" s="90" t="str">
        <f t="shared" ca="1" si="3076"/>
        <v/>
      </c>
      <c r="N1530" s="90" t="str">
        <f t="shared" ca="1" si="3076"/>
        <v/>
      </c>
      <c r="O1530" s="90" t="str">
        <f t="shared" ca="1" si="3076"/>
        <v/>
      </c>
      <c r="P1530" s="89" t="str">
        <f t="shared" ref="P1530:U1530" ca="1" si="3077">IF(ISNA(MATCH(MIN(J1504:J1553)+ROW()-ROW(P1504),J1504:J1553,0)),"",INDEX(D1504:D1553,MATCH(MIN(J1504:J1553)+ROW()-ROW(P1504),J1504:J1553,0)))</f>
        <v/>
      </c>
      <c r="Q1530" s="89" t="str">
        <f t="shared" ca="1" si="3077"/>
        <v/>
      </c>
      <c r="R1530" s="89" t="str">
        <f t="shared" ca="1" si="3077"/>
        <v/>
      </c>
      <c r="S1530" s="89" t="str">
        <f t="shared" ca="1" si="3077"/>
        <v/>
      </c>
      <c r="T1530" s="89" t="str">
        <f t="shared" ca="1" si="3077"/>
        <v/>
      </c>
      <c r="U1530" s="89" t="str">
        <f t="shared" ca="1" si="3077"/>
        <v/>
      </c>
      <c r="V1530" s="98"/>
    </row>
    <row r="1531" spans="2:22" x14ac:dyDescent="0.25">
      <c r="B1531" s="91">
        <v>28</v>
      </c>
      <c r="C1531" s="92">
        <f t="shared" si="2971"/>
        <v>43866</v>
      </c>
      <c r="D1531" s="93">
        <f ca="1">OFFSET(dispos!$D$35,,162)</f>
        <v>0</v>
      </c>
      <c r="E1531" s="93">
        <f ca="1">OFFSET(dispos!$E$35,,162)</f>
        <v>0</v>
      </c>
      <c r="F1531" s="93">
        <f ca="1">OFFSET(dispos!$F$35,,162)</f>
        <v>0</v>
      </c>
      <c r="G1531" s="93">
        <f ca="1">OFFSET(dispos!$G$35,,162)</f>
        <v>0</v>
      </c>
      <c r="H1531" s="93">
        <f ca="1">OFFSET(dispos!$H$35,,162)</f>
        <v>0</v>
      </c>
      <c r="I1531" s="93">
        <f ca="1">OFFSET(dispos!$I$35,,162)</f>
        <v>0</v>
      </c>
      <c r="J1531" s="90" t="str">
        <f t="shared" ref="J1531:O1531" ca="1" si="3078">IF(D1531=0,"",SUMPRODUCT((D1504:D1553&lt;=D1531)-(ISBLANK(D1504:D1553))))</f>
        <v/>
      </c>
      <c r="K1531" s="90" t="str">
        <f t="shared" ca="1" si="3078"/>
        <v/>
      </c>
      <c r="L1531" s="90" t="str">
        <f t="shared" ca="1" si="3078"/>
        <v/>
      </c>
      <c r="M1531" s="90" t="str">
        <f t="shared" ca="1" si="3078"/>
        <v/>
      </c>
      <c r="N1531" s="90" t="str">
        <f t="shared" ca="1" si="3078"/>
        <v/>
      </c>
      <c r="O1531" s="90" t="str">
        <f t="shared" ca="1" si="3078"/>
        <v/>
      </c>
      <c r="P1531" s="89" t="str">
        <f t="shared" ref="P1531:U1531" ca="1" si="3079">IF(ISNA(MATCH(MIN(J1504:J1553)+ROW()-ROW(P1504),J1504:J1553,0)),"",INDEX(D1504:D1553,MATCH(MIN(J1504:J1553)+ROW()-ROW(P1504),J1504:J1553,0)))</f>
        <v/>
      </c>
      <c r="Q1531" s="89" t="str">
        <f t="shared" ca="1" si="3079"/>
        <v/>
      </c>
      <c r="R1531" s="89" t="str">
        <f t="shared" ca="1" si="3079"/>
        <v/>
      </c>
      <c r="S1531" s="89" t="str">
        <f t="shared" ca="1" si="3079"/>
        <v/>
      </c>
      <c r="T1531" s="89" t="str">
        <f t="shared" ca="1" si="3079"/>
        <v/>
      </c>
      <c r="U1531" s="89" t="str">
        <f t="shared" ca="1" si="3079"/>
        <v/>
      </c>
      <c r="V1531" s="98"/>
    </row>
    <row r="1532" spans="2:22" x14ac:dyDescent="0.25">
      <c r="B1532" s="91">
        <v>29</v>
      </c>
      <c r="C1532" s="92">
        <f t="shared" si="2971"/>
        <v>43866</v>
      </c>
      <c r="D1532" s="93">
        <f ca="1">OFFSET(dispos!$D$35,,168)</f>
        <v>0</v>
      </c>
      <c r="E1532" s="93">
        <f ca="1">OFFSET(dispos!$E$35,,168)</f>
        <v>0</v>
      </c>
      <c r="F1532" s="93">
        <f ca="1">OFFSET(dispos!$F$35,,168)</f>
        <v>0</v>
      </c>
      <c r="G1532" s="93">
        <f ca="1">OFFSET(dispos!$G$35,,168)</f>
        <v>0</v>
      </c>
      <c r="H1532" s="93">
        <f ca="1">OFFSET(dispos!$H$35,,168)</f>
        <v>0</v>
      </c>
      <c r="I1532" s="93">
        <f ca="1">OFFSET(dispos!$I$35,,168)</f>
        <v>0</v>
      </c>
      <c r="J1532" s="90" t="str">
        <f t="shared" ref="J1532:O1532" ca="1" si="3080">IF(D1532=0,"",SUMPRODUCT((D1504:D1553&lt;=D1532)-(ISBLANK(D1504:D1553))))</f>
        <v/>
      </c>
      <c r="K1532" s="90" t="str">
        <f t="shared" ca="1" si="3080"/>
        <v/>
      </c>
      <c r="L1532" s="90" t="str">
        <f t="shared" ca="1" si="3080"/>
        <v/>
      </c>
      <c r="M1532" s="90" t="str">
        <f t="shared" ca="1" si="3080"/>
        <v/>
      </c>
      <c r="N1532" s="90" t="str">
        <f t="shared" ca="1" si="3080"/>
        <v/>
      </c>
      <c r="O1532" s="90" t="str">
        <f t="shared" ca="1" si="3080"/>
        <v/>
      </c>
      <c r="P1532" s="89" t="str">
        <f t="shared" ref="P1532:U1532" ca="1" si="3081">IF(ISNA(MATCH(MIN(J1504:J1553)+ROW()-ROW(P1504),J1504:J1553,0)),"",INDEX(D1504:D1553,MATCH(MIN(J1504:J1553)+ROW()-ROW(P1504),J1504:J1553,0)))</f>
        <v/>
      </c>
      <c r="Q1532" s="89" t="str">
        <f t="shared" ca="1" si="3081"/>
        <v/>
      </c>
      <c r="R1532" s="89" t="str">
        <f t="shared" ca="1" si="3081"/>
        <v/>
      </c>
      <c r="S1532" s="89" t="str">
        <f t="shared" ca="1" si="3081"/>
        <v/>
      </c>
      <c r="T1532" s="89" t="str">
        <f t="shared" ca="1" si="3081"/>
        <v/>
      </c>
      <c r="U1532" s="89" t="str">
        <f t="shared" ca="1" si="3081"/>
        <v/>
      </c>
      <c r="V1532" s="98"/>
    </row>
    <row r="1533" spans="2:22" x14ac:dyDescent="0.25">
      <c r="B1533" s="91">
        <v>30</v>
      </c>
      <c r="C1533" s="92">
        <f t="shared" si="2971"/>
        <v>43866</v>
      </c>
      <c r="D1533" s="93">
        <f ca="1">OFFSET(dispos!$D$35,,174)</f>
        <v>0</v>
      </c>
      <c r="E1533" s="93">
        <f ca="1">OFFSET(dispos!$E$35,,174)</f>
        <v>0</v>
      </c>
      <c r="F1533" s="93">
        <f ca="1">OFFSET(dispos!$F$35,,174)</f>
        <v>0</v>
      </c>
      <c r="G1533" s="93">
        <f ca="1">OFFSET(dispos!$G$35,,174)</f>
        <v>0</v>
      </c>
      <c r="H1533" s="93">
        <f ca="1">OFFSET(dispos!$H$35,,174)</f>
        <v>0</v>
      </c>
      <c r="I1533" s="93">
        <f ca="1">OFFSET(dispos!$I$35,,174)</f>
        <v>0</v>
      </c>
      <c r="J1533" s="90" t="str">
        <f t="shared" ref="J1533:O1533" ca="1" si="3082">IF(D1533=0,"",SUMPRODUCT((D1504:D1553&lt;=D1533)-(ISBLANK(D1504:D1553))))</f>
        <v/>
      </c>
      <c r="K1533" s="90" t="str">
        <f t="shared" ca="1" si="3082"/>
        <v/>
      </c>
      <c r="L1533" s="90" t="str">
        <f t="shared" ca="1" si="3082"/>
        <v/>
      </c>
      <c r="M1533" s="90" t="str">
        <f t="shared" ca="1" si="3082"/>
        <v/>
      </c>
      <c r="N1533" s="90" t="str">
        <f t="shared" ca="1" si="3082"/>
        <v/>
      </c>
      <c r="O1533" s="90" t="str">
        <f t="shared" ca="1" si="3082"/>
        <v/>
      </c>
      <c r="P1533" s="89" t="str">
        <f t="shared" ref="P1533:U1533" ca="1" si="3083">IF(ISNA(MATCH(MIN(J1504:J1553)+ROW()-ROW(P1504),J1504:J1553,0)),"",INDEX(D1504:D1553,MATCH(MIN(J1504:J1553)+ROW()-ROW(P1504),J1504:J1553,0)))</f>
        <v/>
      </c>
      <c r="Q1533" s="89" t="str">
        <f t="shared" ca="1" si="3083"/>
        <v/>
      </c>
      <c r="R1533" s="89" t="str">
        <f t="shared" ca="1" si="3083"/>
        <v/>
      </c>
      <c r="S1533" s="89" t="str">
        <f t="shared" ca="1" si="3083"/>
        <v/>
      </c>
      <c r="T1533" s="89" t="str">
        <f t="shared" ca="1" si="3083"/>
        <v/>
      </c>
      <c r="U1533" s="89" t="str">
        <f t="shared" ca="1" si="3083"/>
        <v/>
      </c>
      <c r="V1533" s="98"/>
    </row>
    <row r="1534" spans="2:22" x14ac:dyDescent="0.25">
      <c r="B1534" s="91">
        <v>31</v>
      </c>
      <c r="C1534" s="92">
        <f t="shared" si="2971"/>
        <v>43866</v>
      </c>
      <c r="D1534" s="93">
        <f ca="1">OFFSET(dispos!$D$35,,180)</f>
        <v>0</v>
      </c>
      <c r="E1534" s="93">
        <f ca="1">OFFSET(dispos!$E$35,,180)</f>
        <v>0</v>
      </c>
      <c r="F1534" s="93">
        <f ca="1">OFFSET(dispos!$F$35,,180)</f>
        <v>0</v>
      </c>
      <c r="G1534" s="93">
        <f ca="1">OFFSET(dispos!$G$35,,180)</f>
        <v>0</v>
      </c>
      <c r="H1534" s="93">
        <f ca="1">OFFSET(dispos!$H$35,,180)</f>
        <v>0</v>
      </c>
      <c r="I1534" s="93">
        <f ca="1">OFFSET(dispos!$I$35,,180)</f>
        <v>0</v>
      </c>
      <c r="J1534" s="90" t="str">
        <f t="shared" ref="J1534:O1534" ca="1" si="3084">IF(D1534=0,"",SUMPRODUCT((D1504:D1553&lt;=D1534)-(ISBLANK(D1504:D1553))))</f>
        <v/>
      </c>
      <c r="K1534" s="90" t="str">
        <f t="shared" ca="1" si="3084"/>
        <v/>
      </c>
      <c r="L1534" s="90" t="str">
        <f t="shared" ca="1" si="3084"/>
        <v/>
      </c>
      <c r="M1534" s="90" t="str">
        <f t="shared" ca="1" si="3084"/>
        <v/>
      </c>
      <c r="N1534" s="90" t="str">
        <f t="shared" ca="1" si="3084"/>
        <v/>
      </c>
      <c r="O1534" s="90" t="str">
        <f t="shared" ca="1" si="3084"/>
        <v/>
      </c>
      <c r="P1534" s="89" t="str">
        <f t="shared" ref="P1534:U1534" ca="1" si="3085">IF(ISNA(MATCH(MIN(J1504:J1553)+ROW()-ROW(P1504),J1504:J1553,0)),"",INDEX(D1504:D1553,MATCH(MIN(J1504:J1553)+ROW()-ROW(P1504),J1504:J1553,0)))</f>
        <v/>
      </c>
      <c r="Q1534" s="89" t="str">
        <f t="shared" ca="1" si="3085"/>
        <v/>
      </c>
      <c r="R1534" s="89" t="str">
        <f t="shared" ca="1" si="3085"/>
        <v/>
      </c>
      <c r="S1534" s="89" t="str">
        <f t="shared" ca="1" si="3085"/>
        <v/>
      </c>
      <c r="T1534" s="89" t="str">
        <f t="shared" ca="1" si="3085"/>
        <v/>
      </c>
      <c r="U1534" s="89" t="str">
        <f t="shared" ca="1" si="3085"/>
        <v/>
      </c>
      <c r="V1534" s="98"/>
    </row>
    <row r="1535" spans="2:22" x14ac:dyDescent="0.25">
      <c r="B1535" s="91">
        <v>32</v>
      </c>
      <c r="C1535" s="92">
        <f t="shared" si="2971"/>
        <v>43866</v>
      </c>
      <c r="D1535" s="93">
        <f ca="1">OFFSET(dispos!$D$35,,186)</f>
        <v>0</v>
      </c>
      <c r="E1535" s="93">
        <f ca="1">OFFSET(dispos!$E$35,,186)</f>
        <v>0</v>
      </c>
      <c r="F1535" s="93">
        <f ca="1">OFFSET(dispos!$F$35,,186)</f>
        <v>0</v>
      </c>
      <c r="G1535" s="93">
        <f ca="1">OFFSET(dispos!$G$35,,186)</f>
        <v>0</v>
      </c>
      <c r="H1535" s="93">
        <f ca="1">OFFSET(dispos!$H$35,,186)</f>
        <v>0</v>
      </c>
      <c r="I1535" s="93">
        <f ca="1">OFFSET(dispos!$I$35,,186)</f>
        <v>0</v>
      </c>
      <c r="J1535" s="90" t="str">
        <f t="shared" ref="J1535:O1535" ca="1" si="3086">IF(D1535=0,"",SUMPRODUCT((D1504:D1553&lt;=D1535)-(ISBLANK(D1504:D1553))))</f>
        <v/>
      </c>
      <c r="K1535" s="90" t="str">
        <f t="shared" ca="1" si="3086"/>
        <v/>
      </c>
      <c r="L1535" s="90" t="str">
        <f t="shared" ca="1" si="3086"/>
        <v/>
      </c>
      <c r="M1535" s="90" t="str">
        <f t="shared" ca="1" si="3086"/>
        <v/>
      </c>
      <c r="N1535" s="90" t="str">
        <f t="shared" ca="1" si="3086"/>
        <v/>
      </c>
      <c r="O1535" s="90" t="str">
        <f t="shared" ca="1" si="3086"/>
        <v/>
      </c>
      <c r="P1535" s="89" t="str">
        <f t="shared" ref="P1535:U1535" ca="1" si="3087">IF(ISNA(MATCH(MIN(J1504:J1553)+ROW()-ROW(P1504),J1504:J1553,0)),"",INDEX(D1504:D1553,MATCH(MIN(J1504:J1553)+ROW()-ROW(P1504),J1504:J1553,0)))</f>
        <v/>
      </c>
      <c r="Q1535" s="89" t="str">
        <f t="shared" ca="1" si="3087"/>
        <v/>
      </c>
      <c r="R1535" s="89" t="str">
        <f t="shared" ca="1" si="3087"/>
        <v/>
      </c>
      <c r="S1535" s="89" t="str">
        <f t="shared" ca="1" si="3087"/>
        <v/>
      </c>
      <c r="T1535" s="89" t="str">
        <f t="shared" ca="1" si="3087"/>
        <v/>
      </c>
      <c r="U1535" s="89" t="str">
        <f t="shared" ca="1" si="3087"/>
        <v/>
      </c>
      <c r="V1535" s="98"/>
    </row>
    <row r="1536" spans="2:22" x14ac:dyDescent="0.25">
      <c r="B1536" s="91">
        <v>33</v>
      </c>
      <c r="C1536" s="92">
        <f t="shared" si="2971"/>
        <v>43866</v>
      </c>
      <c r="D1536" s="93">
        <f ca="1">OFFSET(dispos!$D$35,,192)</f>
        <v>0</v>
      </c>
      <c r="E1536" s="93">
        <f ca="1">OFFSET(dispos!$E$35,,192)</f>
        <v>0</v>
      </c>
      <c r="F1536" s="93">
        <f ca="1">OFFSET(dispos!$F$35,,192)</f>
        <v>0</v>
      </c>
      <c r="G1536" s="93">
        <f ca="1">OFFSET(dispos!$G$35,,192)</f>
        <v>0</v>
      </c>
      <c r="H1536" s="93">
        <f ca="1">OFFSET(dispos!$H$35,,192)</f>
        <v>0</v>
      </c>
      <c r="I1536" s="93">
        <f ca="1">OFFSET(dispos!$I$35,,192)</f>
        <v>0</v>
      </c>
      <c r="J1536" s="90" t="str">
        <f t="shared" ref="J1536:O1536" ca="1" si="3088">IF(D1536=0,"",SUMPRODUCT((D1504:D1553&lt;=D1536)-(ISBLANK(D1504:D1553))))</f>
        <v/>
      </c>
      <c r="K1536" s="90" t="str">
        <f t="shared" ca="1" si="3088"/>
        <v/>
      </c>
      <c r="L1536" s="90" t="str">
        <f t="shared" ca="1" si="3088"/>
        <v/>
      </c>
      <c r="M1536" s="90" t="str">
        <f t="shared" ca="1" si="3088"/>
        <v/>
      </c>
      <c r="N1536" s="90" t="str">
        <f t="shared" ca="1" si="3088"/>
        <v/>
      </c>
      <c r="O1536" s="90" t="str">
        <f t="shared" ca="1" si="3088"/>
        <v/>
      </c>
      <c r="P1536" s="89" t="str">
        <f t="shared" ref="P1536:U1536" ca="1" si="3089">IF(ISNA(MATCH(MIN(J1504:J1553)+ROW()-ROW(P1504),J1504:J1553,0)),"",INDEX(D1504:D1553,MATCH(MIN(J1504:J1553)+ROW()-ROW(P1504),J1504:J1553,0)))</f>
        <v/>
      </c>
      <c r="Q1536" s="89" t="str">
        <f t="shared" ca="1" si="3089"/>
        <v/>
      </c>
      <c r="R1536" s="89" t="str">
        <f t="shared" ca="1" si="3089"/>
        <v/>
      </c>
      <c r="S1536" s="89" t="str">
        <f t="shared" ca="1" si="3089"/>
        <v/>
      </c>
      <c r="T1536" s="89" t="str">
        <f t="shared" ca="1" si="3089"/>
        <v/>
      </c>
      <c r="U1536" s="89" t="str">
        <f t="shared" ca="1" si="3089"/>
        <v/>
      </c>
      <c r="V1536" s="98"/>
    </row>
    <row r="1537" spans="2:22" x14ac:dyDescent="0.25">
      <c r="B1537" s="91">
        <v>34</v>
      </c>
      <c r="C1537" s="92">
        <f t="shared" si="2971"/>
        <v>43866</v>
      </c>
      <c r="D1537" s="93">
        <f ca="1">OFFSET(dispos!$D$35,,198)</f>
        <v>0</v>
      </c>
      <c r="E1537" s="93">
        <f ca="1">OFFSET(dispos!$E$35,,198)</f>
        <v>0</v>
      </c>
      <c r="F1537" s="93">
        <f ca="1">OFFSET(dispos!$F$35,,198)</f>
        <v>0</v>
      </c>
      <c r="G1537" s="93">
        <f ca="1">OFFSET(dispos!$G$35,,198)</f>
        <v>0</v>
      </c>
      <c r="H1537" s="93">
        <f ca="1">OFFSET(dispos!$H$35,,198)</f>
        <v>0</v>
      </c>
      <c r="I1537" s="93">
        <f ca="1">OFFSET(dispos!$I$35,,198)</f>
        <v>0</v>
      </c>
      <c r="J1537" s="90" t="str">
        <f t="shared" ref="J1537:O1537" ca="1" si="3090">IF(D1537=0,"",SUMPRODUCT((D1504:D1553&lt;=D1537)-(ISBLANK(D1504:D1553))))</f>
        <v/>
      </c>
      <c r="K1537" s="90" t="str">
        <f t="shared" ca="1" si="3090"/>
        <v/>
      </c>
      <c r="L1537" s="90" t="str">
        <f t="shared" ca="1" si="3090"/>
        <v/>
      </c>
      <c r="M1537" s="90" t="str">
        <f t="shared" ca="1" si="3090"/>
        <v/>
      </c>
      <c r="N1537" s="90" t="str">
        <f t="shared" ca="1" si="3090"/>
        <v/>
      </c>
      <c r="O1537" s="90" t="str">
        <f t="shared" ca="1" si="3090"/>
        <v/>
      </c>
      <c r="P1537" s="89" t="str">
        <f t="shared" ref="P1537:U1537" ca="1" si="3091">IF(ISNA(MATCH(MIN(J1504:J1553)+ROW()-ROW(P1504),J1504:J1553,0)),"",INDEX(D1504:D1553,MATCH(MIN(J1504:J1553)+ROW()-ROW(P1504),J1504:J1553,0)))</f>
        <v/>
      </c>
      <c r="Q1537" s="89" t="str">
        <f t="shared" ca="1" si="3091"/>
        <v/>
      </c>
      <c r="R1537" s="89" t="str">
        <f t="shared" ca="1" si="3091"/>
        <v/>
      </c>
      <c r="S1537" s="89" t="str">
        <f t="shared" ca="1" si="3091"/>
        <v/>
      </c>
      <c r="T1537" s="89" t="str">
        <f t="shared" ca="1" si="3091"/>
        <v/>
      </c>
      <c r="U1537" s="89" t="str">
        <f t="shared" ca="1" si="3091"/>
        <v/>
      </c>
      <c r="V1537" s="98"/>
    </row>
    <row r="1538" spans="2:22" x14ac:dyDescent="0.25">
      <c r="B1538" s="91">
        <v>35</v>
      </c>
      <c r="C1538" s="92">
        <f t="shared" si="2971"/>
        <v>43866</v>
      </c>
      <c r="D1538" s="93">
        <f ca="1">OFFSET(dispos!$D$35,,204)</f>
        <v>0</v>
      </c>
      <c r="E1538" s="93">
        <f ca="1">OFFSET(dispos!$E$35,,204)</f>
        <v>0</v>
      </c>
      <c r="F1538" s="93">
        <f ca="1">OFFSET(dispos!$F$35,,204)</f>
        <v>0</v>
      </c>
      <c r="G1538" s="93">
        <f ca="1">OFFSET(dispos!$G$35,,204)</f>
        <v>0</v>
      </c>
      <c r="H1538" s="93">
        <f ca="1">OFFSET(dispos!$H$35,,204)</f>
        <v>0</v>
      </c>
      <c r="I1538" s="93">
        <f ca="1">OFFSET(dispos!$I$35,,204)</f>
        <v>0</v>
      </c>
      <c r="J1538" s="90" t="str">
        <f t="shared" ref="J1538:O1538" ca="1" si="3092">IF(D1538=0,"",SUMPRODUCT((D1504:D1553&lt;=D1538)-(ISBLANK(D1504:D1553))))</f>
        <v/>
      </c>
      <c r="K1538" s="90" t="str">
        <f t="shared" ca="1" si="3092"/>
        <v/>
      </c>
      <c r="L1538" s="90" t="str">
        <f t="shared" ca="1" si="3092"/>
        <v/>
      </c>
      <c r="M1538" s="90" t="str">
        <f t="shared" ca="1" si="3092"/>
        <v/>
      </c>
      <c r="N1538" s="90" t="str">
        <f t="shared" ca="1" si="3092"/>
        <v/>
      </c>
      <c r="O1538" s="90" t="str">
        <f t="shared" ca="1" si="3092"/>
        <v/>
      </c>
      <c r="P1538" s="89" t="str">
        <f t="shared" ref="P1538:U1538" ca="1" si="3093">IF(ISNA(MATCH(MIN(J1504:J1553)+ROW()-ROW(P1504),J1504:J1553,0)),"",INDEX(D1504:D1553,MATCH(MIN(J1504:J1553)+ROW()-ROW(P1504),J1504:J1553,0)))</f>
        <v/>
      </c>
      <c r="Q1538" s="89" t="str">
        <f t="shared" ca="1" si="3093"/>
        <v/>
      </c>
      <c r="R1538" s="89" t="str">
        <f t="shared" ca="1" si="3093"/>
        <v/>
      </c>
      <c r="S1538" s="89" t="str">
        <f t="shared" ca="1" si="3093"/>
        <v/>
      </c>
      <c r="T1538" s="89" t="str">
        <f t="shared" ca="1" si="3093"/>
        <v/>
      </c>
      <c r="U1538" s="89" t="str">
        <f t="shared" ca="1" si="3093"/>
        <v/>
      </c>
      <c r="V1538" s="98"/>
    </row>
    <row r="1539" spans="2:22" x14ac:dyDescent="0.25">
      <c r="B1539" s="91">
        <v>36</v>
      </c>
      <c r="C1539" s="92">
        <f t="shared" si="2971"/>
        <v>43866</v>
      </c>
      <c r="D1539" s="93">
        <f ca="1">OFFSET(dispos!$D$35,,210)</f>
        <v>0</v>
      </c>
      <c r="E1539" s="93">
        <f ca="1">OFFSET(dispos!$E$35,,210)</f>
        <v>0</v>
      </c>
      <c r="F1539" s="93">
        <f ca="1">OFFSET(dispos!$F$35,,210)</f>
        <v>0</v>
      </c>
      <c r="G1539" s="93">
        <f ca="1">OFFSET(dispos!$G$35,,210)</f>
        <v>0</v>
      </c>
      <c r="H1539" s="93">
        <f ca="1">OFFSET(dispos!$H$35,,210)</f>
        <v>0</v>
      </c>
      <c r="I1539" s="93">
        <f ca="1">OFFSET(dispos!$I$35,,210)</f>
        <v>0</v>
      </c>
      <c r="J1539" s="90" t="str">
        <f t="shared" ref="J1539:O1539" ca="1" si="3094">IF(D1539=0,"",SUMPRODUCT((D1504:D1553&lt;=D1539)-(ISBLANK(D1504:D1553))))</f>
        <v/>
      </c>
      <c r="K1539" s="90" t="str">
        <f t="shared" ca="1" si="3094"/>
        <v/>
      </c>
      <c r="L1539" s="90" t="str">
        <f t="shared" ca="1" si="3094"/>
        <v/>
      </c>
      <c r="M1539" s="90" t="str">
        <f t="shared" ca="1" si="3094"/>
        <v/>
      </c>
      <c r="N1539" s="90" t="str">
        <f t="shared" ca="1" si="3094"/>
        <v/>
      </c>
      <c r="O1539" s="90" t="str">
        <f t="shared" ca="1" si="3094"/>
        <v/>
      </c>
      <c r="P1539" s="89" t="str">
        <f t="shared" ref="P1539:U1539" ca="1" si="3095">IF(ISNA(MATCH(MIN(J1504:J1553)+ROW()-ROW(P1504),J1504:J1553,0)),"",INDEX(D1504:D1553,MATCH(MIN(J1504:J1553)+ROW()-ROW(P1504),J1504:J1553,0)))</f>
        <v/>
      </c>
      <c r="Q1539" s="89" t="str">
        <f t="shared" ca="1" si="3095"/>
        <v/>
      </c>
      <c r="R1539" s="89" t="str">
        <f t="shared" ca="1" si="3095"/>
        <v/>
      </c>
      <c r="S1539" s="89" t="str">
        <f t="shared" ca="1" si="3095"/>
        <v/>
      </c>
      <c r="T1539" s="89" t="str">
        <f t="shared" ca="1" si="3095"/>
        <v/>
      </c>
      <c r="U1539" s="89" t="str">
        <f t="shared" ca="1" si="3095"/>
        <v/>
      </c>
      <c r="V1539" s="98"/>
    </row>
    <row r="1540" spans="2:22" x14ac:dyDescent="0.25">
      <c r="B1540" s="91">
        <v>37</v>
      </c>
      <c r="C1540" s="92">
        <f t="shared" si="2971"/>
        <v>43866</v>
      </c>
      <c r="D1540" s="93">
        <f ca="1">OFFSET(dispos!$D$35,,216)</f>
        <v>0</v>
      </c>
      <c r="E1540" s="93">
        <f ca="1">OFFSET(dispos!$E$35,,216)</f>
        <v>0</v>
      </c>
      <c r="F1540" s="93">
        <f ca="1">OFFSET(dispos!$F$35,,216)</f>
        <v>0</v>
      </c>
      <c r="G1540" s="93">
        <f ca="1">OFFSET(dispos!$G$35,,216)</f>
        <v>0</v>
      </c>
      <c r="H1540" s="93">
        <f ca="1">OFFSET(dispos!$H$35,,216)</f>
        <v>0</v>
      </c>
      <c r="I1540" s="93">
        <f ca="1">OFFSET(dispos!$I$35,,216)</f>
        <v>0</v>
      </c>
      <c r="J1540" s="90" t="str">
        <f t="shared" ref="J1540:O1540" ca="1" si="3096">IF(D1540=0,"",SUMPRODUCT((D1504:D1553&lt;=D1540)-(ISBLANK(D1504:D1553))))</f>
        <v/>
      </c>
      <c r="K1540" s="90" t="str">
        <f t="shared" ca="1" si="3096"/>
        <v/>
      </c>
      <c r="L1540" s="90" t="str">
        <f t="shared" ca="1" si="3096"/>
        <v/>
      </c>
      <c r="M1540" s="90" t="str">
        <f t="shared" ca="1" si="3096"/>
        <v/>
      </c>
      <c r="N1540" s="90" t="str">
        <f t="shared" ca="1" si="3096"/>
        <v/>
      </c>
      <c r="O1540" s="90" t="str">
        <f t="shared" ca="1" si="3096"/>
        <v/>
      </c>
      <c r="P1540" s="89" t="str">
        <f t="shared" ref="P1540:U1540" ca="1" si="3097">IF(ISNA(MATCH(MIN(J1504:J1553)+ROW()-ROW(P1504),J1504:J1553,0)),"",INDEX(D1504:D1553,MATCH(MIN(J1504:J1553)+ROW()-ROW(P1504),J1504:J1553,0)))</f>
        <v/>
      </c>
      <c r="Q1540" s="89" t="str">
        <f t="shared" ca="1" si="3097"/>
        <v/>
      </c>
      <c r="R1540" s="89" t="str">
        <f t="shared" ca="1" si="3097"/>
        <v/>
      </c>
      <c r="S1540" s="89" t="str">
        <f t="shared" ca="1" si="3097"/>
        <v/>
      </c>
      <c r="T1540" s="89" t="str">
        <f t="shared" ca="1" si="3097"/>
        <v/>
      </c>
      <c r="U1540" s="89" t="str">
        <f t="shared" ca="1" si="3097"/>
        <v/>
      </c>
      <c r="V1540" s="98"/>
    </row>
    <row r="1541" spans="2:22" x14ac:dyDescent="0.25">
      <c r="B1541" s="91">
        <v>38</v>
      </c>
      <c r="C1541" s="92">
        <f t="shared" si="2971"/>
        <v>43866</v>
      </c>
      <c r="D1541" s="93">
        <f ca="1">OFFSET(dispos!$D$35,,222)</f>
        <v>0</v>
      </c>
      <c r="E1541" s="93">
        <f ca="1">OFFSET(dispos!$E$35,,222)</f>
        <v>0</v>
      </c>
      <c r="F1541" s="93">
        <f ca="1">OFFSET(dispos!$F$35,,222)</f>
        <v>0</v>
      </c>
      <c r="G1541" s="93">
        <f ca="1">OFFSET(dispos!$G$35,,222)</f>
        <v>0</v>
      </c>
      <c r="H1541" s="93">
        <f ca="1">OFFSET(dispos!$H$35,,222)</f>
        <v>0</v>
      </c>
      <c r="I1541" s="93">
        <f ca="1">OFFSET(dispos!$I$35,,222)</f>
        <v>0</v>
      </c>
      <c r="J1541" s="90" t="str">
        <f t="shared" ref="J1541:O1541" ca="1" si="3098">IF(D1541=0,"",SUMPRODUCT((D1504:D1553&lt;=D1541)-(ISBLANK(D1504:D1553))))</f>
        <v/>
      </c>
      <c r="K1541" s="90" t="str">
        <f t="shared" ca="1" si="3098"/>
        <v/>
      </c>
      <c r="L1541" s="90" t="str">
        <f t="shared" ca="1" si="3098"/>
        <v/>
      </c>
      <c r="M1541" s="90" t="str">
        <f t="shared" ca="1" si="3098"/>
        <v/>
      </c>
      <c r="N1541" s="90" t="str">
        <f t="shared" ca="1" si="3098"/>
        <v/>
      </c>
      <c r="O1541" s="90" t="str">
        <f t="shared" ca="1" si="3098"/>
        <v/>
      </c>
      <c r="P1541" s="89" t="str">
        <f t="shared" ref="P1541:U1541" ca="1" si="3099">IF(ISNA(MATCH(MIN(J1504:J1553)+ROW()-ROW(P1504),J1504:J1553,0)),"",INDEX(D1504:D1553,MATCH(MIN(J1504:J1553)+ROW()-ROW(P1504),J1504:J1553,0)))</f>
        <v/>
      </c>
      <c r="Q1541" s="89" t="str">
        <f t="shared" ca="1" si="3099"/>
        <v/>
      </c>
      <c r="R1541" s="89" t="str">
        <f t="shared" ca="1" si="3099"/>
        <v/>
      </c>
      <c r="S1541" s="89" t="str">
        <f t="shared" ca="1" si="3099"/>
        <v/>
      </c>
      <c r="T1541" s="89" t="str">
        <f t="shared" ca="1" si="3099"/>
        <v/>
      </c>
      <c r="U1541" s="89" t="str">
        <f t="shared" ca="1" si="3099"/>
        <v/>
      </c>
      <c r="V1541" s="98"/>
    </row>
    <row r="1542" spans="2:22" x14ac:dyDescent="0.25">
      <c r="B1542" s="91">
        <v>39</v>
      </c>
      <c r="C1542" s="92">
        <f t="shared" ref="C1542:C1605" si="3100">C1541</f>
        <v>43866</v>
      </c>
      <c r="D1542" s="93">
        <f ca="1">OFFSET(dispos!$D$35,,228)</f>
        <v>0</v>
      </c>
      <c r="E1542" s="93">
        <f ca="1">OFFSET(dispos!$E$35,,228)</f>
        <v>0</v>
      </c>
      <c r="F1542" s="93">
        <f ca="1">OFFSET(dispos!$F$35,,228)</f>
        <v>0</v>
      </c>
      <c r="G1542" s="93">
        <f ca="1">OFFSET(dispos!$G$35,,228)</f>
        <v>0</v>
      </c>
      <c r="H1542" s="93">
        <f ca="1">OFFSET(dispos!$H$35,,228)</f>
        <v>0</v>
      </c>
      <c r="I1542" s="93">
        <f ca="1">OFFSET(dispos!$I$35,,228)</f>
        <v>0</v>
      </c>
      <c r="J1542" s="90" t="str">
        <f t="shared" ref="J1542:O1542" ca="1" si="3101">IF(D1542=0,"",SUMPRODUCT((D1504:D1553&lt;=D1542)-(ISBLANK(D1504:D1553))))</f>
        <v/>
      </c>
      <c r="K1542" s="90" t="str">
        <f t="shared" ca="1" si="3101"/>
        <v/>
      </c>
      <c r="L1542" s="90" t="str">
        <f t="shared" ca="1" si="3101"/>
        <v/>
      </c>
      <c r="M1542" s="90" t="str">
        <f t="shared" ca="1" si="3101"/>
        <v/>
      </c>
      <c r="N1542" s="90" t="str">
        <f t="shared" ca="1" si="3101"/>
        <v/>
      </c>
      <c r="O1542" s="90" t="str">
        <f t="shared" ca="1" si="3101"/>
        <v/>
      </c>
      <c r="P1542" s="89" t="str">
        <f t="shared" ref="P1542:U1542" ca="1" si="3102">IF(ISNA(MATCH(MIN(J1504:J1553)+ROW()-ROW(P1504),J1504:J1553,0)),"",INDEX(D1504:D1553,MATCH(MIN(J1504:J1553)+ROW()-ROW(P1504),J1504:J1553,0)))</f>
        <v/>
      </c>
      <c r="Q1542" s="89" t="str">
        <f t="shared" ca="1" si="3102"/>
        <v/>
      </c>
      <c r="R1542" s="89" t="str">
        <f t="shared" ca="1" si="3102"/>
        <v/>
      </c>
      <c r="S1542" s="89" t="str">
        <f t="shared" ca="1" si="3102"/>
        <v/>
      </c>
      <c r="T1542" s="89" t="str">
        <f t="shared" ca="1" si="3102"/>
        <v/>
      </c>
      <c r="U1542" s="89" t="str">
        <f t="shared" ca="1" si="3102"/>
        <v/>
      </c>
      <c r="V1542" s="98"/>
    </row>
    <row r="1543" spans="2:22" x14ac:dyDescent="0.25">
      <c r="B1543" s="91">
        <v>40</v>
      </c>
      <c r="C1543" s="92">
        <f t="shared" si="3100"/>
        <v>43866</v>
      </c>
      <c r="D1543" s="93">
        <f ca="1">OFFSET(dispos!$D$35,,234)</f>
        <v>0</v>
      </c>
      <c r="E1543" s="93">
        <f ca="1">OFFSET(dispos!$E$35,,234)</f>
        <v>0</v>
      </c>
      <c r="F1543" s="93">
        <f ca="1">OFFSET(dispos!$F$35,,234)</f>
        <v>0</v>
      </c>
      <c r="G1543" s="93">
        <f ca="1">OFFSET(dispos!$G$35,,234)</f>
        <v>0</v>
      </c>
      <c r="H1543" s="93">
        <f ca="1">OFFSET(dispos!$H$35,,234)</f>
        <v>0</v>
      </c>
      <c r="I1543" s="93">
        <f ca="1">OFFSET(dispos!$I$35,,234)</f>
        <v>0</v>
      </c>
      <c r="J1543" s="90" t="str">
        <f t="shared" ref="J1543:O1543" ca="1" si="3103">IF(D1543=0,"",SUMPRODUCT((D1504:D1553&lt;=D1543)-(ISBLANK(D1504:D1553))))</f>
        <v/>
      </c>
      <c r="K1543" s="90" t="str">
        <f t="shared" ca="1" si="3103"/>
        <v/>
      </c>
      <c r="L1543" s="90" t="str">
        <f t="shared" ca="1" si="3103"/>
        <v/>
      </c>
      <c r="M1543" s="90" t="str">
        <f t="shared" ca="1" si="3103"/>
        <v/>
      </c>
      <c r="N1543" s="90" t="str">
        <f t="shared" ca="1" si="3103"/>
        <v/>
      </c>
      <c r="O1543" s="90" t="str">
        <f t="shared" ca="1" si="3103"/>
        <v/>
      </c>
      <c r="P1543" s="89" t="str">
        <f t="shared" ref="P1543:U1543" ca="1" si="3104">IF(ISNA(MATCH(MIN(J1504:J1553)+ROW()-ROW(P1504),J1504:J1553,0)),"",INDEX(D1504:D1553,MATCH(MIN(J1504:J1553)+ROW()-ROW(P1504),J1504:J1553,0)))</f>
        <v/>
      </c>
      <c r="Q1543" s="89" t="str">
        <f t="shared" ca="1" si="3104"/>
        <v/>
      </c>
      <c r="R1543" s="89" t="str">
        <f t="shared" ca="1" si="3104"/>
        <v/>
      </c>
      <c r="S1543" s="89" t="str">
        <f t="shared" ca="1" si="3104"/>
        <v/>
      </c>
      <c r="T1543" s="89" t="str">
        <f t="shared" ca="1" si="3104"/>
        <v/>
      </c>
      <c r="U1543" s="89" t="str">
        <f t="shared" ca="1" si="3104"/>
        <v/>
      </c>
      <c r="V1543" s="98"/>
    </row>
    <row r="1544" spans="2:22" x14ac:dyDescent="0.25">
      <c r="B1544" s="91">
        <v>41</v>
      </c>
      <c r="C1544" s="92">
        <f t="shared" si="3100"/>
        <v>43866</v>
      </c>
      <c r="D1544" s="93">
        <f ca="1">OFFSET(dispos!$D$35,,240)</f>
        <v>0</v>
      </c>
      <c r="E1544" s="93">
        <f ca="1">OFFSET(dispos!$E$35,,240)</f>
        <v>0</v>
      </c>
      <c r="F1544" s="93">
        <f ca="1">OFFSET(dispos!$F$35,,240)</f>
        <v>0</v>
      </c>
      <c r="G1544" s="93">
        <f ca="1">OFFSET(dispos!$G$35,,240)</f>
        <v>0</v>
      </c>
      <c r="H1544" s="93">
        <f ca="1">OFFSET(dispos!$H$35,,240)</f>
        <v>0</v>
      </c>
      <c r="I1544" s="93">
        <f ca="1">OFFSET(dispos!$I$35,,240)</f>
        <v>0</v>
      </c>
      <c r="J1544" s="90" t="str">
        <f t="shared" ref="J1544:O1544" ca="1" si="3105">IF(D1544=0,"",SUMPRODUCT((D1504:D1553&lt;=D1544)-(ISBLANK(D1504:D1553))))</f>
        <v/>
      </c>
      <c r="K1544" s="90" t="str">
        <f t="shared" ca="1" si="3105"/>
        <v/>
      </c>
      <c r="L1544" s="90" t="str">
        <f t="shared" ca="1" si="3105"/>
        <v/>
      </c>
      <c r="M1544" s="90" t="str">
        <f t="shared" ca="1" si="3105"/>
        <v/>
      </c>
      <c r="N1544" s="90" t="str">
        <f t="shared" ca="1" si="3105"/>
        <v/>
      </c>
      <c r="O1544" s="90" t="str">
        <f t="shared" ca="1" si="3105"/>
        <v/>
      </c>
      <c r="P1544" s="89" t="str">
        <f t="shared" ref="P1544:U1544" ca="1" si="3106">IF(ISNA(MATCH(MIN(J1504:J1553)+ROW()-ROW(P1504),J1504:J1553,0)),"",INDEX(D1504:D1553,MATCH(MIN(J1504:J1553)+ROW()-ROW(P1504),J1504:J1553,0)))</f>
        <v/>
      </c>
      <c r="Q1544" s="89" t="str">
        <f t="shared" ca="1" si="3106"/>
        <v/>
      </c>
      <c r="R1544" s="89" t="str">
        <f t="shared" ca="1" si="3106"/>
        <v/>
      </c>
      <c r="S1544" s="89" t="str">
        <f t="shared" ca="1" si="3106"/>
        <v/>
      </c>
      <c r="T1544" s="89" t="str">
        <f t="shared" ca="1" si="3106"/>
        <v/>
      </c>
      <c r="U1544" s="89" t="str">
        <f t="shared" ca="1" si="3106"/>
        <v/>
      </c>
      <c r="V1544" s="98"/>
    </row>
    <row r="1545" spans="2:22" x14ac:dyDescent="0.25">
      <c r="B1545" s="91">
        <v>42</v>
      </c>
      <c r="C1545" s="92">
        <f t="shared" si="3100"/>
        <v>43866</v>
      </c>
      <c r="D1545" s="93">
        <f ca="1">OFFSET(dispos!$D$35,,246)</f>
        <v>0</v>
      </c>
      <c r="E1545" s="93">
        <f ca="1">OFFSET(dispos!$E$35,,246)</f>
        <v>0</v>
      </c>
      <c r="F1545" s="93">
        <f ca="1">OFFSET(dispos!$F$35,,246)</f>
        <v>0</v>
      </c>
      <c r="G1545" s="93">
        <f ca="1">OFFSET(dispos!$G$35,,246)</f>
        <v>0</v>
      </c>
      <c r="H1545" s="93">
        <f ca="1">OFFSET(dispos!$H$35,,246)</f>
        <v>0</v>
      </c>
      <c r="I1545" s="93">
        <f ca="1">OFFSET(dispos!$I$35,,246)</f>
        <v>0</v>
      </c>
      <c r="J1545" s="90" t="str">
        <f t="shared" ref="J1545:O1545" ca="1" si="3107">IF(D1545=0,"",SUMPRODUCT((D1504:D1553&lt;=D1545)-(ISBLANK(D1504:D1553))))</f>
        <v/>
      </c>
      <c r="K1545" s="90" t="str">
        <f t="shared" ca="1" si="3107"/>
        <v/>
      </c>
      <c r="L1545" s="90" t="str">
        <f t="shared" ca="1" si="3107"/>
        <v/>
      </c>
      <c r="M1545" s="90" t="str">
        <f t="shared" ca="1" si="3107"/>
        <v/>
      </c>
      <c r="N1545" s="90" t="str">
        <f t="shared" ca="1" si="3107"/>
        <v/>
      </c>
      <c r="O1545" s="90" t="str">
        <f t="shared" ca="1" si="3107"/>
        <v/>
      </c>
      <c r="P1545" s="89" t="str">
        <f t="shared" ref="P1545:U1545" ca="1" si="3108">IF(ISNA(MATCH(MIN(J1504:J1553)+ROW()-ROW(P1504),J1504:J1553,0)),"",INDEX(D1504:D1553,MATCH(MIN(J1504:J1553)+ROW()-ROW(P1504),J1504:J1553,0)))</f>
        <v/>
      </c>
      <c r="Q1545" s="89" t="str">
        <f t="shared" ca="1" si="3108"/>
        <v/>
      </c>
      <c r="R1545" s="89" t="str">
        <f t="shared" ca="1" si="3108"/>
        <v/>
      </c>
      <c r="S1545" s="89" t="str">
        <f t="shared" ca="1" si="3108"/>
        <v/>
      </c>
      <c r="T1545" s="89" t="str">
        <f t="shared" ca="1" si="3108"/>
        <v/>
      </c>
      <c r="U1545" s="89" t="str">
        <f t="shared" ca="1" si="3108"/>
        <v/>
      </c>
      <c r="V1545" s="98"/>
    </row>
    <row r="1546" spans="2:22" x14ac:dyDescent="0.25">
      <c r="B1546" s="91">
        <v>43</v>
      </c>
      <c r="C1546" s="92">
        <f t="shared" si="3100"/>
        <v>43866</v>
      </c>
      <c r="D1546" s="93">
        <f ca="1">OFFSET(dispos!$D$35,,252)</f>
        <v>0</v>
      </c>
      <c r="E1546" s="93">
        <f ca="1">OFFSET(dispos!$E$35,,252)</f>
        <v>0</v>
      </c>
      <c r="F1546" s="93">
        <f ca="1">OFFSET(dispos!$F$35,,252)</f>
        <v>0</v>
      </c>
      <c r="G1546" s="93">
        <f ca="1">OFFSET(dispos!$G$35,,252)</f>
        <v>0</v>
      </c>
      <c r="H1546" s="93">
        <f ca="1">OFFSET(dispos!$H$35,,252)</f>
        <v>0</v>
      </c>
      <c r="I1546" s="93">
        <f ca="1">OFFSET(dispos!$I$35,,252)</f>
        <v>0</v>
      </c>
      <c r="J1546" s="90" t="str">
        <f t="shared" ref="J1546:O1546" ca="1" si="3109">IF(D1546=0,"",SUMPRODUCT((D1504:D1553&lt;=D1546)-(ISBLANK(D1504:D1553))))</f>
        <v/>
      </c>
      <c r="K1546" s="90" t="str">
        <f t="shared" ca="1" si="3109"/>
        <v/>
      </c>
      <c r="L1546" s="90" t="str">
        <f t="shared" ca="1" si="3109"/>
        <v/>
      </c>
      <c r="M1546" s="90" t="str">
        <f t="shared" ca="1" si="3109"/>
        <v/>
      </c>
      <c r="N1546" s="90" t="str">
        <f t="shared" ca="1" si="3109"/>
        <v/>
      </c>
      <c r="O1546" s="90" t="str">
        <f t="shared" ca="1" si="3109"/>
        <v/>
      </c>
      <c r="P1546" s="89" t="str">
        <f t="shared" ref="P1546:U1546" ca="1" si="3110">IF(ISNA(MATCH(MIN(J1504:J1553)+ROW()-ROW(P1504),J1504:J1553,0)),"",INDEX(D1504:D1553,MATCH(MIN(J1504:J1553)+ROW()-ROW(P1504),J1504:J1553,0)))</f>
        <v/>
      </c>
      <c r="Q1546" s="89" t="str">
        <f t="shared" ca="1" si="3110"/>
        <v/>
      </c>
      <c r="R1546" s="89" t="str">
        <f t="shared" ca="1" si="3110"/>
        <v/>
      </c>
      <c r="S1546" s="89" t="str">
        <f t="shared" ca="1" si="3110"/>
        <v/>
      </c>
      <c r="T1546" s="89" t="str">
        <f t="shared" ca="1" si="3110"/>
        <v/>
      </c>
      <c r="U1546" s="89" t="str">
        <f t="shared" ca="1" si="3110"/>
        <v/>
      </c>
      <c r="V1546" s="98"/>
    </row>
    <row r="1547" spans="2:22" x14ac:dyDescent="0.25">
      <c r="B1547" s="91">
        <v>44</v>
      </c>
      <c r="C1547" s="92">
        <f t="shared" si="3100"/>
        <v>43866</v>
      </c>
      <c r="D1547" s="93">
        <f ca="1">OFFSET(dispos!$D$35,,258)</f>
        <v>0</v>
      </c>
      <c r="E1547" s="93">
        <f ca="1">OFFSET(dispos!$E$35,,258)</f>
        <v>0</v>
      </c>
      <c r="F1547" s="93">
        <f ca="1">OFFSET(dispos!$F$35,,258)</f>
        <v>0</v>
      </c>
      <c r="G1547" s="93">
        <f ca="1">OFFSET(dispos!$G$35,,258)</f>
        <v>0</v>
      </c>
      <c r="H1547" s="93">
        <f ca="1">OFFSET(dispos!$H$35,,258)</f>
        <v>0</v>
      </c>
      <c r="I1547" s="93">
        <f ca="1">OFFSET(dispos!$I$35,,258)</f>
        <v>0</v>
      </c>
      <c r="J1547" s="90" t="str">
        <f t="shared" ref="J1547:O1547" ca="1" si="3111">IF(D1547=0,"",SUMPRODUCT((D1504:D1553&lt;=D1547)-(ISBLANK(D1504:D1553))))</f>
        <v/>
      </c>
      <c r="K1547" s="90" t="str">
        <f t="shared" ca="1" si="3111"/>
        <v/>
      </c>
      <c r="L1547" s="90" t="str">
        <f t="shared" ca="1" si="3111"/>
        <v/>
      </c>
      <c r="M1547" s="90" t="str">
        <f t="shared" ca="1" si="3111"/>
        <v/>
      </c>
      <c r="N1547" s="90" t="str">
        <f t="shared" ca="1" si="3111"/>
        <v/>
      </c>
      <c r="O1547" s="90" t="str">
        <f t="shared" ca="1" si="3111"/>
        <v/>
      </c>
      <c r="P1547" s="89" t="str">
        <f t="shared" ref="P1547:U1547" ca="1" si="3112">IF(ISNA(MATCH(MIN(J1504:J1553)+ROW()-ROW(P1504),J1504:J1553,0)),"",INDEX(D1504:D1553,MATCH(MIN(J1504:J1553)+ROW()-ROW(P1504),J1504:J1553,0)))</f>
        <v/>
      </c>
      <c r="Q1547" s="89" t="str">
        <f t="shared" ca="1" si="3112"/>
        <v/>
      </c>
      <c r="R1547" s="89" t="str">
        <f t="shared" ca="1" si="3112"/>
        <v/>
      </c>
      <c r="S1547" s="89" t="str">
        <f t="shared" ca="1" si="3112"/>
        <v/>
      </c>
      <c r="T1547" s="89" t="str">
        <f t="shared" ca="1" si="3112"/>
        <v/>
      </c>
      <c r="U1547" s="89" t="str">
        <f t="shared" ca="1" si="3112"/>
        <v/>
      </c>
      <c r="V1547" s="98"/>
    </row>
    <row r="1548" spans="2:22" x14ac:dyDescent="0.25">
      <c r="B1548" s="91">
        <v>45</v>
      </c>
      <c r="C1548" s="92">
        <f t="shared" si="3100"/>
        <v>43866</v>
      </c>
      <c r="D1548" s="93">
        <f ca="1">OFFSET(dispos!$D$35,,264)</f>
        <v>0</v>
      </c>
      <c r="E1548" s="93">
        <f ca="1">OFFSET(dispos!$E$35,,264)</f>
        <v>0</v>
      </c>
      <c r="F1548" s="93">
        <f ca="1">OFFSET(dispos!$F$35,,264)</f>
        <v>0</v>
      </c>
      <c r="G1548" s="93">
        <f ca="1">OFFSET(dispos!$G$35,,264)</f>
        <v>0</v>
      </c>
      <c r="H1548" s="93">
        <f ca="1">OFFSET(dispos!$H$35,,264)</f>
        <v>0</v>
      </c>
      <c r="I1548" s="93">
        <f ca="1">OFFSET(dispos!$I$35,,264)</f>
        <v>0</v>
      </c>
      <c r="J1548" s="90" t="str">
        <f t="shared" ref="J1548:O1548" ca="1" si="3113">IF(D1548=0,"",SUMPRODUCT((D1504:D1553&lt;=D1548)-(ISBLANK(D1504:D1553))))</f>
        <v/>
      </c>
      <c r="K1548" s="90" t="str">
        <f t="shared" ca="1" si="3113"/>
        <v/>
      </c>
      <c r="L1548" s="90" t="str">
        <f t="shared" ca="1" si="3113"/>
        <v/>
      </c>
      <c r="M1548" s="90" t="str">
        <f t="shared" ca="1" si="3113"/>
        <v/>
      </c>
      <c r="N1548" s="90" t="str">
        <f t="shared" ca="1" si="3113"/>
        <v/>
      </c>
      <c r="O1548" s="90" t="str">
        <f t="shared" ca="1" si="3113"/>
        <v/>
      </c>
      <c r="P1548" s="89" t="str">
        <f t="shared" ref="P1548:U1548" ca="1" si="3114">IF(ISNA(MATCH(MIN(J1504:J1553)+ROW()-ROW(P1504),J1504:J1553,0)),"",INDEX(D1504:D1553,MATCH(MIN(J1504:J1553)+ROW()-ROW(P1504),J1504:J1553,0)))</f>
        <v/>
      </c>
      <c r="Q1548" s="89" t="str">
        <f t="shared" ca="1" si="3114"/>
        <v/>
      </c>
      <c r="R1548" s="89" t="str">
        <f t="shared" ca="1" si="3114"/>
        <v/>
      </c>
      <c r="S1548" s="89" t="str">
        <f t="shared" ca="1" si="3114"/>
        <v/>
      </c>
      <c r="T1548" s="89" t="str">
        <f t="shared" ca="1" si="3114"/>
        <v/>
      </c>
      <c r="U1548" s="89" t="str">
        <f t="shared" ca="1" si="3114"/>
        <v/>
      </c>
      <c r="V1548" s="98"/>
    </row>
    <row r="1549" spans="2:22" x14ac:dyDescent="0.25">
      <c r="B1549" s="91">
        <v>46</v>
      </c>
      <c r="C1549" s="92">
        <f t="shared" si="3100"/>
        <v>43866</v>
      </c>
      <c r="D1549" s="93">
        <f ca="1">OFFSET(dispos!$D$35,,270)</f>
        <v>0</v>
      </c>
      <c r="E1549" s="93">
        <f ca="1">OFFSET(dispos!$E$35,,270)</f>
        <v>0</v>
      </c>
      <c r="F1549" s="93">
        <f ca="1">OFFSET(dispos!$F$35,,270)</f>
        <v>0</v>
      </c>
      <c r="G1549" s="93">
        <f ca="1">OFFSET(dispos!$G$35,,270)</f>
        <v>0</v>
      </c>
      <c r="H1549" s="93">
        <f ca="1">OFFSET(dispos!$H$35,,270)</f>
        <v>0</v>
      </c>
      <c r="I1549" s="93">
        <f ca="1">OFFSET(dispos!$I$35,,270)</f>
        <v>0</v>
      </c>
      <c r="J1549" s="90" t="str">
        <f t="shared" ref="J1549:O1549" ca="1" si="3115">IF(D1549=0,"",SUMPRODUCT((D1504:D1553&lt;=D1549)-(ISBLANK(D1504:D1553))))</f>
        <v/>
      </c>
      <c r="K1549" s="90" t="str">
        <f t="shared" ca="1" si="3115"/>
        <v/>
      </c>
      <c r="L1549" s="90" t="str">
        <f t="shared" ca="1" si="3115"/>
        <v/>
      </c>
      <c r="M1549" s="90" t="str">
        <f t="shared" ca="1" si="3115"/>
        <v/>
      </c>
      <c r="N1549" s="90" t="str">
        <f t="shared" ca="1" si="3115"/>
        <v/>
      </c>
      <c r="O1549" s="90" t="str">
        <f t="shared" ca="1" si="3115"/>
        <v/>
      </c>
      <c r="P1549" s="89" t="str">
        <f t="shared" ref="P1549:U1549" ca="1" si="3116">IF(ISNA(MATCH(MIN(J1504:J1553)+ROW()-ROW(P1504),J1504:J1553,0)),"",INDEX(D1504:D1553,MATCH(MIN(J1504:J1553)+ROW()-ROW(P1504),J1504:J1553,0)))</f>
        <v/>
      </c>
      <c r="Q1549" s="89" t="str">
        <f t="shared" ca="1" si="3116"/>
        <v/>
      </c>
      <c r="R1549" s="89" t="str">
        <f t="shared" ca="1" si="3116"/>
        <v/>
      </c>
      <c r="S1549" s="89" t="str">
        <f t="shared" ca="1" si="3116"/>
        <v/>
      </c>
      <c r="T1549" s="89" t="str">
        <f t="shared" ca="1" si="3116"/>
        <v/>
      </c>
      <c r="U1549" s="89" t="str">
        <f t="shared" ca="1" si="3116"/>
        <v/>
      </c>
      <c r="V1549" s="98"/>
    </row>
    <row r="1550" spans="2:22" x14ac:dyDescent="0.25">
      <c r="B1550" s="91">
        <v>47</v>
      </c>
      <c r="C1550" s="92">
        <f t="shared" si="3100"/>
        <v>43866</v>
      </c>
      <c r="D1550" s="93">
        <f ca="1">OFFSET(dispos!$D$35,,276)</f>
        <v>0</v>
      </c>
      <c r="E1550" s="93">
        <f ca="1">OFFSET(dispos!$E$35,,276)</f>
        <v>0</v>
      </c>
      <c r="F1550" s="93">
        <f ca="1">OFFSET(dispos!$F$35,,276)</f>
        <v>0</v>
      </c>
      <c r="G1550" s="93">
        <f ca="1">OFFSET(dispos!$G$35,,276)</f>
        <v>0</v>
      </c>
      <c r="H1550" s="93">
        <f ca="1">OFFSET(dispos!$H$35,,276)</f>
        <v>0</v>
      </c>
      <c r="I1550" s="93">
        <f ca="1">OFFSET(dispos!$I$35,,276)</f>
        <v>0</v>
      </c>
      <c r="J1550" s="90" t="str">
        <f t="shared" ref="J1550:O1550" ca="1" si="3117">IF(D1550=0,"",SUMPRODUCT((D1504:D1553&lt;=D1550)-(ISBLANK(D1504:D1553))))</f>
        <v/>
      </c>
      <c r="K1550" s="90" t="str">
        <f t="shared" ca="1" si="3117"/>
        <v/>
      </c>
      <c r="L1550" s="90" t="str">
        <f t="shared" ca="1" si="3117"/>
        <v/>
      </c>
      <c r="M1550" s="90" t="str">
        <f t="shared" ca="1" si="3117"/>
        <v/>
      </c>
      <c r="N1550" s="90" t="str">
        <f t="shared" ca="1" si="3117"/>
        <v/>
      </c>
      <c r="O1550" s="90" t="str">
        <f t="shared" ca="1" si="3117"/>
        <v/>
      </c>
      <c r="P1550" s="89" t="str">
        <f t="shared" ref="P1550:U1550" ca="1" si="3118">IF(ISNA(MATCH(MIN(J1504:J1553)+ROW()-ROW(P1504),J1504:J1553,0)),"",INDEX(D1504:D1553,MATCH(MIN(J1504:J1553)+ROW()-ROW(P1504),J1504:J1553,0)))</f>
        <v/>
      </c>
      <c r="Q1550" s="89" t="str">
        <f t="shared" ca="1" si="3118"/>
        <v/>
      </c>
      <c r="R1550" s="89" t="str">
        <f t="shared" ca="1" si="3118"/>
        <v/>
      </c>
      <c r="S1550" s="89" t="str">
        <f t="shared" ca="1" si="3118"/>
        <v/>
      </c>
      <c r="T1550" s="89" t="str">
        <f t="shared" ca="1" si="3118"/>
        <v/>
      </c>
      <c r="U1550" s="89" t="str">
        <f t="shared" ca="1" si="3118"/>
        <v/>
      </c>
      <c r="V1550" s="98"/>
    </row>
    <row r="1551" spans="2:22" x14ac:dyDescent="0.25">
      <c r="B1551" s="91">
        <v>48</v>
      </c>
      <c r="C1551" s="92">
        <f t="shared" si="3100"/>
        <v>43866</v>
      </c>
      <c r="D1551" s="93">
        <f ca="1">OFFSET(dispos!$D$35,,282)</f>
        <v>0</v>
      </c>
      <c r="E1551" s="93">
        <f ca="1">OFFSET(dispos!$E$35,,282)</f>
        <v>0</v>
      </c>
      <c r="F1551" s="93">
        <f ca="1">OFFSET(dispos!$F$35,,282)</f>
        <v>0</v>
      </c>
      <c r="G1551" s="93">
        <f ca="1">OFFSET(dispos!$G$35,,282)</f>
        <v>0</v>
      </c>
      <c r="H1551" s="93">
        <f ca="1">OFFSET(dispos!$H$35,,282)</f>
        <v>0</v>
      </c>
      <c r="I1551" s="93">
        <f ca="1">OFFSET(dispos!$I$35,,282)</f>
        <v>0</v>
      </c>
      <c r="J1551" s="90" t="str">
        <f t="shared" ref="J1551:O1551" ca="1" si="3119">IF(D1551=0,"",SUMPRODUCT((D1504:D1553&lt;=D1551)-(ISBLANK(D1504:D1553))))</f>
        <v/>
      </c>
      <c r="K1551" s="90" t="str">
        <f t="shared" ca="1" si="3119"/>
        <v/>
      </c>
      <c r="L1551" s="90" t="str">
        <f t="shared" ca="1" si="3119"/>
        <v/>
      </c>
      <c r="M1551" s="90" t="str">
        <f t="shared" ca="1" si="3119"/>
        <v/>
      </c>
      <c r="N1551" s="90" t="str">
        <f t="shared" ca="1" si="3119"/>
        <v/>
      </c>
      <c r="O1551" s="90" t="str">
        <f t="shared" ca="1" si="3119"/>
        <v/>
      </c>
      <c r="P1551" s="89" t="str">
        <f t="shared" ref="P1551:U1551" ca="1" si="3120">IF(ISNA(MATCH(MIN(J1504:J1553)+ROW()-ROW(P1504),J1504:J1553,0)),"",INDEX(D1504:D1553,MATCH(MIN(J1504:J1553)+ROW()-ROW(P1504),J1504:J1553,0)))</f>
        <v/>
      </c>
      <c r="Q1551" s="89" t="str">
        <f t="shared" ca="1" si="3120"/>
        <v/>
      </c>
      <c r="R1551" s="89" t="str">
        <f t="shared" ca="1" si="3120"/>
        <v/>
      </c>
      <c r="S1551" s="89" t="str">
        <f t="shared" ca="1" si="3120"/>
        <v/>
      </c>
      <c r="T1551" s="89" t="str">
        <f t="shared" ca="1" si="3120"/>
        <v/>
      </c>
      <c r="U1551" s="89" t="str">
        <f t="shared" ca="1" si="3120"/>
        <v/>
      </c>
      <c r="V1551" s="98"/>
    </row>
    <row r="1552" spans="2:22" x14ac:dyDescent="0.25">
      <c r="B1552" s="91">
        <v>49</v>
      </c>
      <c r="C1552" s="92">
        <f t="shared" si="3100"/>
        <v>43866</v>
      </c>
      <c r="D1552" s="93">
        <f ca="1">OFFSET(dispos!$D$35,,288)</f>
        <v>0</v>
      </c>
      <c r="E1552" s="93">
        <f ca="1">OFFSET(dispos!$E$35,,288)</f>
        <v>0</v>
      </c>
      <c r="F1552" s="93">
        <f ca="1">OFFSET(dispos!$F$35,,288)</f>
        <v>0</v>
      </c>
      <c r="G1552" s="93">
        <f ca="1">OFFSET(dispos!$G$35,,288)</f>
        <v>0</v>
      </c>
      <c r="H1552" s="93">
        <f ca="1">OFFSET(dispos!$H$35,,288)</f>
        <v>0</v>
      </c>
      <c r="I1552" s="93">
        <f ca="1">OFFSET(dispos!$I$35,,288)</f>
        <v>0</v>
      </c>
      <c r="J1552" s="90" t="str">
        <f t="shared" ref="J1552:O1552" ca="1" si="3121">IF(D1552=0,"",SUMPRODUCT((D1504:D1553&lt;=D1552)-(ISBLANK(D1504:D1553))))</f>
        <v/>
      </c>
      <c r="K1552" s="90" t="str">
        <f t="shared" ca="1" si="3121"/>
        <v/>
      </c>
      <c r="L1552" s="90" t="str">
        <f t="shared" ca="1" si="3121"/>
        <v/>
      </c>
      <c r="M1552" s="90" t="str">
        <f t="shared" ca="1" si="3121"/>
        <v/>
      </c>
      <c r="N1552" s="90" t="str">
        <f t="shared" ca="1" si="3121"/>
        <v/>
      </c>
      <c r="O1552" s="90" t="str">
        <f t="shared" ca="1" si="3121"/>
        <v/>
      </c>
      <c r="P1552" s="89" t="str">
        <f t="shared" ref="P1552:U1552" ca="1" si="3122">IF(ISNA(MATCH(MIN(J1504:J1553)+ROW()-ROW(P1504),J1504:J1553,0)),"",INDEX(D1504:D1553,MATCH(MIN(J1504:J1553)+ROW()-ROW(P1504),J1504:J1553,0)))</f>
        <v/>
      </c>
      <c r="Q1552" s="89" t="str">
        <f t="shared" ca="1" si="3122"/>
        <v/>
      </c>
      <c r="R1552" s="89" t="str">
        <f t="shared" ca="1" si="3122"/>
        <v/>
      </c>
      <c r="S1552" s="89" t="str">
        <f t="shared" ca="1" si="3122"/>
        <v/>
      </c>
      <c r="T1552" s="89" t="str">
        <f t="shared" ca="1" si="3122"/>
        <v/>
      </c>
      <c r="U1552" s="89" t="str">
        <f t="shared" ca="1" si="3122"/>
        <v/>
      </c>
      <c r="V1552" s="98"/>
    </row>
    <row r="1553" spans="2:22" x14ac:dyDescent="0.25">
      <c r="B1553" s="91">
        <v>50</v>
      </c>
      <c r="C1553" s="92">
        <f t="shared" si="3100"/>
        <v>43866</v>
      </c>
      <c r="D1553" s="93">
        <f ca="1">OFFSET(dispos!$D$35,,294)</f>
        <v>0</v>
      </c>
      <c r="E1553" s="93">
        <f ca="1">OFFSET(dispos!$E$35,,294)</f>
        <v>0</v>
      </c>
      <c r="F1553" s="93">
        <f ca="1">OFFSET(dispos!$F$35,,294)</f>
        <v>0</v>
      </c>
      <c r="G1553" s="93">
        <f ca="1">OFFSET(dispos!$G$35,,294)</f>
        <v>0</v>
      </c>
      <c r="H1553" s="93">
        <f ca="1">OFFSET(dispos!$H$35,,294)</f>
        <v>0</v>
      </c>
      <c r="I1553" s="93">
        <f ca="1">OFFSET(dispos!$I$35,,294)</f>
        <v>0</v>
      </c>
      <c r="J1553" s="90" t="str">
        <f t="shared" ref="J1553:O1553" ca="1" si="3123">IF(D1553=0,"",SUMPRODUCT((D1504:D1553&lt;=D1553)-(ISBLANK(D1504:D1553))))</f>
        <v/>
      </c>
      <c r="K1553" s="90" t="str">
        <f t="shared" ca="1" si="3123"/>
        <v/>
      </c>
      <c r="L1553" s="90" t="str">
        <f t="shared" ca="1" si="3123"/>
        <v/>
      </c>
      <c r="M1553" s="90" t="str">
        <f t="shared" ca="1" si="3123"/>
        <v/>
      </c>
      <c r="N1553" s="90" t="str">
        <f t="shared" ca="1" si="3123"/>
        <v/>
      </c>
      <c r="O1553" s="90" t="str">
        <f t="shared" ca="1" si="3123"/>
        <v/>
      </c>
      <c r="P1553" s="89" t="str">
        <f t="shared" ref="P1553:U1553" ca="1" si="3124">IF(ISNA(MATCH(MIN(J1504:J1553)+ROW()-ROW(P1504),J1504:J1553,0)),"",INDEX(D1504:D1553,MATCH(MIN(J1504:J1553)+ROW()-ROW(P1504),J1504:J1553,0)))</f>
        <v/>
      </c>
      <c r="Q1553" s="89" t="str">
        <f t="shared" ca="1" si="3124"/>
        <v/>
      </c>
      <c r="R1553" s="89" t="str">
        <f t="shared" ca="1" si="3124"/>
        <v/>
      </c>
      <c r="S1553" s="89" t="str">
        <f t="shared" ca="1" si="3124"/>
        <v/>
      </c>
      <c r="T1553" s="89" t="str">
        <f t="shared" ca="1" si="3124"/>
        <v/>
      </c>
      <c r="U1553" s="89" t="str">
        <f t="shared" ca="1" si="3124"/>
        <v/>
      </c>
      <c r="V1553" s="98"/>
    </row>
    <row r="1554" spans="2:22" x14ac:dyDescent="0.25">
      <c r="B1554">
        <v>1</v>
      </c>
      <c r="C1554" s="29">
        <f>dispos!$C$36</f>
        <v>43867</v>
      </c>
      <c r="D1554" s="88">
        <f ca="1">OFFSET(dispos!$D$36,,)</f>
        <v>0</v>
      </c>
      <c r="E1554" s="88">
        <f ca="1">OFFSET(dispos!$E$36,,)</f>
        <v>0</v>
      </c>
      <c r="F1554" s="88">
        <f ca="1">OFFSET(dispos!$F$36,,)</f>
        <v>0</v>
      </c>
      <c r="G1554" s="88">
        <f ca="1">OFFSET(dispos!$G$36,,)</f>
        <v>0</v>
      </c>
      <c r="H1554" s="88">
        <f ca="1">OFFSET(dispos!$H$36,,)</f>
        <v>0</v>
      </c>
      <c r="I1554" s="88">
        <f ca="1">OFFSET(dispos!$I$36,,)</f>
        <v>0</v>
      </c>
      <c r="J1554" s="94" t="str">
        <f t="shared" ref="J1554:O1554" ca="1" si="3125">IF(D1554=0,"",SUMPRODUCT((D1554:D1603&lt;=D1554)-(ISBLANK(D1554:D1603))))</f>
        <v/>
      </c>
      <c r="K1554" s="95" t="str">
        <f t="shared" ca="1" si="3125"/>
        <v/>
      </c>
      <c r="L1554" s="95" t="str">
        <f t="shared" ca="1" si="3125"/>
        <v/>
      </c>
      <c r="M1554" s="95" t="str">
        <f t="shared" ca="1" si="3125"/>
        <v/>
      </c>
      <c r="N1554" s="95" t="str">
        <f t="shared" ca="1" si="3125"/>
        <v/>
      </c>
      <c r="O1554" s="95" t="str">
        <f t="shared" ca="1" si="3125"/>
        <v/>
      </c>
      <c r="P1554" s="96" t="str">
        <f t="shared" ref="P1554:U1554" ca="1" si="3126">IF(ISNA(MATCH(MIN(J1554:J1603)+ROW()-ROW(P1554),J1554:J1603,0)),"",INDEX(D1554:D1603,MATCH(MIN(J1554:J1603)+ROW()-ROW(P1554),J1554:J1603,0)))</f>
        <v/>
      </c>
      <c r="Q1554" s="96" t="str">
        <f t="shared" ca="1" si="3126"/>
        <v/>
      </c>
      <c r="R1554" s="96" t="str">
        <f t="shared" ca="1" si="3126"/>
        <v/>
      </c>
      <c r="S1554" s="96" t="str">
        <f t="shared" ca="1" si="3126"/>
        <v/>
      </c>
      <c r="T1554" s="96" t="str">
        <f t="shared" ca="1" si="3126"/>
        <v/>
      </c>
      <c r="U1554" s="96" t="str">
        <f t="shared" ca="1" si="3126"/>
        <v/>
      </c>
      <c r="V1554" s="98">
        <v>32</v>
      </c>
    </row>
    <row r="1555" spans="2:22" x14ac:dyDescent="0.25">
      <c r="B1555">
        <v>2</v>
      </c>
      <c r="C1555" s="29">
        <f t="shared" si="3100"/>
        <v>43867</v>
      </c>
      <c r="D1555" s="88">
        <f ca="1">OFFSET(dispos!$D$36,,6)</f>
        <v>0</v>
      </c>
      <c r="E1555" s="88">
        <f ca="1">OFFSET(dispos!$E$36,,6)</f>
        <v>0</v>
      </c>
      <c r="F1555" s="88">
        <f ca="1">OFFSET(dispos!$F$36,,6)</f>
        <v>0</v>
      </c>
      <c r="G1555" s="88">
        <f ca="1">OFFSET(dispos!$G$36,,6)</f>
        <v>0</v>
      </c>
      <c r="H1555" s="88">
        <f ca="1">OFFSET(dispos!$H$36,,6)</f>
        <v>0</v>
      </c>
      <c r="I1555" s="88">
        <f ca="1">OFFSET(dispos!$I$36,,6)</f>
        <v>0</v>
      </c>
      <c r="J1555" s="90" t="str">
        <f t="shared" ref="J1555:O1555" ca="1" si="3127">IF(D1555=0,"",SUMPRODUCT((D1554:D1603&lt;=D1555)-(ISBLANK(D1554:D1603))))</f>
        <v/>
      </c>
      <c r="K1555" s="90" t="str">
        <f t="shared" ca="1" si="3127"/>
        <v/>
      </c>
      <c r="L1555" s="90" t="str">
        <f t="shared" ca="1" si="3127"/>
        <v/>
      </c>
      <c r="M1555" s="90" t="str">
        <f t="shared" ca="1" si="3127"/>
        <v/>
      </c>
      <c r="N1555" s="90" t="str">
        <f t="shared" ca="1" si="3127"/>
        <v/>
      </c>
      <c r="O1555" s="90" t="str">
        <f t="shared" ca="1" si="3127"/>
        <v/>
      </c>
      <c r="P1555" s="89" t="str">
        <f t="shared" ref="P1555:U1555" ca="1" si="3128">IF(ISNA(MATCH(MIN(J1554:J1603)+ROW()-ROW(P1554),J1554:J1603,0)),"",INDEX(D1554:D1603,MATCH(MIN(J1554:J1603)+ROW()-ROW(P1554),J1554:J1603,0)))</f>
        <v/>
      </c>
      <c r="Q1555" s="89" t="str">
        <f t="shared" ca="1" si="3128"/>
        <v/>
      </c>
      <c r="R1555" s="89" t="str">
        <f t="shared" ca="1" si="3128"/>
        <v/>
      </c>
      <c r="S1555" s="89" t="str">
        <f t="shared" ca="1" si="3128"/>
        <v/>
      </c>
      <c r="T1555" s="89" t="str">
        <f t="shared" ca="1" si="3128"/>
        <v/>
      </c>
      <c r="U1555" s="89" t="str">
        <f t="shared" ca="1" si="3128"/>
        <v/>
      </c>
      <c r="V1555" s="98"/>
    </row>
    <row r="1556" spans="2:22" x14ac:dyDescent="0.25">
      <c r="B1556">
        <v>3</v>
      </c>
      <c r="C1556" s="29">
        <f t="shared" si="3100"/>
        <v>43867</v>
      </c>
      <c r="D1556" s="88">
        <f ca="1">OFFSET(dispos!$D$36,,12)</f>
        <v>0</v>
      </c>
      <c r="E1556" s="88">
        <f ca="1">OFFSET(dispos!$E$36,,12)</f>
        <v>0</v>
      </c>
      <c r="F1556" s="88">
        <f ca="1">OFFSET(dispos!$F$36,,12)</f>
        <v>0</v>
      </c>
      <c r="G1556" s="88">
        <f ca="1">OFFSET(dispos!$G$36,,12)</f>
        <v>0</v>
      </c>
      <c r="H1556" s="88">
        <f ca="1">OFFSET(dispos!$H$36,,12)</f>
        <v>0</v>
      </c>
      <c r="I1556" s="88">
        <f ca="1">OFFSET(dispos!$I$36,,12)</f>
        <v>0</v>
      </c>
      <c r="J1556" s="90" t="str">
        <f t="shared" ref="J1556:O1556" ca="1" si="3129">IF(D1556=0,"",SUMPRODUCT((D1554:D1603&lt;=D1556)-(ISBLANK(D1554:D1603))))</f>
        <v/>
      </c>
      <c r="K1556" s="90" t="str">
        <f t="shared" ca="1" si="3129"/>
        <v/>
      </c>
      <c r="L1556" s="90" t="str">
        <f t="shared" ca="1" si="3129"/>
        <v/>
      </c>
      <c r="M1556" s="90" t="str">
        <f t="shared" ca="1" si="3129"/>
        <v/>
      </c>
      <c r="N1556" s="90" t="str">
        <f t="shared" ca="1" si="3129"/>
        <v/>
      </c>
      <c r="O1556" s="90" t="str">
        <f t="shared" ca="1" si="3129"/>
        <v/>
      </c>
      <c r="P1556" s="89" t="str">
        <f t="shared" ref="P1556:U1556" ca="1" si="3130">IF(ISNA(MATCH(MIN(J1554:J1603)+ROW()-ROW(P1554),J1554:J1603,0)),"",INDEX(D1554:D1603,MATCH(MIN(J1554:J1603)+ROW()-ROW(P1554),J1554:J1603,0)))</f>
        <v/>
      </c>
      <c r="Q1556" s="89" t="str">
        <f t="shared" ca="1" si="3130"/>
        <v/>
      </c>
      <c r="R1556" s="89" t="str">
        <f t="shared" ca="1" si="3130"/>
        <v/>
      </c>
      <c r="S1556" s="89" t="str">
        <f t="shared" ca="1" si="3130"/>
        <v/>
      </c>
      <c r="T1556" s="89" t="str">
        <f t="shared" ca="1" si="3130"/>
        <v/>
      </c>
      <c r="U1556" s="89" t="str">
        <f t="shared" ca="1" si="3130"/>
        <v/>
      </c>
      <c r="V1556" s="98"/>
    </row>
    <row r="1557" spans="2:22" x14ac:dyDescent="0.25">
      <c r="B1557">
        <v>4</v>
      </c>
      <c r="C1557" s="29">
        <f t="shared" si="3100"/>
        <v>43867</v>
      </c>
      <c r="D1557" s="88">
        <f ca="1">OFFSET(dispos!$D$36,,18)</f>
        <v>0</v>
      </c>
      <c r="E1557" s="88">
        <f ca="1">OFFSET(dispos!$E$36,,18)</f>
        <v>0</v>
      </c>
      <c r="F1557" s="88">
        <f ca="1">OFFSET(dispos!$F$36,,18)</f>
        <v>0</v>
      </c>
      <c r="G1557" s="88">
        <f ca="1">OFFSET(dispos!$G$36,,18)</f>
        <v>0</v>
      </c>
      <c r="H1557" s="88">
        <f ca="1">OFFSET(dispos!$H$36,,18)</f>
        <v>0</v>
      </c>
      <c r="I1557" s="88">
        <f ca="1">OFFSET(dispos!$I$36,,18)</f>
        <v>0</v>
      </c>
      <c r="J1557" s="90" t="str">
        <f t="shared" ref="J1557:O1557" ca="1" si="3131">IF(D1557=0,"",SUMPRODUCT((D1554:D1603&lt;=D1557)-(ISBLANK(D1554:D1603))))</f>
        <v/>
      </c>
      <c r="K1557" s="90" t="str">
        <f t="shared" ca="1" si="3131"/>
        <v/>
      </c>
      <c r="L1557" s="90" t="str">
        <f t="shared" ca="1" si="3131"/>
        <v/>
      </c>
      <c r="M1557" s="90" t="str">
        <f t="shared" ca="1" si="3131"/>
        <v/>
      </c>
      <c r="N1557" s="90" t="str">
        <f t="shared" ca="1" si="3131"/>
        <v/>
      </c>
      <c r="O1557" s="90" t="str">
        <f t="shared" ca="1" si="3131"/>
        <v/>
      </c>
      <c r="P1557" s="89" t="str">
        <f t="shared" ref="P1557:U1557" ca="1" si="3132">IF(ISNA(MATCH(MIN(J1554:J1603)+ROW()-ROW(P1554),J1554:J1603,0)),"",INDEX(D1554:D1603,MATCH(MIN(J1554:J1603)+ROW()-ROW(P1554),J1554:J1603,0)))</f>
        <v/>
      </c>
      <c r="Q1557" s="89" t="str">
        <f t="shared" ca="1" si="3132"/>
        <v/>
      </c>
      <c r="R1557" s="89" t="str">
        <f t="shared" ca="1" si="3132"/>
        <v/>
      </c>
      <c r="S1557" s="89" t="str">
        <f t="shared" ca="1" si="3132"/>
        <v/>
      </c>
      <c r="T1557" s="89" t="str">
        <f t="shared" ca="1" si="3132"/>
        <v/>
      </c>
      <c r="U1557" s="89" t="str">
        <f t="shared" ca="1" si="3132"/>
        <v/>
      </c>
      <c r="V1557" s="98"/>
    </row>
    <row r="1558" spans="2:22" x14ac:dyDescent="0.25">
      <c r="B1558">
        <v>5</v>
      </c>
      <c r="C1558" s="29">
        <f t="shared" si="3100"/>
        <v>43867</v>
      </c>
      <c r="D1558" s="88">
        <f ca="1">OFFSET(dispos!$D$36,,24)</f>
        <v>0</v>
      </c>
      <c r="E1558" s="88">
        <f ca="1">OFFSET(dispos!$E$36,,24)</f>
        <v>0</v>
      </c>
      <c r="F1558" s="88">
        <f ca="1">OFFSET(dispos!$F$36,,24)</f>
        <v>0</v>
      </c>
      <c r="G1558" s="88">
        <f ca="1">OFFSET(dispos!$G$36,,24)</f>
        <v>0</v>
      </c>
      <c r="H1558" s="88">
        <f ca="1">OFFSET(dispos!$H$36,,24)</f>
        <v>0</v>
      </c>
      <c r="I1558" s="88">
        <f ca="1">OFFSET(dispos!$I$36,,24)</f>
        <v>0</v>
      </c>
      <c r="J1558" s="90" t="str">
        <f t="shared" ref="J1558:O1558" ca="1" si="3133">IF(D1558=0,"",SUMPRODUCT((D1554:D1603&lt;=D1558)-(ISBLANK(D1554:D1603))))</f>
        <v/>
      </c>
      <c r="K1558" s="90" t="str">
        <f t="shared" ca="1" si="3133"/>
        <v/>
      </c>
      <c r="L1558" s="90" t="str">
        <f t="shared" ca="1" si="3133"/>
        <v/>
      </c>
      <c r="M1558" s="90" t="str">
        <f t="shared" ca="1" si="3133"/>
        <v/>
      </c>
      <c r="N1558" s="90" t="str">
        <f t="shared" ca="1" si="3133"/>
        <v/>
      </c>
      <c r="O1558" s="90" t="str">
        <f t="shared" ca="1" si="3133"/>
        <v/>
      </c>
      <c r="P1558" s="89" t="str">
        <f t="shared" ref="P1558:U1558" ca="1" si="3134">IF(ISNA(MATCH(MIN(J1554:J1603)+ROW()-ROW(P1554),J1554:J1603,0)),"",INDEX(D1554:D1603,MATCH(MIN(J1554:J1603)+ROW()-ROW(P1554),J1554:J1603,0)))</f>
        <v/>
      </c>
      <c r="Q1558" s="89" t="str">
        <f t="shared" ca="1" si="3134"/>
        <v/>
      </c>
      <c r="R1558" s="89" t="str">
        <f t="shared" ca="1" si="3134"/>
        <v/>
      </c>
      <c r="S1558" s="89" t="str">
        <f t="shared" ca="1" si="3134"/>
        <v/>
      </c>
      <c r="T1558" s="89" t="str">
        <f t="shared" ca="1" si="3134"/>
        <v/>
      </c>
      <c r="U1558" s="89" t="str">
        <f t="shared" ca="1" si="3134"/>
        <v/>
      </c>
      <c r="V1558" s="98"/>
    </row>
    <row r="1559" spans="2:22" x14ac:dyDescent="0.25">
      <c r="B1559">
        <v>6</v>
      </c>
      <c r="C1559" s="29">
        <f t="shared" si="3100"/>
        <v>43867</v>
      </c>
      <c r="D1559" s="88">
        <f ca="1">OFFSET(dispos!$D$36,,30)</f>
        <v>0</v>
      </c>
      <c r="E1559" s="88">
        <f ca="1">OFFSET(dispos!$E$36,,30)</f>
        <v>0</v>
      </c>
      <c r="F1559" s="88">
        <f ca="1">OFFSET(dispos!$F$36,,30)</f>
        <v>0</v>
      </c>
      <c r="G1559" s="88">
        <f ca="1">OFFSET(dispos!$G$36,,30)</f>
        <v>0</v>
      </c>
      <c r="H1559" s="88">
        <f ca="1">OFFSET(dispos!$H$36,,30)</f>
        <v>0</v>
      </c>
      <c r="I1559" s="88">
        <f ca="1">OFFSET(dispos!$I$36,,30)</f>
        <v>0</v>
      </c>
      <c r="J1559" s="90" t="str">
        <f t="shared" ref="J1559:O1559" ca="1" si="3135">IF(D1559=0,"",SUMPRODUCT((D1554:D1603&lt;=D1559)-(ISBLANK(D1554:D1603))))</f>
        <v/>
      </c>
      <c r="K1559" s="90" t="str">
        <f t="shared" ca="1" si="3135"/>
        <v/>
      </c>
      <c r="L1559" s="90" t="str">
        <f t="shared" ca="1" si="3135"/>
        <v/>
      </c>
      <c r="M1559" s="90" t="str">
        <f t="shared" ca="1" si="3135"/>
        <v/>
      </c>
      <c r="N1559" s="90" t="str">
        <f t="shared" ca="1" si="3135"/>
        <v/>
      </c>
      <c r="O1559" s="90" t="str">
        <f t="shared" ca="1" si="3135"/>
        <v/>
      </c>
      <c r="P1559" s="89" t="str">
        <f t="shared" ref="P1559:U1559" ca="1" si="3136">IF(ISNA(MATCH(MIN(J1554:J1603)+ROW()-ROW(P1554),J1554:J1603,0)),"",INDEX(D1554:D1603,MATCH(MIN(J1554:J1603)+ROW()-ROW(P1554),J1554:J1603,0)))</f>
        <v/>
      </c>
      <c r="Q1559" s="89" t="str">
        <f t="shared" ca="1" si="3136"/>
        <v/>
      </c>
      <c r="R1559" s="89" t="str">
        <f t="shared" ca="1" si="3136"/>
        <v/>
      </c>
      <c r="S1559" s="89" t="str">
        <f t="shared" ca="1" si="3136"/>
        <v/>
      </c>
      <c r="T1559" s="89" t="str">
        <f t="shared" ca="1" si="3136"/>
        <v/>
      </c>
      <c r="U1559" s="89" t="str">
        <f t="shared" ca="1" si="3136"/>
        <v/>
      </c>
      <c r="V1559" s="98"/>
    </row>
    <row r="1560" spans="2:22" x14ac:dyDescent="0.25">
      <c r="B1560">
        <v>7</v>
      </c>
      <c r="C1560" s="29">
        <f t="shared" si="3100"/>
        <v>43867</v>
      </c>
      <c r="D1560" s="88">
        <f ca="1">OFFSET(dispos!$D$36,,36)</f>
        <v>0</v>
      </c>
      <c r="E1560" s="88">
        <f ca="1">OFFSET(dispos!$E$36,,36)</f>
        <v>0</v>
      </c>
      <c r="F1560" s="88">
        <f ca="1">OFFSET(dispos!$F$36,,36)</f>
        <v>0</v>
      </c>
      <c r="G1560" s="88">
        <f ca="1">OFFSET(dispos!$G$36,,36)</f>
        <v>0</v>
      </c>
      <c r="H1560" s="88">
        <f ca="1">OFFSET(dispos!$H$36,,36)</f>
        <v>0</v>
      </c>
      <c r="I1560" s="88">
        <f ca="1">OFFSET(dispos!$I$36,,36)</f>
        <v>0</v>
      </c>
      <c r="J1560" s="90" t="str">
        <f t="shared" ref="J1560:O1560" ca="1" si="3137">IF(D1560=0,"",SUMPRODUCT((D1554:D1603&lt;=D1560)-(ISBLANK(D1554:D1603))))</f>
        <v/>
      </c>
      <c r="K1560" s="90" t="str">
        <f t="shared" ca="1" si="3137"/>
        <v/>
      </c>
      <c r="L1560" s="90" t="str">
        <f t="shared" ca="1" si="3137"/>
        <v/>
      </c>
      <c r="M1560" s="90" t="str">
        <f t="shared" ca="1" si="3137"/>
        <v/>
      </c>
      <c r="N1560" s="90" t="str">
        <f t="shared" ca="1" si="3137"/>
        <v/>
      </c>
      <c r="O1560" s="90" t="str">
        <f t="shared" ca="1" si="3137"/>
        <v/>
      </c>
      <c r="P1560" s="89" t="str">
        <f t="shared" ref="P1560:U1560" ca="1" si="3138">IF(ISNA(MATCH(MIN(J1554:J1603)+ROW()-ROW(P1554),J1554:J1603,0)),"",INDEX(D1554:D1603,MATCH(MIN(J1554:J1603)+ROW()-ROW(P1554),J1554:J1603,0)))</f>
        <v/>
      </c>
      <c r="Q1560" s="89" t="str">
        <f t="shared" ca="1" si="3138"/>
        <v/>
      </c>
      <c r="R1560" s="89" t="str">
        <f t="shared" ca="1" si="3138"/>
        <v/>
      </c>
      <c r="S1560" s="89" t="str">
        <f t="shared" ca="1" si="3138"/>
        <v/>
      </c>
      <c r="T1560" s="89" t="str">
        <f t="shared" ca="1" si="3138"/>
        <v/>
      </c>
      <c r="U1560" s="89" t="str">
        <f t="shared" ca="1" si="3138"/>
        <v/>
      </c>
      <c r="V1560" s="98"/>
    </row>
    <row r="1561" spans="2:22" x14ac:dyDescent="0.25">
      <c r="B1561">
        <v>8</v>
      </c>
      <c r="C1561" s="29">
        <f t="shared" si="3100"/>
        <v>43867</v>
      </c>
      <c r="D1561" s="88">
        <f ca="1">OFFSET(dispos!$D$36,,42)</f>
        <v>0</v>
      </c>
      <c r="E1561" s="88">
        <f ca="1">OFFSET(dispos!$E$36,,42)</f>
        <v>0</v>
      </c>
      <c r="F1561" s="88">
        <f ca="1">OFFSET(dispos!$F$36,,42)</f>
        <v>0</v>
      </c>
      <c r="G1561" s="88">
        <f ca="1">OFFSET(dispos!$G$36,,42)</f>
        <v>0</v>
      </c>
      <c r="H1561" s="88">
        <f ca="1">OFFSET(dispos!$H$36,,42)</f>
        <v>0</v>
      </c>
      <c r="I1561" s="88">
        <f ca="1">OFFSET(dispos!$I$36,,42)</f>
        <v>0</v>
      </c>
      <c r="J1561" s="90" t="str">
        <f t="shared" ref="J1561:O1561" ca="1" si="3139">IF(D1561=0,"",SUMPRODUCT((D1554:D1603&lt;=D1561)-(ISBLANK(D1554:D1603))))</f>
        <v/>
      </c>
      <c r="K1561" s="90" t="str">
        <f t="shared" ca="1" si="3139"/>
        <v/>
      </c>
      <c r="L1561" s="90" t="str">
        <f t="shared" ca="1" si="3139"/>
        <v/>
      </c>
      <c r="M1561" s="90" t="str">
        <f t="shared" ca="1" si="3139"/>
        <v/>
      </c>
      <c r="N1561" s="90" t="str">
        <f t="shared" ca="1" si="3139"/>
        <v/>
      </c>
      <c r="O1561" s="90" t="str">
        <f t="shared" ca="1" si="3139"/>
        <v/>
      </c>
      <c r="P1561" s="89" t="str">
        <f t="shared" ref="P1561:U1561" ca="1" si="3140">IF(ISNA(MATCH(MIN(J1554:J1603)+ROW()-ROW(P1554),J1554:J1603,0)),"",INDEX(D1554:D1603,MATCH(MIN(J1554:J1603)+ROW()-ROW(P1554),J1554:J1603,0)))</f>
        <v/>
      </c>
      <c r="Q1561" s="89" t="str">
        <f t="shared" ca="1" si="3140"/>
        <v/>
      </c>
      <c r="R1561" s="89" t="str">
        <f t="shared" ca="1" si="3140"/>
        <v/>
      </c>
      <c r="S1561" s="89" t="str">
        <f t="shared" ca="1" si="3140"/>
        <v/>
      </c>
      <c r="T1561" s="89" t="str">
        <f t="shared" ca="1" si="3140"/>
        <v/>
      </c>
      <c r="U1561" s="89" t="str">
        <f t="shared" ca="1" si="3140"/>
        <v/>
      </c>
      <c r="V1561" s="98"/>
    </row>
    <row r="1562" spans="2:22" x14ac:dyDescent="0.25">
      <c r="B1562">
        <v>9</v>
      </c>
      <c r="C1562" s="29">
        <f t="shared" si="3100"/>
        <v>43867</v>
      </c>
      <c r="D1562" s="88">
        <f ca="1">OFFSET(dispos!$D$36,,48)</f>
        <v>0</v>
      </c>
      <c r="E1562" s="88">
        <f ca="1">OFFSET(dispos!$E$36,,48)</f>
        <v>0</v>
      </c>
      <c r="F1562" s="88">
        <f ca="1">OFFSET(dispos!$F$36,,48)</f>
        <v>0</v>
      </c>
      <c r="G1562" s="88">
        <f ca="1">OFFSET(dispos!$G$36,,48)</f>
        <v>0</v>
      </c>
      <c r="H1562" s="88">
        <f ca="1">OFFSET(dispos!$H$36,,48)</f>
        <v>0</v>
      </c>
      <c r="I1562" s="88">
        <f ca="1">OFFSET(dispos!$I$36,,48)</f>
        <v>0</v>
      </c>
      <c r="J1562" s="90" t="str">
        <f t="shared" ref="J1562:O1562" ca="1" si="3141">IF(D1562=0,"",SUMPRODUCT((D1554:D1603&lt;=D1562)-(ISBLANK(D1554:D1603))))</f>
        <v/>
      </c>
      <c r="K1562" s="90" t="str">
        <f t="shared" ca="1" si="3141"/>
        <v/>
      </c>
      <c r="L1562" s="90" t="str">
        <f t="shared" ca="1" si="3141"/>
        <v/>
      </c>
      <c r="M1562" s="90" t="str">
        <f t="shared" ca="1" si="3141"/>
        <v/>
      </c>
      <c r="N1562" s="90" t="str">
        <f t="shared" ca="1" si="3141"/>
        <v/>
      </c>
      <c r="O1562" s="90" t="str">
        <f t="shared" ca="1" si="3141"/>
        <v/>
      </c>
      <c r="P1562" s="89" t="str">
        <f t="shared" ref="P1562:U1562" ca="1" si="3142">IF(ISNA(MATCH(MIN(J1554:J1603)+ROW()-ROW(P1554),J1554:J1603,0)),"",INDEX(D1554:D1603,MATCH(MIN(J1554:J1603)+ROW()-ROW(P1554),J1554:J1603,0)))</f>
        <v/>
      </c>
      <c r="Q1562" s="89" t="str">
        <f t="shared" ca="1" si="3142"/>
        <v/>
      </c>
      <c r="R1562" s="89" t="str">
        <f t="shared" ca="1" si="3142"/>
        <v/>
      </c>
      <c r="S1562" s="89" t="str">
        <f t="shared" ca="1" si="3142"/>
        <v/>
      </c>
      <c r="T1562" s="89" t="str">
        <f t="shared" ca="1" si="3142"/>
        <v/>
      </c>
      <c r="U1562" s="89" t="str">
        <f t="shared" ca="1" si="3142"/>
        <v/>
      </c>
      <c r="V1562" s="98"/>
    </row>
    <row r="1563" spans="2:22" x14ac:dyDescent="0.25">
      <c r="B1563">
        <v>10</v>
      </c>
      <c r="C1563" s="29">
        <f t="shared" si="3100"/>
        <v>43867</v>
      </c>
      <c r="D1563" s="88">
        <f ca="1">OFFSET(dispos!$D$36,,54)</f>
        <v>0</v>
      </c>
      <c r="E1563" s="88">
        <f ca="1">OFFSET(dispos!$E$36,,54)</f>
        <v>0</v>
      </c>
      <c r="F1563" s="88">
        <f ca="1">OFFSET(dispos!$F$36,,54)</f>
        <v>0</v>
      </c>
      <c r="G1563" s="88">
        <f ca="1">OFFSET(dispos!$G$36,,54)</f>
        <v>0</v>
      </c>
      <c r="H1563" s="88">
        <f ca="1">OFFSET(dispos!$H$36,,54)</f>
        <v>0</v>
      </c>
      <c r="I1563" s="88">
        <f ca="1">OFFSET(dispos!$I$36,,54)</f>
        <v>0</v>
      </c>
      <c r="J1563" s="90" t="str">
        <f t="shared" ref="J1563:O1563" ca="1" si="3143">IF(D1563=0,"",SUMPRODUCT((D1554:D1603&lt;=D1563)-(ISBLANK(D1554:D1603))))</f>
        <v/>
      </c>
      <c r="K1563" s="90" t="str">
        <f t="shared" ca="1" si="3143"/>
        <v/>
      </c>
      <c r="L1563" s="90" t="str">
        <f t="shared" ca="1" si="3143"/>
        <v/>
      </c>
      <c r="M1563" s="90" t="str">
        <f t="shared" ca="1" si="3143"/>
        <v/>
      </c>
      <c r="N1563" s="90" t="str">
        <f t="shared" ca="1" si="3143"/>
        <v/>
      </c>
      <c r="O1563" s="90" t="str">
        <f t="shared" ca="1" si="3143"/>
        <v/>
      </c>
      <c r="P1563" s="89" t="str">
        <f t="shared" ref="P1563:U1563" ca="1" si="3144">IF(ISNA(MATCH(MIN(J1554:J1603)+ROW()-ROW(P1554),J1554:J1603,0)),"",INDEX(D1554:D1603,MATCH(MIN(J1554:J1603)+ROW()-ROW(P1554),J1554:J1603,0)))</f>
        <v/>
      </c>
      <c r="Q1563" s="89" t="str">
        <f t="shared" ca="1" si="3144"/>
        <v/>
      </c>
      <c r="R1563" s="89" t="str">
        <f t="shared" ca="1" si="3144"/>
        <v/>
      </c>
      <c r="S1563" s="89" t="str">
        <f t="shared" ca="1" si="3144"/>
        <v/>
      </c>
      <c r="T1563" s="89" t="str">
        <f t="shared" ca="1" si="3144"/>
        <v/>
      </c>
      <c r="U1563" s="89" t="str">
        <f t="shared" ca="1" si="3144"/>
        <v/>
      </c>
      <c r="V1563" s="98"/>
    </row>
    <row r="1564" spans="2:22" x14ac:dyDescent="0.25">
      <c r="B1564">
        <v>11</v>
      </c>
      <c r="C1564" s="29">
        <f t="shared" si="3100"/>
        <v>43867</v>
      </c>
      <c r="D1564" s="88">
        <f ca="1">OFFSET(dispos!$D$36,,60)</f>
        <v>0</v>
      </c>
      <c r="E1564" s="88">
        <f ca="1">OFFSET(dispos!$E$36,,60)</f>
        <v>0</v>
      </c>
      <c r="F1564" s="88">
        <f ca="1">OFFSET(dispos!$F$36,,60)</f>
        <v>0</v>
      </c>
      <c r="G1564" s="88">
        <f ca="1">OFFSET(dispos!$G$36,,60)</f>
        <v>0</v>
      </c>
      <c r="H1564" s="88">
        <f ca="1">OFFSET(dispos!$H$36,,60)</f>
        <v>0</v>
      </c>
      <c r="I1564" s="88">
        <f ca="1">OFFSET(dispos!$I$36,,60)</f>
        <v>0</v>
      </c>
      <c r="J1564" s="90" t="str">
        <f t="shared" ref="J1564:O1564" ca="1" si="3145">IF(D1564=0,"",SUMPRODUCT((D1554:D1603&lt;=D1564)-(ISBLANK(D1554:D1603))))</f>
        <v/>
      </c>
      <c r="K1564" s="90" t="str">
        <f t="shared" ca="1" si="3145"/>
        <v/>
      </c>
      <c r="L1564" s="90" t="str">
        <f t="shared" ca="1" si="3145"/>
        <v/>
      </c>
      <c r="M1564" s="90" t="str">
        <f t="shared" ca="1" si="3145"/>
        <v/>
      </c>
      <c r="N1564" s="90" t="str">
        <f t="shared" ca="1" si="3145"/>
        <v/>
      </c>
      <c r="O1564" s="90" t="str">
        <f t="shared" ca="1" si="3145"/>
        <v/>
      </c>
      <c r="P1564" s="89" t="str">
        <f t="shared" ref="P1564:U1564" ca="1" si="3146">IF(ISNA(MATCH(MIN(J1554:J1603)+ROW()-ROW(P1554),J1554:J1603,0)),"",INDEX(D1554:D1603,MATCH(MIN(J1554:J1603)+ROW()-ROW(P1554),J1554:J1603,0)))</f>
        <v/>
      </c>
      <c r="Q1564" s="89" t="str">
        <f t="shared" ca="1" si="3146"/>
        <v/>
      </c>
      <c r="R1564" s="89" t="str">
        <f t="shared" ca="1" si="3146"/>
        <v/>
      </c>
      <c r="S1564" s="89" t="str">
        <f t="shared" ca="1" si="3146"/>
        <v/>
      </c>
      <c r="T1564" s="89" t="str">
        <f t="shared" ca="1" si="3146"/>
        <v/>
      </c>
      <c r="U1564" s="89" t="str">
        <f t="shared" ca="1" si="3146"/>
        <v/>
      </c>
      <c r="V1564" s="98"/>
    </row>
    <row r="1565" spans="2:22" x14ac:dyDescent="0.25">
      <c r="B1565">
        <v>12</v>
      </c>
      <c r="C1565" s="29">
        <f t="shared" si="3100"/>
        <v>43867</v>
      </c>
      <c r="D1565" s="88">
        <f ca="1">OFFSET(dispos!$D$36,,66)</f>
        <v>0</v>
      </c>
      <c r="E1565" s="88">
        <f ca="1">OFFSET(dispos!$E$36,,66)</f>
        <v>0</v>
      </c>
      <c r="F1565" s="88">
        <f ca="1">OFFSET(dispos!$F$36,,66)</f>
        <v>0</v>
      </c>
      <c r="G1565" s="88">
        <f ca="1">OFFSET(dispos!$G$36,,66)</f>
        <v>0</v>
      </c>
      <c r="H1565" s="88">
        <f ca="1">OFFSET(dispos!$H$36,,66)</f>
        <v>0</v>
      </c>
      <c r="I1565" s="88">
        <f ca="1">OFFSET(dispos!$I$36,,66)</f>
        <v>0</v>
      </c>
      <c r="J1565" s="90" t="str">
        <f t="shared" ref="J1565:O1565" ca="1" si="3147">IF(D1565=0,"",SUMPRODUCT((D1554:D1603&lt;=D1565)-(ISBLANK(D1554:D1603))))</f>
        <v/>
      </c>
      <c r="K1565" s="90" t="str">
        <f t="shared" ca="1" si="3147"/>
        <v/>
      </c>
      <c r="L1565" s="90" t="str">
        <f t="shared" ca="1" si="3147"/>
        <v/>
      </c>
      <c r="M1565" s="90" t="str">
        <f t="shared" ca="1" si="3147"/>
        <v/>
      </c>
      <c r="N1565" s="90" t="str">
        <f t="shared" ca="1" si="3147"/>
        <v/>
      </c>
      <c r="O1565" s="90" t="str">
        <f t="shared" ca="1" si="3147"/>
        <v/>
      </c>
      <c r="P1565" s="89" t="str">
        <f t="shared" ref="P1565:U1565" ca="1" si="3148">IF(ISNA(MATCH(MIN(J1554:J1603)+ROW()-ROW(P1554),J1554:J1603,0)),"",INDEX(D1554:D1603,MATCH(MIN(J1554:J1603)+ROW()-ROW(P1554),J1554:J1603,0)))</f>
        <v/>
      </c>
      <c r="Q1565" s="89" t="str">
        <f t="shared" ca="1" si="3148"/>
        <v/>
      </c>
      <c r="R1565" s="89" t="str">
        <f t="shared" ca="1" si="3148"/>
        <v/>
      </c>
      <c r="S1565" s="89" t="str">
        <f t="shared" ca="1" si="3148"/>
        <v/>
      </c>
      <c r="T1565" s="89" t="str">
        <f t="shared" ca="1" si="3148"/>
        <v/>
      </c>
      <c r="U1565" s="89" t="str">
        <f t="shared" ca="1" si="3148"/>
        <v/>
      </c>
      <c r="V1565" s="98"/>
    </row>
    <row r="1566" spans="2:22" x14ac:dyDescent="0.25">
      <c r="B1566">
        <v>13</v>
      </c>
      <c r="C1566" s="29">
        <f t="shared" si="3100"/>
        <v>43867</v>
      </c>
      <c r="D1566" s="88">
        <f ca="1">OFFSET(dispos!$D$36,,72)</f>
        <v>0</v>
      </c>
      <c r="E1566" s="88">
        <f ca="1">OFFSET(dispos!$E$36,,72)</f>
        <v>0</v>
      </c>
      <c r="F1566" s="88">
        <f ca="1">OFFSET(dispos!$F$36,,72)</f>
        <v>0</v>
      </c>
      <c r="G1566" s="88">
        <f ca="1">OFFSET(dispos!$G$36,,72)</f>
        <v>0</v>
      </c>
      <c r="H1566" s="88">
        <f ca="1">OFFSET(dispos!$H$36,,72)</f>
        <v>0</v>
      </c>
      <c r="I1566" s="88">
        <f ca="1">OFFSET(dispos!$I$36,,72)</f>
        <v>0</v>
      </c>
      <c r="J1566" s="90" t="str">
        <f t="shared" ref="J1566:O1566" ca="1" si="3149">IF(D1566=0,"",SUMPRODUCT((D1554:D1603&lt;=D1566)-(ISBLANK(D1554:D1603))))</f>
        <v/>
      </c>
      <c r="K1566" s="90" t="str">
        <f t="shared" ca="1" si="3149"/>
        <v/>
      </c>
      <c r="L1566" s="90" t="str">
        <f t="shared" ca="1" si="3149"/>
        <v/>
      </c>
      <c r="M1566" s="90" t="str">
        <f t="shared" ca="1" si="3149"/>
        <v/>
      </c>
      <c r="N1566" s="90" t="str">
        <f t="shared" ca="1" si="3149"/>
        <v/>
      </c>
      <c r="O1566" s="90" t="str">
        <f t="shared" ca="1" si="3149"/>
        <v/>
      </c>
      <c r="P1566" s="89" t="str">
        <f t="shared" ref="P1566:U1566" ca="1" si="3150">IF(ISNA(MATCH(MIN(J1554:J1603)+ROW()-ROW(P1554),J1554:J1603,0)),"",INDEX(D1554:D1603,MATCH(MIN(J1554:J1603)+ROW()-ROW(P1554),J1554:J1603,0)))</f>
        <v/>
      </c>
      <c r="Q1566" s="89" t="str">
        <f t="shared" ca="1" si="3150"/>
        <v/>
      </c>
      <c r="R1566" s="89" t="str">
        <f t="shared" ca="1" si="3150"/>
        <v/>
      </c>
      <c r="S1566" s="89" t="str">
        <f t="shared" ca="1" si="3150"/>
        <v/>
      </c>
      <c r="T1566" s="89" t="str">
        <f t="shared" ca="1" si="3150"/>
        <v/>
      </c>
      <c r="U1566" s="89" t="str">
        <f t="shared" ca="1" si="3150"/>
        <v/>
      </c>
      <c r="V1566" s="98"/>
    </row>
    <row r="1567" spans="2:22" x14ac:dyDescent="0.25">
      <c r="B1567">
        <v>14</v>
      </c>
      <c r="C1567" s="29">
        <f t="shared" si="3100"/>
        <v>43867</v>
      </c>
      <c r="D1567" s="88">
        <f ca="1">OFFSET(dispos!$D$36,,78)</f>
        <v>0</v>
      </c>
      <c r="E1567" s="88">
        <f ca="1">OFFSET(dispos!$E$36,,78)</f>
        <v>0</v>
      </c>
      <c r="F1567" s="88">
        <f ca="1">OFFSET(dispos!$F$36,,78)</f>
        <v>0</v>
      </c>
      <c r="G1567" s="88">
        <f ca="1">OFFSET(dispos!$G$36,,78)</f>
        <v>0</v>
      </c>
      <c r="H1567" s="88">
        <f ca="1">OFFSET(dispos!$H$36,,78)</f>
        <v>0</v>
      </c>
      <c r="I1567" s="88">
        <f ca="1">OFFSET(dispos!$I$36,,78)</f>
        <v>0</v>
      </c>
      <c r="J1567" s="90" t="str">
        <f t="shared" ref="J1567:O1567" ca="1" si="3151">IF(D1567=0,"",SUMPRODUCT((D1554:D1603&lt;=D1567)-(ISBLANK(D1554:D1603))))</f>
        <v/>
      </c>
      <c r="K1567" s="90" t="str">
        <f t="shared" ca="1" si="3151"/>
        <v/>
      </c>
      <c r="L1567" s="90" t="str">
        <f t="shared" ca="1" si="3151"/>
        <v/>
      </c>
      <c r="M1567" s="90" t="str">
        <f t="shared" ca="1" si="3151"/>
        <v/>
      </c>
      <c r="N1567" s="90" t="str">
        <f t="shared" ca="1" si="3151"/>
        <v/>
      </c>
      <c r="O1567" s="90" t="str">
        <f t="shared" ca="1" si="3151"/>
        <v/>
      </c>
      <c r="P1567" s="89" t="str">
        <f t="shared" ref="P1567:U1567" ca="1" si="3152">IF(ISNA(MATCH(MIN(J1554:J1603)+ROW()-ROW(P1554),J1554:J1603,0)),"",INDEX(D1554:D1603,MATCH(MIN(J1554:J1603)+ROW()-ROW(P1554),J1554:J1603,0)))</f>
        <v/>
      </c>
      <c r="Q1567" s="89" t="str">
        <f t="shared" ca="1" si="3152"/>
        <v/>
      </c>
      <c r="R1567" s="89" t="str">
        <f t="shared" ca="1" si="3152"/>
        <v/>
      </c>
      <c r="S1567" s="89" t="str">
        <f t="shared" ca="1" si="3152"/>
        <v/>
      </c>
      <c r="T1567" s="89" t="str">
        <f t="shared" ca="1" si="3152"/>
        <v/>
      </c>
      <c r="U1567" s="89" t="str">
        <f t="shared" ca="1" si="3152"/>
        <v/>
      </c>
      <c r="V1567" s="98"/>
    </row>
    <row r="1568" spans="2:22" x14ac:dyDescent="0.25">
      <c r="B1568">
        <v>15</v>
      </c>
      <c r="C1568" s="29">
        <f t="shared" si="3100"/>
        <v>43867</v>
      </c>
      <c r="D1568" s="88">
        <f ca="1">OFFSET(dispos!$D$36,,84)</f>
        <v>0</v>
      </c>
      <c r="E1568" s="88">
        <f ca="1">OFFSET(dispos!$E$36,,84)</f>
        <v>0</v>
      </c>
      <c r="F1568" s="88">
        <f ca="1">OFFSET(dispos!$F$36,,84)</f>
        <v>0</v>
      </c>
      <c r="G1568" s="88">
        <f ca="1">OFFSET(dispos!$G$36,,84)</f>
        <v>0</v>
      </c>
      <c r="H1568" s="88">
        <f ca="1">OFFSET(dispos!$H$36,,84)</f>
        <v>0</v>
      </c>
      <c r="I1568" s="88">
        <f ca="1">OFFSET(dispos!$I$36,,84)</f>
        <v>0</v>
      </c>
      <c r="J1568" s="90" t="str">
        <f t="shared" ref="J1568:O1568" ca="1" si="3153">IF(D1568=0,"",SUMPRODUCT((D1554:D1603&lt;=D1568)-(ISBLANK(D1554:D1603))))</f>
        <v/>
      </c>
      <c r="K1568" s="90" t="str">
        <f t="shared" ca="1" si="3153"/>
        <v/>
      </c>
      <c r="L1568" s="90" t="str">
        <f t="shared" ca="1" si="3153"/>
        <v/>
      </c>
      <c r="M1568" s="90" t="str">
        <f t="shared" ca="1" si="3153"/>
        <v/>
      </c>
      <c r="N1568" s="90" t="str">
        <f t="shared" ca="1" si="3153"/>
        <v/>
      </c>
      <c r="O1568" s="90" t="str">
        <f t="shared" ca="1" si="3153"/>
        <v/>
      </c>
      <c r="P1568" s="89" t="str">
        <f t="shared" ref="P1568:U1568" ca="1" si="3154">IF(ISNA(MATCH(MIN(J1554:J1603)+ROW()-ROW(P1554),J1554:J1603,0)),"",INDEX(D1554:D1603,MATCH(MIN(J1554:J1603)+ROW()-ROW(P1554),J1554:J1603,0)))</f>
        <v/>
      </c>
      <c r="Q1568" s="89" t="str">
        <f t="shared" ca="1" si="3154"/>
        <v/>
      </c>
      <c r="R1568" s="89" t="str">
        <f t="shared" ca="1" si="3154"/>
        <v/>
      </c>
      <c r="S1568" s="89" t="str">
        <f t="shared" ca="1" si="3154"/>
        <v/>
      </c>
      <c r="T1568" s="89" t="str">
        <f t="shared" ca="1" si="3154"/>
        <v/>
      </c>
      <c r="U1568" s="89" t="str">
        <f t="shared" ca="1" si="3154"/>
        <v/>
      </c>
      <c r="V1568" s="98"/>
    </row>
    <row r="1569" spans="2:22" x14ac:dyDescent="0.25">
      <c r="B1569">
        <v>16</v>
      </c>
      <c r="C1569" s="29">
        <f t="shared" si="3100"/>
        <v>43867</v>
      </c>
      <c r="D1569" s="88">
        <f ca="1">OFFSET(dispos!$D$36,,90)</f>
        <v>0</v>
      </c>
      <c r="E1569" s="88">
        <f ca="1">OFFSET(dispos!$E$36,,90)</f>
        <v>0</v>
      </c>
      <c r="F1569" s="88">
        <f ca="1">OFFSET(dispos!$F$36,,90)</f>
        <v>0</v>
      </c>
      <c r="G1569" s="88">
        <f ca="1">OFFSET(dispos!$G$36,,90)</f>
        <v>0</v>
      </c>
      <c r="H1569" s="88">
        <f ca="1">OFFSET(dispos!$H$36,,90)</f>
        <v>0</v>
      </c>
      <c r="I1569" s="88">
        <f ca="1">OFFSET(dispos!$I$36,,90)</f>
        <v>0</v>
      </c>
      <c r="J1569" s="90" t="str">
        <f t="shared" ref="J1569:O1569" ca="1" si="3155">IF(D1569=0,"",SUMPRODUCT((D1554:D1603&lt;=D1569)-(ISBLANK(D1554:D1603))))</f>
        <v/>
      </c>
      <c r="K1569" s="90" t="str">
        <f t="shared" ca="1" si="3155"/>
        <v/>
      </c>
      <c r="L1569" s="90" t="str">
        <f t="shared" ca="1" si="3155"/>
        <v/>
      </c>
      <c r="M1569" s="90" t="str">
        <f t="shared" ca="1" si="3155"/>
        <v/>
      </c>
      <c r="N1569" s="90" t="str">
        <f t="shared" ca="1" si="3155"/>
        <v/>
      </c>
      <c r="O1569" s="90" t="str">
        <f t="shared" ca="1" si="3155"/>
        <v/>
      </c>
      <c r="P1569" s="89" t="str">
        <f t="shared" ref="P1569:U1569" ca="1" si="3156">IF(ISNA(MATCH(MIN(J1554:J1603)+ROW()-ROW(P1554),J1554:J1603,0)),"",INDEX(D1554:D1603,MATCH(MIN(J1554:J1603)+ROW()-ROW(P1554),J1554:J1603,0)))</f>
        <v/>
      </c>
      <c r="Q1569" s="89" t="str">
        <f t="shared" ca="1" si="3156"/>
        <v/>
      </c>
      <c r="R1569" s="89" t="str">
        <f t="shared" ca="1" si="3156"/>
        <v/>
      </c>
      <c r="S1569" s="89" t="str">
        <f t="shared" ca="1" si="3156"/>
        <v/>
      </c>
      <c r="T1569" s="89" t="str">
        <f t="shared" ca="1" si="3156"/>
        <v/>
      </c>
      <c r="U1569" s="89" t="str">
        <f t="shared" ca="1" si="3156"/>
        <v/>
      </c>
      <c r="V1569" s="98"/>
    </row>
    <row r="1570" spans="2:22" x14ac:dyDescent="0.25">
      <c r="B1570">
        <v>17</v>
      </c>
      <c r="C1570" s="29">
        <f t="shared" si="3100"/>
        <v>43867</v>
      </c>
      <c r="D1570" s="88">
        <f ca="1">OFFSET(dispos!$D$36,,96)</f>
        <v>0</v>
      </c>
      <c r="E1570" s="88">
        <f ca="1">OFFSET(dispos!$E$36,,96)</f>
        <v>0</v>
      </c>
      <c r="F1570" s="88">
        <f ca="1">OFFSET(dispos!$F$36,,96)</f>
        <v>0</v>
      </c>
      <c r="G1570" s="88">
        <f ca="1">OFFSET(dispos!$G$36,,96)</f>
        <v>0</v>
      </c>
      <c r="H1570" s="88">
        <f ca="1">OFFSET(dispos!$H$36,,96)</f>
        <v>0</v>
      </c>
      <c r="I1570" s="88">
        <f ca="1">OFFSET(dispos!$I$36,,96)</f>
        <v>0</v>
      </c>
      <c r="J1570" s="90" t="str">
        <f t="shared" ref="J1570:O1570" ca="1" si="3157">IF(D1570=0,"",SUMPRODUCT((D1554:D1603&lt;=D1570)-(ISBLANK(D1554:D1603))))</f>
        <v/>
      </c>
      <c r="K1570" s="90" t="str">
        <f t="shared" ca="1" si="3157"/>
        <v/>
      </c>
      <c r="L1570" s="90" t="str">
        <f t="shared" ca="1" si="3157"/>
        <v/>
      </c>
      <c r="M1570" s="90" t="str">
        <f t="shared" ca="1" si="3157"/>
        <v/>
      </c>
      <c r="N1570" s="90" t="str">
        <f t="shared" ca="1" si="3157"/>
        <v/>
      </c>
      <c r="O1570" s="90" t="str">
        <f t="shared" ca="1" si="3157"/>
        <v/>
      </c>
      <c r="P1570" s="89" t="str">
        <f t="shared" ref="P1570:U1570" ca="1" si="3158">IF(ISNA(MATCH(MIN(J1554:J1603)+ROW()-ROW(P1554),J1554:J1603,0)),"",INDEX(D1554:D1603,MATCH(MIN(J1554:J1603)+ROW()-ROW(P1554),J1554:J1603,0)))</f>
        <v/>
      </c>
      <c r="Q1570" s="89" t="str">
        <f t="shared" ca="1" si="3158"/>
        <v/>
      </c>
      <c r="R1570" s="89" t="str">
        <f t="shared" ca="1" si="3158"/>
        <v/>
      </c>
      <c r="S1570" s="89" t="str">
        <f t="shared" ca="1" si="3158"/>
        <v/>
      </c>
      <c r="T1570" s="89" t="str">
        <f t="shared" ca="1" si="3158"/>
        <v/>
      </c>
      <c r="U1570" s="89" t="str">
        <f t="shared" ca="1" si="3158"/>
        <v/>
      </c>
      <c r="V1570" s="98"/>
    </row>
    <row r="1571" spans="2:22" x14ac:dyDescent="0.25">
      <c r="B1571">
        <v>18</v>
      </c>
      <c r="C1571" s="29">
        <f t="shared" si="3100"/>
        <v>43867</v>
      </c>
      <c r="D1571" s="88">
        <f ca="1">OFFSET(dispos!$D$36,,102)</f>
        <v>0</v>
      </c>
      <c r="E1571" s="88">
        <f ca="1">OFFSET(dispos!$E$36,,102)</f>
        <v>0</v>
      </c>
      <c r="F1571" s="88">
        <f ca="1">OFFSET(dispos!$F$36,,102)</f>
        <v>0</v>
      </c>
      <c r="G1571" s="88">
        <f ca="1">OFFSET(dispos!$G$36,,102)</f>
        <v>0</v>
      </c>
      <c r="H1571" s="88">
        <f ca="1">OFFSET(dispos!$H$36,,102)</f>
        <v>0</v>
      </c>
      <c r="I1571" s="88">
        <f ca="1">OFFSET(dispos!$I$36,,102)</f>
        <v>0</v>
      </c>
      <c r="J1571" s="90" t="str">
        <f t="shared" ref="J1571:O1571" ca="1" si="3159">IF(D1571=0,"",SUMPRODUCT((D1554:D1603&lt;=D1571)-(ISBLANK(D1554:D1603))))</f>
        <v/>
      </c>
      <c r="K1571" s="90" t="str">
        <f t="shared" ca="1" si="3159"/>
        <v/>
      </c>
      <c r="L1571" s="90" t="str">
        <f t="shared" ca="1" si="3159"/>
        <v/>
      </c>
      <c r="M1571" s="90" t="str">
        <f t="shared" ca="1" si="3159"/>
        <v/>
      </c>
      <c r="N1571" s="90" t="str">
        <f t="shared" ca="1" si="3159"/>
        <v/>
      </c>
      <c r="O1571" s="90" t="str">
        <f t="shared" ca="1" si="3159"/>
        <v/>
      </c>
      <c r="P1571" s="89" t="str">
        <f t="shared" ref="P1571:U1571" ca="1" si="3160">IF(ISNA(MATCH(MIN(J1554:J1603)+ROW()-ROW(P1554),J1554:J1603,0)),"",INDEX(D1554:D1603,MATCH(MIN(J1554:J1603)+ROW()-ROW(P1554),J1554:J1603,0)))</f>
        <v/>
      </c>
      <c r="Q1571" s="89" t="str">
        <f t="shared" ca="1" si="3160"/>
        <v/>
      </c>
      <c r="R1571" s="89" t="str">
        <f t="shared" ca="1" si="3160"/>
        <v/>
      </c>
      <c r="S1571" s="89" t="str">
        <f t="shared" ca="1" si="3160"/>
        <v/>
      </c>
      <c r="T1571" s="89" t="str">
        <f t="shared" ca="1" si="3160"/>
        <v/>
      </c>
      <c r="U1571" s="89" t="str">
        <f t="shared" ca="1" si="3160"/>
        <v/>
      </c>
      <c r="V1571" s="98"/>
    </row>
    <row r="1572" spans="2:22" x14ac:dyDescent="0.25">
      <c r="B1572">
        <v>19</v>
      </c>
      <c r="C1572" s="29">
        <f t="shared" si="3100"/>
        <v>43867</v>
      </c>
      <c r="D1572" s="88">
        <f ca="1">OFFSET(dispos!$D$36,,108)</f>
        <v>0</v>
      </c>
      <c r="E1572" s="88">
        <f ca="1">OFFSET(dispos!$E$36,,108)</f>
        <v>0</v>
      </c>
      <c r="F1572" s="88">
        <f ca="1">OFFSET(dispos!$F$36,,108)</f>
        <v>0</v>
      </c>
      <c r="G1572" s="88">
        <f ca="1">OFFSET(dispos!$G$36,,108)</f>
        <v>0</v>
      </c>
      <c r="H1572" s="88">
        <f ca="1">OFFSET(dispos!$H$36,,108)</f>
        <v>0</v>
      </c>
      <c r="I1572" s="88">
        <f ca="1">OFFSET(dispos!$I$36,,108)</f>
        <v>0</v>
      </c>
      <c r="J1572" s="90" t="str">
        <f t="shared" ref="J1572:O1572" ca="1" si="3161">IF(D1572=0,"",SUMPRODUCT((D1554:D1603&lt;=D1572)-(ISBLANK(D1554:D1603))))</f>
        <v/>
      </c>
      <c r="K1572" s="90" t="str">
        <f t="shared" ca="1" si="3161"/>
        <v/>
      </c>
      <c r="L1572" s="90" t="str">
        <f t="shared" ca="1" si="3161"/>
        <v/>
      </c>
      <c r="M1572" s="90" t="str">
        <f t="shared" ca="1" si="3161"/>
        <v/>
      </c>
      <c r="N1572" s="90" t="str">
        <f t="shared" ca="1" si="3161"/>
        <v/>
      </c>
      <c r="O1572" s="90" t="str">
        <f t="shared" ca="1" si="3161"/>
        <v/>
      </c>
      <c r="P1572" s="89" t="str">
        <f t="shared" ref="P1572:U1572" ca="1" si="3162">IF(ISNA(MATCH(MIN(J1554:J1603)+ROW()-ROW(P1554),J1554:J1603,0)),"",INDEX(D1554:D1603,MATCH(MIN(J1554:J1603)+ROW()-ROW(P1554),J1554:J1603,0)))</f>
        <v/>
      </c>
      <c r="Q1572" s="89" t="str">
        <f t="shared" ca="1" si="3162"/>
        <v/>
      </c>
      <c r="R1572" s="89" t="str">
        <f t="shared" ca="1" si="3162"/>
        <v/>
      </c>
      <c r="S1572" s="89" t="str">
        <f t="shared" ca="1" si="3162"/>
        <v/>
      </c>
      <c r="T1572" s="89" t="str">
        <f t="shared" ca="1" si="3162"/>
        <v/>
      </c>
      <c r="U1572" s="89" t="str">
        <f t="shared" ca="1" si="3162"/>
        <v/>
      </c>
      <c r="V1572" s="98"/>
    </row>
    <row r="1573" spans="2:22" x14ac:dyDescent="0.25">
      <c r="B1573">
        <v>20</v>
      </c>
      <c r="C1573" s="29">
        <f t="shared" si="3100"/>
        <v>43867</v>
      </c>
      <c r="D1573" s="88">
        <f ca="1">OFFSET(dispos!$D$36,,114)</f>
        <v>0</v>
      </c>
      <c r="E1573" s="88">
        <f ca="1">OFFSET(dispos!$E$36,,114)</f>
        <v>0</v>
      </c>
      <c r="F1573" s="88">
        <f ca="1">OFFSET(dispos!$F$36,,114)</f>
        <v>0</v>
      </c>
      <c r="G1573" s="88">
        <f ca="1">OFFSET(dispos!$G$36,,114)</f>
        <v>0</v>
      </c>
      <c r="H1573" s="88">
        <f ca="1">OFFSET(dispos!$H$36,,114)</f>
        <v>0</v>
      </c>
      <c r="I1573" s="88">
        <f ca="1">OFFSET(dispos!$I$36,,114)</f>
        <v>0</v>
      </c>
      <c r="J1573" s="90" t="str">
        <f t="shared" ref="J1573:O1573" ca="1" si="3163">IF(D1573=0,"",SUMPRODUCT((D1554:D1603&lt;=D1573)-(ISBLANK(D1554:D1603))))</f>
        <v/>
      </c>
      <c r="K1573" s="90" t="str">
        <f t="shared" ca="1" si="3163"/>
        <v/>
      </c>
      <c r="L1573" s="90" t="str">
        <f t="shared" ca="1" si="3163"/>
        <v/>
      </c>
      <c r="M1573" s="90" t="str">
        <f t="shared" ca="1" si="3163"/>
        <v/>
      </c>
      <c r="N1573" s="90" t="str">
        <f t="shared" ca="1" si="3163"/>
        <v/>
      </c>
      <c r="O1573" s="90" t="str">
        <f t="shared" ca="1" si="3163"/>
        <v/>
      </c>
      <c r="P1573" s="89" t="str">
        <f t="shared" ref="P1573:U1573" ca="1" si="3164">IF(ISNA(MATCH(MIN(J1554:J1603)+ROW()-ROW(P1554),J1554:J1603,0)),"",INDEX(D1554:D1603,MATCH(MIN(J1554:J1603)+ROW()-ROW(P1554),J1554:J1603,0)))</f>
        <v/>
      </c>
      <c r="Q1573" s="89" t="str">
        <f t="shared" ca="1" si="3164"/>
        <v/>
      </c>
      <c r="R1573" s="89" t="str">
        <f t="shared" ca="1" si="3164"/>
        <v/>
      </c>
      <c r="S1573" s="89" t="str">
        <f t="shared" ca="1" si="3164"/>
        <v/>
      </c>
      <c r="T1573" s="89" t="str">
        <f t="shared" ca="1" si="3164"/>
        <v/>
      </c>
      <c r="U1573" s="89" t="str">
        <f t="shared" ca="1" si="3164"/>
        <v/>
      </c>
      <c r="V1573" s="98"/>
    </row>
    <row r="1574" spans="2:22" x14ac:dyDescent="0.25">
      <c r="B1574">
        <v>21</v>
      </c>
      <c r="C1574" s="29">
        <f t="shared" si="3100"/>
        <v>43867</v>
      </c>
      <c r="D1574" s="88">
        <f ca="1">OFFSET(dispos!$D$36,,120)</f>
        <v>0</v>
      </c>
      <c r="E1574" s="88">
        <f ca="1">OFFSET(dispos!$E$36,,120)</f>
        <v>0</v>
      </c>
      <c r="F1574" s="88">
        <f ca="1">OFFSET(dispos!$F$36,,120)</f>
        <v>0</v>
      </c>
      <c r="G1574" s="88">
        <f ca="1">OFFSET(dispos!$G$36,,120)</f>
        <v>0</v>
      </c>
      <c r="H1574" s="88">
        <f ca="1">OFFSET(dispos!$H$36,,120)</f>
        <v>0</v>
      </c>
      <c r="I1574" s="88">
        <f ca="1">OFFSET(dispos!$I$36,,120)</f>
        <v>0</v>
      </c>
      <c r="J1574" s="90" t="str">
        <f t="shared" ref="J1574:O1574" ca="1" si="3165">IF(D1574=0,"",SUMPRODUCT((D1554:D1603&lt;=D1574)-(ISBLANK(D1554:D1603))))</f>
        <v/>
      </c>
      <c r="K1574" s="90" t="str">
        <f t="shared" ca="1" si="3165"/>
        <v/>
      </c>
      <c r="L1574" s="90" t="str">
        <f t="shared" ca="1" si="3165"/>
        <v/>
      </c>
      <c r="M1574" s="90" t="str">
        <f t="shared" ca="1" si="3165"/>
        <v/>
      </c>
      <c r="N1574" s="90" t="str">
        <f t="shared" ca="1" si="3165"/>
        <v/>
      </c>
      <c r="O1574" s="90" t="str">
        <f t="shared" ca="1" si="3165"/>
        <v/>
      </c>
      <c r="P1574" s="89" t="str">
        <f t="shared" ref="P1574:U1574" ca="1" si="3166">IF(ISNA(MATCH(MIN(J1554:J1603)+ROW()-ROW(P1554),J1554:J1603,0)),"",INDEX(D1554:D1603,MATCH(MIN(J1554:J1603)+ROW()-ROW(P1554),J1554:J1603,0)))</f>
        <v/>
      </c>
      <c r="Q1574" s="89" t="str">
        <f t="shared" ca="1" si="3166"/>
        <v/>
      </c>
      <c r="R1574" s="89" t="str">
        <f t="shared" ca="1" si="3166"/>
        <v/>
      </c>
      <c r="S1574" s="89" t="str">
        <f t="shared" ca="1" si="3166"/>
        <v/>
      </c>
      <c r="T1574" s="89" t="str">
        <f t="shared" ca="1" si="3166"/>
        <v/>
      </c>
      <c r="U1574" s="89" t="str">
        <f t="shared" ca="1" si="3166"/>
        <v/>
      </c>
      <c r="V1574" s="98"/>
    </row>
    <row r="1575" spans="2:22" x14ac:dyDescent="0.25">
      <c r="B1575">
        <v>22</v>
      </c>
      <c r="C1575" s="29">
        <f t="shared" si="3100"/>
        <v>43867</v>
      </c>
      <c r="D1575" s="88">
        <f ca="1">OFFSET(dispos!$D$36,,126)</f>
        <v>0</v>
      </c>
      <c r="E1575" s="88">
        <f ca="1">OFFSET(dispos!$E$36,,126)</f>
        <v>0</v>
      </c>
      <c r="F1575" s="88">
        <f ca="1">OFFSET(dispos!$F$36,,126)</f>
        <v>0</v>
      </c>
      <c r="G1575" s="88">
        <f ca="1">OFFSET(dispos!$G$36,,126)</f>
        <v>0</v>
      </c>
      <c r="H1575" s="88">
        <f ca="1">OFFSET(dispos!$H$36,,126)</f>
        <v>0</v>
      </c>
      <c r="I1575" s="88">
        <f ca="1">OFFSET(dispos!$I$36,,126)</f>
        <v>0</v>
      </c>
      <c r="J1575" s="90" t="str">
        <f t="shared" ref="J1575:O1575" ca="1" si="3167">IF(D1575=0,"",SUMPRODUCT((D1554:D1603&lt;=D1575)-(ISBLANK(D1554:D1603))))</f>
        <v/>
      </c>
      <c r="K1575" s="90" t="str">
        <f t="shared" ca="1" si="3167"/>
        <v/>
      </c>
      <c r="L1575" s="90" t="str">
        <f t="shared" ca="1" si="3167"/>
        <v/>
      </c>
      <c r="M1575" s="90" t="str">
        <f t="shared" ca="1" si="3167"/>
        <v/>
      </c>
      <c r="N1575" s="90" t="str">
        <f t="shared" ca="1" si="3167"/>
        <v/>
      </c>
      <c r="O1575" s="90" t="str">
        <f t="shared" ca="1" si="3167"/>
        <v/>
      </c>
      <c r="P1575" s="89" t="str">
        <f t="shared" ref="P1575:U1575" ca="1" si="3168">IF(ISNA(MATCH(MIN(J1554:J1603)+ROW()-ROW(P1554),J1554:J1603,0)),"",INDEX(D1554:D1603,MATCH(MIN(J1554:J1603)+ROW()-ROW(P1554),J1554:J1603,0)))</f>
        <v/>
      </c>
      <c r="Q1575" s="89" t="str">
        <f t="shared" ca="1" si="3168"/>
        <v/>
      </c>
      <c r="R1575" s="89" t="str">
        <f t="shared" ca="1" si="3168"/>
        <v/>
      </c>
      <c r="S1575" s="89" t="str">
        <f t="shared" ca="1" si="3168"/>
        <v/>
      </c>
      <c r="T1575" s="89" t="str">
        <f t="shared" ca="1" si="3168"/>
        <v/>
      </c>
      <c r="U1575" s="89" t="str">
        <f t="shared" ca="1" si="3168"/>
        <v/>
      </c>
      <c r="V1575" s="98"/>
    </row>
    <row r="1576" spans="2:22" x14ac:dyDescent="0.25">
      <c r="B1576">
        <v>23</v>
      </c>
      <c r="C1576" s="29">
        <f t="shared" si="3100"/>
        <v>43867</v>
      </c>
      <c r="D1576" s="88">
        <f ca="1">OFFSET(dispos!$D$36,,132)</f>
        <v>0</v>
      </c>
      <c r="E1576" s="88">
        <f ca="1">OFFSET(dispos!$E$36,,132)</f>
        <v>0</v>
      </c>
      <c r="F1576" s="88">
        <f ca="1">OFFSET(dispos!$F$36,,132)</f>
        <v>0</v>
      </c>
      <c r="G1576" s="88">
        <f ca="1">OFFSET(dispos!$G$36,,132)</f>
        <v>0</v>
      </c>
      <c r="H1576" s="88">
        <f ca="1">OFFSET(dispos!$H$36,,132)</f>
        <v>0</v>
      </c>
      <c r="I1576" s="88">
        <f ca="1">OFFSET(dispos!$I$36,,132)</f>
        <v>0</v>
      </c>
      <c r="J1576" s="90" t="str">
        <f t="shared" ref="J1576:O1576" ca="1" si="3169">IF(D1576=0,"",SUMPRODUCT((D1554:D1603&lt;=D1576)-(ISBLANK(D1554:D1603))))</f>
        <v/>
      </c>
      <c r="K1576" s="90" t="str">
        <f t="shared" ca="1" si="3169"/>
        <v/>
      </c>
      <c r="L1576" s="90" t="str">
        <f t="shared" ca="1" si="3169"/>
        <v/>
      </c>
      <c r="M1576" s="90" t="str">
        <f t="shared" ca="1" si="3169"/>
        <v/>
      </c>
      <c r="N1576" s="90" t="str">
        <f t="shared" ca="1" si="3169"/>
        <v/>
      </c>
      <c r="O1576" s="90" t="str">
        <f t="shared" ca="1" si="3169"/>
        <v/>
      </c>
      <c r="P1576" s="89" t="str">
        <f t="shared" ref="P1576:U1576" ca="1" si="3170">IF(ISNA(MATCH(MIN(J1554:J1603)+ROW()-ROW(P1554),J1554:J1603,0)),"",INDEX(D1554:D1603,MATCH(MIN(J1554:J1603)+ROW()-ROW(P1554),J1554:J1603,0)))</f>
        <v/>
      </c>
      <c r="Q1576" s="89" t="str">
        <f t="shared" ca="1" si="3170"/>
        <v/>
      </c>
      <c r="R1576" s="89" t="str">
        <f t="shared" ca="1" si="3170"/>
        <v/>
      </c>
      <c r="S1576" s="89" t="str">
        <f t="shared" ca="1" si="3170"/>
        <v/>
      </c>
      <c r="T1576" s="89" t="str">
        <f t="shared" ca="1" si="3170"/>
        <v/>
      </c>
      <c r="U1576" s="89" t="str">
        <f t="shared" ca="1" si="3170"/>
        <v/>
      </c>
      <c r="V1576" s="98"/>
    </row>
    <row r="1577" spans="2:22" x14ac:dyDescent="0.25">
      <c r="B1577">
        <v>24</v>
      </c>
      <c r="C1577" s="29">
        <f t="shared" si="3100"/>
        <v>43867</v>
      </c>
      <c r="D1577" s="88">
        <f ca="1">OFFSET(dispos!$D$36,,138)</f>
        <v>0</v>
      </c>
      <c r="E1577" s="88">
        <f ca="1">OFFSET(dispos!$E$36,,138)</f>
        <v>0</v>
      </c>
      <c r="F1577" s="88">
        <f ca="1">OFFSET(dispos!$F$36,,138)</f>
        <v>0</v>
      </c>
      <c r="G1577" s="88">
        <f ca="1">OFFSET(dispos!$G$36,,138)</f>
        <v>0</v>
      </c>
      <c r="H1577" s="88">
        <f ca="1">OFFSET(dispos!$H$36,,138)</f>
        <v>0</v>
      </c>
      <c r="I1577" s="88">
        <f ca="1">OFFSET(dispos!$I$36,,138)</f>
        <v>0</v>
      </c>
      <c r="J1577" s="90" t="str">
        <f t="shared" ref="J1577:O1577" ca="1" si="3171">IF(D1577=0,"",SUMPRODUCT((D1554:D1603&lt;=D1577)-(ISBLANK(D1554:D1603))))</f>
        <v/>
      </c>
      <c r="K1577" s="90" t="str">
        <f t="shared" ca="1" si="3171"/>
        <v/>
      </c>
      <c r="L1577" s="90" t="str">
        <f t="shared" ca="1" si="3171"/>
        <v/>
      </c>
      <c r="M1577" s="90" t="str">
        <f t="shared" ca="1" si="3171"/>
        <v/>
      </c>
      <c r="N1577" s="90" t="str">
        <f t="shared" ca="1" si="3171"/>
        <v/>
      </c>
      <c r="O1577" s="90" t="str">
        <f t="shared" ca="1" si="3171"/>
        <v/>
      </c>
      <c r="P1577" s="89" t="str">
        <f t="shared" ref="P1577:U1577" ca="1" si="3172">IF(ISNA(MATCH(MIN(J1554:J1603)+ROW()-ROW(P1554),J1554:J1603,0)),"",INDEX(D1554:D1603,MATCH(MIN(J1554:J1603)+ROW()-ROW(P1554),J1554:J1603,0)))</f>
        <v/>
      </c>
      <c r="Q1577" s="89" t="str">
        <f t="shared" ca="1" si="3172"/>
        <v/>
      </c>
      <c r="R1577" s="89" t="str">
        <f t="shared" ca="1" si="3172"/>
        <v/>
      </c>
      <c r="S1577" s="89" t="str">
        <f t="shared" ca="1" si="3172"/>
        <v/>
      </c>
      <c r="T1577" s="89" t="str">
        <f t="shared" ca="1" si="3172"/>
        <v/>
      </c>
      <c r="U1577" s="89" t="str">
        <f t="shared" ca="1" si="3172"/>
        <v/>
      </c>
      <c r="V1577" s="98"/>
    </row>
    <row r="1578" spans="2:22" x14ac:dyDescent="0.25">
      <c r="B1578">
        <v>25</v>
      </c>
      <c r="C1578" s="29">
        <f t="shared" si="3100"/>
        <v>43867</v>
      </c>
      <c r="D1578" s="88">
        <f ca="1">OFFSET(dispos!$D$36,,144)</f>
        <v>0</v>
      </c>
      <c r="E1578" s="88">
        <f ca="1">OFFSET(dispos!$E$36,,144)</f>
        <v>0</v>
      </c>
      <c r="F1578" s="88">
        <f ca="1">OFFSET(dispos!$F$36,,144)</f>
        <v>0</v>
      </c>
      <c r="G1578" s="88">
        <f ca="1">OFFSET(dispos!$G$36,,144)</f>
        <v>0</v>
      </c>
      <c r="H1578" s="88">
        <f ca="1">OFFSET(dispos!$H$36,,144)</f>
        <v>0</v>
      </c>
      <c r="I1578" s="88">
        <f ca="1">OFFSET(dispos!$I$36,,144)</f>
        <v>0</v>
      </c>
      <c r="J1578" s="90" t="str">
        <f t="shared" ref="J1578:O1578" ca="1" si="3173">IF(D1578=0,"",SUMPRODUCT((D1554:D1603&lt;=D1578)-(ISBLANK(D1554:D1603))))</f>
        <v/>
      </c>
      <c r="K1578" s="90" t="str">
        <f t="shared" ca="1" si="3173"/>
        <v/>
      </c>
      <c r="L1578" s="90" t="str">
        <f t="shared" ca="1" si="3173"/>
        <v/>
      </c>
      <c r="M1578" s="90" t="str">
        <f t="shared" ca="1" si="3173"/>
        <v/>
      </c>
      <c r="N1578" s="90" t="str">
        <f t="shared" ca="1" si="3173"/>
        <v/>
      </c>
      <c r="O1578" s="90" t="str">
        <f t="shared" ca="1" si="3173"/>
        <v/>
      </c>
      <c r="P1578" s="89" t="str">
        <f t="shared" ref="P1578:U1578" ca="1" si="3174">IF(ISNA(MATCH(MIN(J1554:J1603)+ROW()-ROW(P1554),J1554:J1603,0)),"",INDEX(D1554:D1603,MATCH(MIN(J1554:J1603)+ROW()-ROW(P1554),J1554:J1603,0)))</f>
        <v/>
      </c>
      <c r="Q1578" s="89" t="str">
        <f t="shared" ca="1" si="3174"/>
        <v/>
      </c>
      <c r="R1578" s="89" t="str">
        <f t="shared" ca="1" si="3174"/>
        <v/>
      </c>
      <c r="S1578" s="89" t="str">
        <f t="shared" ca="1" si="3174"/>
        <v/>
      </c>
      <c r="T1578" s="89" t="str">
        <f t="shared" ca="1" si="3174"/>
        <v/>
      </c>
      <c r="U1578" s="89" t="str">
        <f t="shared" ca="1" si="3174"/>
        <v/>
      </c>
      <c r="V1578" s="98"/>
    </row>
    <row r="1579" spans="2:22" x14ac:dyDescent="0.25">
      <c r="B1579">
        <v>26</v>
      </c>
      <c r="C1579" s="29">
        <f t="shared" si="3100"/>
        <v>43867</v>
      </c>
      <c r="D1579" s="88">
        <f ca="1">OFFSET(dispos!$D$36,,150)</f>
        <v>0</v>
      </c>
      <c r="E1579" s="88">
        <f ca="1">OFFSET(dispos!$E$36,,150)</f>
        <v>0</v>
      </c>
      <c r="F1579" s="88">
        <f ca="1">OFFSET(dispos!$F$36,,150)</f>
        <v>0</v>
      </c>
      <c r="G1579" s="88">
        <f ca="1">OFFSET(dispos!$G$36,,150)</f>
        <v>0</v>
      </c>
      <c r="H1579" s="88">
        <f ca="1">OFFSET(dispos!$H$36,,150)</f>
        <v>0</v>
      </c>
      <c r="I1579" s="88">
        <f ca="1">OFFSET(dispos!$I$36,,150)</f>
        <v>0</v>
      </c>
      <c r="J1579" s="90" t="str">
        <f t="shared" ref="J1579:O1579" ca="1" si="3175">IF(D1579=0,"",SUMPRODUCT((D1554:D1603&lt;=D1579)-(ISBLANK(D1554:D1603))))</f>
        <v/>
      </c>
      <c r="K1579" s="90" t="str">
        <f t="shared" ca="1" si="3175"/>
        <v/>
      </c>
      <c r="L1579" s="90" t="str">
        <f t="shared" ca="1" si="3175"/>
        <v/>
      </c>
      <c r="M1579" s="90" t="str">
        <f t="shared" ca="1" si="3175"/>
        <v/>
      </c>
      <c r="N1579" s="90" t="str">
        <f t="shared" ca="1" si="3175"/>
        <v/>
      </c>
      <c r="O1579" s="90" t="str">
        <f t="shared" ca="1" si="3175"/>
        <v/>
      </c>
      <c r="P1579" s="89" t="str">
        <f t="shared" ref="P1579:U1579" ca="1" si="3176">IF(ISNA(MATCH(MIN(J1554:J1603)+ROW()-ROW(P1554),J1554:J1603,0)),"",INDEX(D1554:D1603,MATCH(MIN(J1554:J1603)+ROW()-ROW(P1554),J1554:J1603,0)))</f>
        <v/>
      </c>
      <c r="Q1579" s="89" t="str">
        <f t="shared" ca="1" si="3176"/>
        <v/>
      </c>
      <c r="R1579" s="89" t="str">
        <f t="shared" ca="1" si="3176"/>
        <v/>
      </c>
      <c r="S1579" s="89" t="str">
        <f t="shared" ca="1" si="3176"/>
        <v/>
      </c>
      <c r="T1579" s="89" t="str">
        <f t="shared" ca="1" si="3176"/>
        <v/>
      </c>
      <c r="U1579" s="89" t="str">
        <f t="shared" ca="1" si="3176"/>
        <v/>
      </c>
      <c r="V1579" s="98"/>
    </row>
    <row r="1580" spans="2:22" x14ac:dyDescent="0.25">
      <c r="B1580">
        <v>27</v>
      </c>
      <c r="C1580" s="29">
        <f t="shared" si="3100"/>
        <v>43867</v>
      </c>
      <c r="D1580" s="88">
        <f ca="1">OFFSET(dispos!$D$36,,156)</f>
        <v>0</v>
      </c>
      <c r="E1580" s="88">
        <f ca="1">OFFSET(dispos!$E$36,,156)</f>
        <v>0</v>
      </c>
      <c r="F1580" s="88">
        <f ca="1">OFFSET(dispos!$F$36,,156)</f>
        <v>0</v>
      </c>
      <c r="G1580" s="88">
        <f ca="1">OFFSET(dispos!$G$36,,156)</f>
        <v>0</v>
      </c>
      <c r="H1580" s="88">
        <f ca="1">OFFSET(dispos!$H$36,,156)</f>
        <v>0</v>
      </c>
      <c r="I1580" s="88">
        <f ca="1">OFFSET(dispos!$I$36,,156)</f>
        <v>0</v>
      </c>
      <c r="J1580" s="90" t="str">
        <f t="shared" ref="J1580:O1580" ca="1" si="3177">IF(D1580=0,"",SUMPRODUCT((D1554:D1603&lt;=D1580)-(ISBLANK(D1554:D1603))))</f>
        <v/>
      </c>
      <c r="K1580" s="90" t="str">
        <f t="shared" ca="1" si="3177"/>
        <v/>
      </c>
      <c r="L1580" s="90" t="str">
        <f t="shared" ca="1" si="3177"/>
        <v/>
      </c>
      <c r="M1580" s="90" t="str">
        <f t="shared" ca="1" si="3177"/>
        <v/>
      </c>
      <c r="N1580" s="90" t="str">
        <f t="shared" ca="1" si="3177"/>
        <v/>
      </c>
      <c r="O1580" s="90" t="str">
        <f t="shared" ca="1" si="3177"/>
        <v/>
      </c>
      <c r="P1580" s="89" t="str">
        <f t="shared" ref="P1580:U1580" ca="1" si="3178">IF(ISNA(MATCH(MIN(J1554:J1603)+ROW()-ROW(P1554),J1554:J1603,0)),"",INDEX(D1554:D1603,MATCH(MIN(J1554:J1603)+ROW()-ROW(P1554),J1554:J1603,0)))</f>
        <v/>
      </c>
      <c r="Q1580" s="89" t="str">
        <f t="shared" ca="1" si="3178"/>
        <v/>
      </c>
      <c r="R1580" s="89" t="str">
        <f t="shared" ca="1" si="3178"/>
        <v/>
      </c>
      <c r="S1580" s="89" t="str">
        <f t="shared" ca="1" si="3178"/>
        <v/>
      </c>
      <c r="T1580" s="89" t="str">
        <f t="shared" ca="1" si="3178"/>
        <v/>
      </c>
      <c r="U1580" s="89" t="str">
        <f t="shared" ca="1" si="3178"/>
        <v/>
      </c>
      <c r="V1580" s="98"/>
    </row>
    <row r="1581" spans="2:22" x14ac:dyDescent="0.25">
      <c r="B1581">
        <v>28</v>
      </c>
      <c r="C1581" s="29">
        <f t="shared" si="3100"/>
        <v>43867</v>
      </c>
      <c r="D1581" s="88">
        <f ca="1">OFFSET(dispos!$D$36,,162)</f>
        <v>0</v>
      </c>
      <c r="E1581" s="88">
        <f ca="1">OFFSET(dispos!$E$36,,162)</f>
        <v>0</v>
      </c>
      <c r="F1581" s="88">
        <f ca="1">OFFSET(dispos!$F$36,,162)</f>
        <v>0</v>
      </c>
      <c r="G1581" s="88">
        <f ca="1">OFFSET(dispos!$G$36,,162)</f>
        <v>0</v>
      </c>
      <c r="H1581" s="88">
        <f ca="1">OFFSET(dispos!$H$36,,162)</f>
        <v>0</v>
      </c>
      <c r="I1581" s="88">
        <f ca="1">OFFSET(dispos!$I$36,,162)</f>
        <v>0</v>
      </c>
      <c r="J1581" s="90" t="str">
        <f t="shared" ref="J1581:O1581" ca="1" si="3179">IF(D1581=0,"",SUMPRODUCT((D1554:D1603&lt;=D1581)-(ISBLANK(D1554:D1603))))</f>
        <v/>
      </c>
      <c r="K1581" s="90" t="str">
        <f t="shared" ca="1" si="3179"/>
        <v/>
      </c>
      <c r="L1581" s="90" t="str">
        <f t="shared" ca="1" si="3179"/>
        <v/>
      </c>
      <c r="M1581" s="90" t="str">
        <f t="shared" ca="1" si="3179"/>
        <v/>
      </c>
      <c r="N1581" s="90" t="str">
        <f t="shared" ca="1" si="3179"/>
        <v/>
      </c>
      <c r="O1581" s="90" t="str">
        <f t="shared" ca="1" si="3179"/>
        <v/>
      </c>
      <c r="P1581" s="89" t="str">
        <f t="shared" ref="P1581:U1581" ca="1" si="3180">IF(ISNA(MATCH(MIN(J1554:J1603)+ROW()-ROW(P1554),J1554:J1603,0)),"",INDEX(D1554:D1603,MATCH(MIN(J1554:J1603)+ROW()-ROW(P1554),J1554:J1603,0)))</f>
        <v/>
      </c>
      <c r="Q1581" s="89" t="str">
        <f t="shared" ca="1" si="3180"/>
        <v/>
      </c>
      <c r="R1581" s="89" t="str">
        <f t="shared" ca="1" si="3180"/>
        <v/>
      </c>
      <c r="S1581" s="89" t="str">
        <f t="shared" ca="1" si="3180"/>
        <v/>
      </c>
      <c r="T1581" s="89" t="str">
        <f t="shared" ca="1" si="3180"/>
        <v/>
      </c>
      <c r="U1581" s="89" t="str">
        <f t="shared" ca="1" si="3180"/>
        <v/>
      </c>
      <c r="V1581" s="98"/>
    </row>
    <row r="1582" spans="2:22" x14ac:dyDescent="0.25">
      <c r="B1582">
        <v>29</v>
      </c>
      <c r="C1582" s="29">
        <f t="shared" si="3100"/>
        <v>43867</v>
      </c>
      <c r="D1582" s="88">
        <f ca="1">OFFSET(dispos!$D$36,,168)</f>
        <v>0</v>
      </c>
      <c r="E1582" s="88">
        <f ca="1">OFFSET(dispos!$E$36,,168)</f>
        <v>0</v>
      </c>
      <c r="F1582" s="88">
        <f ca="1">OFFSET(dispos!$F$36,,168)</f>
        <v>0</v>
      </c>
      <c r="G1582" s="88">
        <f ca="1">OFFSET(dispos!$G$36,,168)</f>
        <v>0</v>
      </c>
      <c r="H1582" s="88">
        <f ca="1">OFFSET(dispos!$H$36,,168)</f>
        <v>0</v>
      </c>
      <c r="I1582" s="88">
        <f ca="1">OFFSET(dispos!$I$36,,168)</f>
        <v>0</v>
      </c>
      <c r="J1582" s="90" t="str">
        <f t="shared" ref="J1582:O1582" ca="1" si="3181">IF(D1582=0,"",SUMPRODUCT((D1554:D1603&lt;=D1582)-(ISBLANK(D1554:D1603))))</f>
        <v/>
      </c>
      <c r="K1582" s="90" t="str">
        <f t="shared" ca="1" si="3181"/>
        <v/>
      </c>
      <c r="L1582" s="90" t="str">
        <f t="shared" ca="1" si="3181"/>
        <v/>
      </c>
      <c r="M1582" s="90" t="str">
        <f t="shared" ca="1" si="3181"/>
        <v/>
      </c>
      <c r="N1582" s="90" t="str">
        <f t="shared" ca="1" si="3181"/>
        <v/>
      </c>
      <c r="O1582" s="90" t="str">
        <f t="shared" ca="1" si="3181"/>
        <v/>
      </c>
      <c r="P1582" s="89" t="str">
        <f t="shared" ref="P1582:U1582" ca="1" si="3182">IF(ISNA(MATCH(MIN(J1554:J1603)+ROW()-ROW(P1554),J1554:J1603,0)),"",INDEX(D1554:D1603,MATCH(MIN(J1554:J1603)+ROW()-ROW(P1554),J1554:J1603,0)))</f>
        <v/>
      </c>
      <c r="Q1582" s="89" t="str">
        <f t="shared" ca="1" si="3182"/>
        <v/>
      </c>
      <c r="R1582" s="89" t="str">
        <f t="shared" ca="1" si="3182"/>
        <v/>
      </c>
      <c r="S1582" s="89" t="str">
        <f t="shared" ca="1" si="3182"/>
        <v/>
      </c>
      <c r="T1582" s="89" t="str">
        <f t="shared" ca="1" si="3182"/>
        <v/>
      </c>
      <c r="U1582" s="89" t="str">
        <f t="shared" ca="1" si="3182"/>
        <v/>
      </c>
      <c r="V1582" s="98"/>
    </row>
    <row r="1583" spans="2:22" x14ac:dyDescent="0.25">
      <c r="B1583">
        <v>30</v>
      </c>
      <c r="C1583" s="29">
        <f t="shared" si="3100"/>
        <v>43867</v>
      </c>
      <c r="D1583" s="88">
        <f ca="1">OFFSET(dispos!$D$36,,174)</f>
        <v>0</v>
      </c>
      <c r="E1583" s="88">
        <f ca="1">OFFSET(dispos!$E$36,,174)</f>
        <v>0</v>
      </c>
      <c r="F1583" s="88">
        <f ca="1">OFFSET(dispos!$F$36,,174)</f>
        <v>0</v>
      </c>
      <c r="G1583" s="88">
        <f ca="1">OFFSET(dispos!$G$36,,174)</f>
        <v>0</v>
      </c>
      <c r="H1583" s="88">
        <f ca="1">OFFSET(dispos!$H$36,,174)</f>
        <v>0</v>
      </c>
      <c r="I1583" s="88">
        <f ca="1">OFFSET(dispos!$I$36,,174)</f>
        <v>0</v>
      </c>
      <c r="J1583" s="90" t="str">
        <f t="shared" ref="J1583:O1583" ca="1" si="3183">IF(D1583=0,"",SUMPRODUCT((D1554:D1603&lt;=D1583)-(ISBLANK(D1554:D1603))))</f>
        <v/>
      </c>
      <c r="K1583" s="90" t="str">
        <f t="shared" ca="1" si="3183"/>
        <v/>
      </c>
      <c r="L1583" s="90" t="str">
        <f t="shared" ca="1" si="3183"/>
        <v/>
      </c>
      <c r="M1583" s="90" t="str">
        <f t="shared" ca="1" si="3183"/>
        <v/>
      </c>
      <c r="N1583" s="90" t="str">
        <f t="shared" ca="1" si="3183"/>
        <v/>
      </c>
      <c r="O1583" s="90" t="str">
        <f t="shared" ca="1" si="3183"/>
        <v/>
      </c>
      <c r="P1583" s="89" t="str">
        <f t="shared" ref="P1583:U1583" ca="1" si="3184">IF(ISNA(MATCH(MIN(J1554:J1603)+ROW()-ROW(P1554),J1554:J1603,0)),"",INDEX(D1554:D1603,MATCH(MIN(J1554:J1603)+ROW()-ROW(P1554),J1554:J1603,0)))</f>
        <v/>
      </c>
      <c r="Q1583" s="89" t="str">
        <f t="shared" ca="1" si="3184"/>
        <v/>
      </c>
      <c r="R1583" s="89" t="str">
        <f t="shared" ca="1" si="3184"/>
        <v/>
      </c>
      <c r="S1583" s="89" t="str">
        <f t="shared" ca="1" si="3184"/>
        <v/>
      </c>
      <c r="T1583" s="89" t="str">
        <f t="shared" ca="1" si="3184"/>
        <v/>
      </c>
      <c r="U1583" s="89" t="str">
        <f t="shared" ca="1" si="3184"/>
        <v/>
      </c>
      <c r="V1583" s="98"/>
    </row>
    <row r="1584" spans="2:22" x14ac:dyDescent="0.25">
      <c r="B1584">
        <v>31</v>
      </c>
      <c r="C1584" s="29">
        <f t="shared" si="3100"/>
        <v>43867</v>
      </c>
      <c r="D1584" s="88">
        <f ca="1">OFFSET(dispos!$D$36,,180)</f>
        <v>0</v>
      </c>
      <c r="E1584" s="88">
        <f ca="1">OFFSET(dispos!$E$36,,180)</f>
        <v>0</v>
      </c>
      <c r="F1584" s="88">
        <f ca="1">OFFSET(dispos!$F$36,,180)</f>
        <v>0</v>
      </c>
      <c r="G1584" s="88">
        <f ca="1">OFFSET(dispos!$G$36,,180)</f>
        <v>0</v>
      </c>
      <c r="H1584" s="88">
        <f ca="1">OFFSET(dispos!$H$36,,180)</f>
        <v>0</v>
      </c>
      <c r="I1584" s="88">
        <f ca="1">OFFSET(dispos!$I$36,,180)</f>
        <v>0</v>
      </c>
      <c r="J1584" s="90" t="str">
        <f t="shared" ref="J1584:O1584" ca="1" si="3185">IF(D1584=0,"",SUMPRODUCT((D1554:D1603&lt;=D1584)-(ISBLANK(D1554:D1603))))</f>
        <v/>
      </c>
      <c r="K1584" s="90" t="str">
        <f t="shared" ca="1" si="3185"/>
        <v/>
      </c>
      <c r="L1584" s="90" t="str">
        <f t="shared" ca="1" si="3185"/>
        <v/>
      </c>
      <c r="M1584" s="90" t="str">
        <f t="shared" ca="1" si="3185"/>
        <v/>
      </c>
      <c r="N1584" s="90" t="str">
        <f t="shared" ca="1" si="3185"/>
        <v/>
      </c>
      <c r="O1584" s="90" t="str">
        <f t="shared" ca="1" si="3185"/>
        <v/>
      </c>
      <c r="P1584" s="89" t="str">
        <f t="shared" ref="P1584:U1584" ca="1" si="3186">IF(ISNA(MATCH(MIN(J1554:J1603)+ROW()-ROW(P1554),J1554:J1603,0)),"",INDEX(D1554:D1603,MATCH(MIN(J1554:J1603)+ROW()-ROW(P1554),J1554:J1603,0)))</f>
        <v/>
      </c>
      <c r="Q1584" s="89" t="str">
        <f t="shared" ca="1" si="3186"/>
        <v/>
      </c>
      <c r="R1584" s="89" t="str">
        <f t="shared" ca="1" si="3186"/>
        <v/>
      </c>
      <c r="S1584" s="89" t="str">
        <f t="shared" ca="1" si="3186"/>
        <v/>
      </c>
      <c r="T1584" s="89" t="str">
        <f t="shared" ca="1" si="3186"/>
        <v/>
      </c>
      <c r="U1584" s="89" t="str">
        <f t="shared" ca="1" si="3186"/>
        <v/>
      </c>
      <c r="V1584" s="98"/>
    </row>
    <row r="1585" spans="2:22" x14ac:dyDescent="0.25">
      <c r="B1585">
        <v>32</v>
      </c>
      <c r="C1585" s="29">
        <f t="shared" si="3100"/>
        <v>43867</v>
      </c>
      <c r="D1585" s="88">
        <f ca="1">OFFSET(dispos!$D$36,,186)</f>
        <v>0</v>
      </c>
      <c r="E1585" s="88">
        <f ca="1">OFFSET(dispos!$E$36,,186)</f>
        <v>0</v>
      </c>
      <c r="F1585" s="88">
        <f ca="1">OFFSET(dispos!$F$36,,186)</f>
        <v>0</v>
      </c>
      <c r="G1585" s="88">
        <f ca="1">OFFSET(dispos!$G$36,,186)</f>
        <v>0</v>
      </c>
      <c r="H1585" s="88">
        <f ca="1">OFFSET(dispos!$H$36,,186)</f>
        <v>0</v>
      </c>
      <c r="I1585" s="88">
        <f ca="1">OFFSET(dispos!$I$36,,186)</f>
        <v>0</v>
      </c>
      <c r="J1585" s="90" t="str">
        <f t="shared" ref="J1585:O1585" ca="1" si="3187">IF(D1585=0,"",SUMPRODUCT((D1554:D1603&lt;=D1585)-(ISBLANK(D1554:D1603))))</f>
        <v/>
      </c>
      <c r="K1585" s="90" t="str">
        <f t="shared" ca="1" si="3187"/>
        <v/>
      </c>
      <c r="L1585" s="90" t="str">
        <f t="shared" ca="1" si="3187"/>
        <v/>
      </c>
      <c r="M1585" s="90" t="str">
        <f t="shared" ca="1" si="3187"/>
        <v/>
      </c>
      <c r="N1585" s="90" t="str">
        <f t="shared" ca="1" si="3187"/>
        <v/>
      </c>
      <c r="O1585" s="90" t="str">
        <f t="shared" ca="1" si="3187"/>
        <v/>
      </c>
      <c r="P1585" s="89" t="str">
        <f t="shared" ref="P1585:U1585" ca="1" si="3188">IF(ISNA(MATCH(MIN(J1554:J1603)+ROW()-ROW(P1554),J1554:J1603,0)),"",INDEX(D1554:D1603,MATCH(MIN(J1554:J1603)+ROW()-ROW(P1554),J1554:J1603,0)))</f>
        <v/>
      </c>
      <c r="Q1585" s="89" t="str">
        <f t="shared" ca="1" si="3188"/>
        <v/>
      </c>
      <c r="R1585" s="89" t="str">
        <f t="shared" ca="1" si="3188"/>
        <v/>
      </c>
      <c r="S1585" s="89" t="str">
        <f t="shared" ca="1" si="3188"/>
        <v/>
      </c>
      <c r="T1585" s="89" t="str">
        <f t="shared" ca="1" si="3188"/>
        <v/>
      </c>
      <c r="U1585" s="89" t="str">
        <f t="shared" ca="1" si="3188"/>
        <v/>
      </c>
      <c r="V1585" s="98"/>
    </row>
    <row r="1586" spans="2:22" x14ac:dyDescent="0.25">
      <c r="B1586">
        <v>33</v>
      </c>
      <c r="C1586" s="29">
        <f t="shared" si="3100"/>
        <v>43867</v>
      </c>
      <c r="D1586" s="88">
        <f ca="1">OFFSET(dispos!$D$36,,192)</f>
        <v>0</v>
      </c>
      <c r="E1586" s="88">
        <f ca="1">OFFSET(dispos!$E$36,,192)</f>
        <v>0</v>
      </c>
      <c r="F1586" s="88">
        <f ca="1">OFFSET(dispos!$F$36,,192)</f>
        <v>0</v>
      </c>
      <c r="G1586" s="88">
        <f ca="1">OFFSET(dispos!$G$36,,192)</f>
        <v>0</v>
      </c>
      <c r="H1586" s="88">
        <f ca="1">OFFSET(dispos!$H$36,,192)</f>
        <v>0</v>
      </c>
      <c r="I1586" s="88">
        <f ca="1">OFFSET(dispos!$I$36,,192)</f>
        <v>0</v>
      </c>
      <c r="J1586" s="90" t="str">
        <f t="shared" ref="J1586:O1586" ca="1" si="3189">IF(D1586=0,"",SUMPRODUCT((D1554:D1603&lt;=D1586)-(ISBLANK(D1554:D1603))))</f>
        <v/>
      </c>
      <c r="K1586" s="90" t="str">
        <f t="shared" ca="1" si="3189"/>
        <v/>
      </c>
      <c r="L1586" s="90" t="str">
        <f t="shared" ca="1" si="3189"/>
        <v/>
      </c>
      <c r="M1586" s="90" t="str">
        <f t="shared" ca="1" si="3189"/>
        <v/>
      </c>
      <c r="N1586" s="90" t="str">
        <f t="shared" ca="1" si="3189"/>
        <v/>
      </c>
      <c r="O1586" s="90" t="str">
        <f t="shared" ca="1" si="3189"/>
        <v/>
      </c>
      <c r="P1586" s="89" t="str">
        <f t="shared" ref="P1586:U1586" ca="1" si="3190">IF(ISNA(MATCH(MIN(J1554:J1603)+ROW()-ROW(P1554),J1554:J1603,0)),"",INDEX(D1554:D1603,MATCH(MIN(J1554:J1603)+ROW()-ROW(P1554),J1554:J1603,0)))</f>
        <v/>
      </c>
      <c r="Q1586" s="89" t="str">
        <f t="shared" ca="1" si="3190"/>
        <v/>
      </c>
      <c r="R1586" s="89" t="str">
        <f t="shared" ca="1" si="3190"/>
        <v/>
      </c>
      <c r="S1586" s="89" t="str">
        <f t="shared" ca="1" si="3190"/>
        <v/>
      </c>
      <c r="T1586" s="89" t="str">
        <f t="shared" ca="1" si="3190"/>
        <v/>
      </c>
      <c r="U1586" s="89" t="str">
        <f t="shared" ca="1" si="3190"/>
        <v/>
      </c>
      <c r="V1586" s="98"/>
    </row>
    <row r="1587" spans="2:22" x14ac:dyDescent="0.25">
      <c r="B1587">
        <v>34</v>
      </c>
      <c r="C1587" s="29">
        <f t="shared" si="3100"/>
        <v>43867</v>
      </c>
      <c r="D1587" s="88">
        <f ca="1">OFFSET(dispos!$D$36,,198)</f>
        <v>0</v>
      </c>
      <c r="E1587" s="88">
        <f ca="1">OFFSET(dispos!$E$36,,198)</f>
        <v>0</v>
      </c>
      <c r="F1587" s="88">
        <f ca="1">OFFSET(dispos!$F$36,,198)</f>
        <v>0</v>
      </c>
      <c r="G1587" s="88">
        <f ca="1">OFFSET(dispos!$G$36,,198)</f>
        <v>0</v>
      </c>
      <c r="H1587" s="88">
        <f ca="1">OFFSET(dispos!$H$36,,198)</f>
        <v>0</v>
      </c>
      <c r="I1587" s="88">
        <f ca="1">OFFSET(dispos!$I$36,,198)</f>
        <v>0</v>
      </c>
      <c r="J1587" s="90" t="str">
        <f t="shared" ref="J1587:O1587" ca="1" si="3191">IF(D1587=0,"",SUMPRODUCT((D1554:D1603&lt;=D1587)-(ISBLANK(D1554:D1603))))</f>
        <v/>
      </c>
      <c r="K1587" s="90" t="str">
        <f t="shared" ca="1" si="3191"/>
        <v/>
      </c>
      <c r="L1587" s="90" t="str">
        <f t="shared" ca="1" si="3191"/>
        <v/>
      </c>
      <c r="M1587" s="90" t="str">
        <f t="shared" ca="1" si="3191"/>
        <v/>
      </c>
      <c r="N1587" s="90" t="str">
        <f t="shared" ca="1" si="3191"/>
        <v/>
      </c>
      <c r="O1587" s="90" t="str">
        <f t="shared" ca="1" si="3191"/>
        <v/>
      </c>
      <c r="P1587" s="89" t="str">
        <f t="shared" ref="P1587:U1587" ca="1" si="3192">IF(ISNA(MATCH(MIN(J1554:J1603)+ROW()-ROW(P1554),J1554:J1603,0)),"",INDEX(D1554:D1603,MATCH(MIN(J1554:J1603)+ROW()-ROW(P1554),J1554:J1603,0)))</f>
        <v/>
      </c>
      <c r="Q1587" s="89" t="str">
        <f t="shared" ca="1" si="3192"/>
        <v/>
      </c>
      <c r="R1587" s="89" t="str">
        <f t="shared" ca="1" si="3192"/>
        <v/>
      </c>
      <c r="S1587" s="89" t="str">
        <f t="shared" ca="1" si="3192"/>
        <v/>
      </c>
      <c r="T1587" s="89" t="str">
        <f t="shared" ca="1" si="3192"/>
        <v/>
      </c>
      <c r="U1587" s="89" t="str">
        <f t="shared" ca="1" si="3192"/>
        <v/>
      </c>
      <c r="V1587" s="98"/>
    </row>
    <row r="1588" spans="2:22" x14ac:dyDescent="0.25">
      <c r="B1588">
        <v>35</v>
      </c>
      <c r="C1588" s="29">
        <f t="shared" si="3100"/>
        <v>43867</v>
      </c>
      <c r="D1588" s="88">
        <f ca="1">OFFSET(dispos!$D$36,,204)</f>
        <v>0</v>
      </c>
      <c r="E1588" s="88">
        <f ca="1">OFFSET(dispos!$E$36,,204)</f>
        <v>0</v>
      </c>
      <c r="F1588" s="88">
        <f ca="1">OFFSET(dispos!$F$36,,204)</f>
        <v>0</v>
      </c>
      <c r="G1588" s="88">
        <f ca="1">OFFSET(dispos!$G$36,,204)</f>
        <v>0</v>
      </c>
      <c r="H1588" s="88">
        <f ca="1">OFFSET(dispos!$H$36,,204)</f>
        <v>0</v>
      </c>
      <c r="I1588" s="88">
        <f ca="1">OFFSET(dispos!$I$36,,204)</f>
        <v>0</v>
      </c>
      <c r="J1588" s="90" t="str">
        <f t="shared" ref="J1588:O1588" ca="1" si="3193">IF(D1588=0,"",SUMPRODUCT((D1554:D1603&lt;=D1588)-(ISBLANK(D1554:D1603))))</f>
        <v/>
      </c>
      <c r="K1588" s="90" t="str">
        <f t="shared" ca="1" si="3193"/>
        <v/>
      </c>
      <c r="L1588" s="90" t="str">
        <f t="shared" ca="1" si="3193"/>
        <v/>
      </c>
      <c r="M1588" s="90" t="str">
        <f t="shared" ca="1" si="3193"/>
        <v/>
      </c>
      <c r="N1588" s="90" t="str">
        <f t="shared" ca="1" si="3193"/>
        <v/>
      </c>
      <c r="O1588" s="90" t="str">
        <f t="shared" ca="1" si="3193"/>
        <v/>
      </c>
      <c r="P1588" s="89" t="str">
        <f t="shared" ref="P1588:U1588" ca="1" si="3194">IF(ISNA(MATCH(MIN(J1554:J1603)+ROW()-ROW(P1554),J1554:J1603,0)),"",INDEX(D1554:D1603,MATCH(MIN(J1554:J1603)+ROW()-ROW(P1554),J1554:J1603,0)))</f>
        <v/>
      </c>
      <c r="Q1588" s="89" t="str">
        <f t="shared" ca="1" si="3194"/>
        <v/>
      </c>
      <c r="R1588" s="89" t="str">
        <f t="shared" ca="1" si="3194"/>
        <v/>
      </c>
      <c r="S1588" s="89" t="str">
        <f t="shared" ca="1" si="3194"/>
        <v/>
      </c>
      <c r="T1588" s="89" t="str">
        <f t="shared" ca="1" si="3194"/>
        <v/>
      </c>
      <c r="U1588" s="89" t="str">
        <f t="shared" ca="1" si="3194"/>
        <v/>
      </c>
      <c r="V1588" s="98"/>
    </row>
    <row r="1589" spans="2:22" x14ac:dyDescent="0.25">
      <c r="B1589">
        <v>36</v>
      </c>
      <c r="C1589" s="29">
        <f t="shared" si="3100"/>
        <v>43867</v>
      </c>
      <c r="D1589" s="88">
        <f ca="1">OFFSET(dispos!$D$36,,210)</f>
        <v>0</v>
      </c>
      <c r="E1589" s="88">
        <f ca="1">OFFSET(dispos!$E$36,,210)</f>
        <v>0</v>
      </c>
      <c r="F1589" s="88">
        <f ca="1">OFFSET(dispos!$F$36,,210)</f>
        <v>0</v>
      </c>
      <c r="G1589" s="88">
        <f ca="1">OFFSET(dispos!$G$36,,210)</f>
        <v>0</v>
      </c>
      <c r="H1589" s="88">
        <f ca="1">OFFSET(dispos!$H$36,,210)</f>
        <v>0</v>
      </c>
      <c r="I1589" s="88">
        <f ca="1">OFFSET(dispos!$I$36,,210)</f>
        <v>0</v>
      </c>
      <c r="J1589" s="90" t="str">
        <f t="shared" ref="J1589:O1589" ca="1" si="3195">IF(D1589=0,"",SUMPRODUCT((D1554:D1603&lt;=D1589)-(ISBLANK(D1554:D1603))))</f>
        <v/>
      </c>
      <c r="K1589" s="90" t="str">
        <f t="shared" ca="1" si="3195"/>
        <v/>
      </c>
      <c r="L1589" s="90" t="str">
        <f t="shared" ca="1" si="3195"/>
        <v/>
      </c>
      <c r="M1589" s="90" t="str">
        <f t="shared" ca="1" si="3195"/>
        <v/>
      </c>
      <c r="N1589" s="90" t="str">
        <f t="shared" ca="1" si="3195"/>
        <v/>
      </c>
      <c r="O1589" s="90" t="str">
        <f t="shared" ca="1" si="3195"/>
        <v/>
      </c>
      <c r="P1589" s="89" t="str">
        <f t="shared" ref="P1589:U1589" ca="1" si="3196">IF(ISNA(MATCH(MIN(J1554:J1603)+ROW()-ROW(P1554),J1554:J1603,0)),"",INDEX(D1554:D1603,MATCH(MIN(J1554:J1603)+ROW()-ROW(P1554),J1554:J1603,0)))</f>
        <v/>
      </c>
      <c r="Q1589" s="89" t="str">
        <f t="shared" ca="1" si="3196"/>
        <v/>
      </c>
      <c r="R1589" s="89" t="str">
        <f t="shared" ca="1" si="3196"/>
        <v/>
      </c>
      <c r="S1589" s="89" t="str">
        <f t="shared" ca="1" si="3196"/>
        <v/>
      </c>
      <c r="T1589" s="89" t="str">
        <f t="shared" ca="1" si="3196"/>
        <v/>
      </c>
      <c r="U1589" s="89" t="str">
        <f t="shared" ca="1" si="3196"/>
        <v/>
      </c>
      <c r="V1589" s="98"/>
    </row>
    <row r="1590" spans="2:22" x14ac:dyDescent="0.25">
      <c r="B1590">
        <v>37</v>
      </c>
      <c r="C1590" s="29">
        <f t="shared" si="3100"/>
        <v>43867</v>
      </c>
      <c r="D1590" s="88">
        <f ca="1">OFFSET(dispos!$D$36,,216)</f>
        <v>0</v>
      </c>
      <c r="E1590" s="88">
        <f ca="1">OFFSET(dispos!$E$36,,216)</f>
        <v>0</v>
      </c>
      <c r="F1590" s="88">
        <f ca="1">OFFSET(dispos!$F$36,,216)</f>
        <v>0</v>
      </c>
      <c r="G1590" s="88">
        <f ca="1">OFFSET(dispos!$G$36,,216)</f>
        <v>0</v>
      </c>
      <c r="H1590" s="88">
        <f ca="1">OFFSET(dispos!$H$36,,216)</f>
        <v>0</v>
      </c>
      <c r="I1590" s="88">
        <f ca="1">OFFSET(dispos!$I$36,,216)</f>
        <v>0</v>
      </c>
      <c r="J1590" s="90" t="str">
        <f t="shared" ref="J1590:O1590" ca="1" si="3197">IF(D1590=0,"",SUMPRODUCT((D1554:D1603&lt;=D1590)-(ISBLANK(D1554:D1603))))</f>
        <v/>
      </c>
      <c r="K1590" s="90" t="str">
        <f t="shared" ca="1" si="3197"/>
        <v/>
      </c>
      <c r="L1590" s="90" t="str">
        <f t="shared" ca="1" si="3197"/>
        <v/>
      </c>
      <c r="M1590" s="90" t="str">
        <f t="shared" ca="1" si="3197"/>
        <v/>
      </c>
      <c r="N1590" s="90" t="str">
        <f t="shared" ca="1" si="3197"/>
        <v/>
      </c>
      <c r="O1590" s="90" t="str">
        <f t="shared" ca="1" si="3197"/>
        <v/>
      </c>
      <c r="P1590" s="89" t="str">
        <f t="shared" ref="P1590:U1590" ca="1" si="3198">IF(ISNA(MATCH(MIN(J1554:J1603)+ROW()-ROW(P1554),J1554:J1603,0)),"",INDEX(D1554:D1603,MATCH(MIN(J1554:J1603)+ROW()-ROW(P1554),J1554:J1603,0)))</f>
        <v/>
      </c>
      <c r="Q1590" s="89" t="str">
        <f t="shared" ca="1" si="3198"/>
        <v/>
      </c>
      <c r="R1590" s="89" t="str">
        <f t="shared" ca="1" si="3198"/>
        <v/>
      </c>
      <c r="S1590" s="89" t="str">
        <f t="shared" ca="1" si="3198"/>
        <v/>
      </c>
      <c r="T1590" s="89" t="str">
        <f t="shared" ca="1" si="3198"/>
        <v/>
      </c>
      <c r="U1590" s="89" t="str">
        <f t="shared" ca="1" si="3198"/>
        <v/>
      </c>
      <c r="V1590" s="98"/>
    </row>
    <row r="1591" spans="2:22" x14ac:dyDescent="0.25">
      <c r="B1591">
        <v>38</v>
      </c>
      <c r="C1591" s="29">
        <f t="shared" si="3100"/>
        <v>43867</v>
      </c>
      <c r="D1591" s="88">
        <f ca="1">OFFSET(dispos!$D$36,,222)</f>
        <v>0</v>
      </c>
      <c r="E1591" s="88">
        <f ca="1">OFFSET(dispos!$E$36,,222)</f>
        <v>0</v>
      </c>
      <c r="F1591" s="88">
        <f ca="1">OFFSET(dispos!$F$36,,222)</f>
        <v>0</v>
      </c>
      <c r="G1591" s="88">
        <f ca="1">OFFSET(dispos!$G$36,,222)</f>
        <v>0</v>
      </c>
      <c r="H1591" s="88">
        <f ca="1">OFFSET(dispos!$H$36,,222)</f>
        <v>0</v>
      </c>
      <c r="I1591" s="88">
        <f ca="1">OFFSET(dispos!$I$36,,222)</f>
        <v>0</v>
      </c>
      <c r="J1591" s="90" t="str">
        <f t="shared" ref="J1591:O1591" ca="1" si="3199">IF(D1591=0,"",SUMPRODUCT((D1554:D1603&lt;=D1591)-(ISBLANK(D1554:D1603))))</f>
        <v/>
      </c>
      <c r="K1591" s="90" t="str">
        <f t="shared" ca="1" si="3199"/>
        <v/>
      </c>
      <c r="L1591" s="90" t="str">
        <f t="shared" ca="1" si="3199"/>
        <v/>
      </c>
      <c r="M1591" s="90" t="str">
        <f t="shared" ca="1" si="3199"/>
        <v/>
      </c>
      <c r="N1591" s="90" t="str">
        <f t="shared" ca="1" si="3199"/>
        <v/>
      </c>
      <c r="O1591" s="90" t="str">
        <f t="shared" ca="1" si="3199"/>
        <v/>
      </c>
      <c r="P1591" s="89" t="str">
        <f t="shared" ref="P1591:U1591" ca="1" si="3200">IF(ISNA(MATCH(MIN(J1554:J1603)+ROW()-ROW(P1554),J1554:J1603,0)),"",INDEX(D1554:D1603,MATCH(MIN(J1554:J1603)+ROW()-ROW(P1554),J1554:J1603,0)))</f>
        <v/>
      </c>
      <c r="Q1591" s="89" t="str">
        <f t="shared" ca="1" si="3200"/>
        <v/>
      </c>
      <c r="R1591" s="89" t="str">
        <f t="shared" ca="1" si="3200"/>
        <v/>
      </c>
      <c r="S1591" s="89" t="str">
        <f t="shared" ca="1" si="3200"/>
        <v/>
      </c>
      <c r="T1591" s="89" t="str">
        <f t="shared" ca="1" si="3200"/>
        <v/>
      </c>
      <c r="U1591" s="89" t="str">
        <f t="shared" ca="1" si="3200"/>
        <v/>
      </c>
      <c r="V1591" s="98"/>
    </row>
    <row r="1592" spans="2:22" x14ac:dyDescent="0.25">
      <c r="B1592">
        <v>39</v>
      </c>
      <c r="C1592" s="29">
        <f t="shared" si="3100"/>
        <v>43867</v>
      </c>
      <c r="D1592" s="88">
        <f ca="1">OFFSET(dispos!$D$36,,228)</f>
        <v>0</v>
      </c>
      <c r="E1592" s="88">
        <f ca="1">OFFSET(dispos!$E$36,,228)</f>
        <v>0</v>
      </c>
      <c r="F1592" s="88">
        <f ca="1">OFFSET(dispos!$F$36,,228)</f>
        <v>0</v>
      </c>
      <c r="G1592" s="88">
        <f ca="1">OFFSET(dispos!$G$36,,228)</f>
        <v>0</v>
      </c>
      <c r="H1592" s="88">
        <f ca="1">OFFSET(dispos!$H$36,,228)</f>
        <v>0</v>
      </c>
      <c r="I1592" s="88">
        <f ca="1">OFFSET(dispos!$I$36,,228)</f>
        <v>0</v>
      </c>
      <c r="J1592" s="90" t="str">
        <f t="shared" ref="J1592:O1592" ca="1" si="3201">IF(D1592=0,"",SUMPRODUCT((D1554:D1603&lt;=D1592)-(ISBLANK(D1554:D1603))))</f>
        <v/>
      </c>
      <c r="K1592" s="90" t="str">
        <f t="shared" ca="1" si="3201"/>
        <v/>
      </c>
      <c r="L1592" s="90" t="str">
        <f t="shared" ca="1" si="3201"/>
        <v/>
      </c>
      <c r="M1592" s="90" t="str">
        <f t="shared" ca="1" si="3201"/>
        <v/>
      </c>
      <c r="N1592" s="90" t="str">
        <f t="shared" ca="1" si="3201"/>
        <v/>
      </c>
      <c r="O1592" s="90" t="str">
        <f t="shared" ca="1" si="3201"/>
        <v/>
      </c>
      <c r="P1592" s="89" t="str">
        <f t="shared" ref="P1592:U1592" ca="1" si="3202">IF(ISNA(MATCH(MIN(J1554:J1603)+ROW()-ROW(P1554),J1554:J1603,0)),"",INDEX(D1554:D1603,MATCH(MIN(J1554:J1603)+ROW()-ROW(P1554),J1554:J1603,0)))</f>
        <v/>
      </c>
      <c r="Q1592" s="89" t="str">
        <f t="shared" ca="1" si="3202"/>
        <v/>
      </c>
      <c r="R1592" s="89" t="str">
        <f t="shared" ca="1" si="3202"/>
        <v/>
      </c>
      <c r="S1592" s="89" t="str">
        <f t="shared" ca="1" si="3202"/>
        <v/>
      </c>
      <c r="T1592" s="89" t="str">
        <f t="shared" ca="1" si="3202"/>
        <v/>
      </c>
      <c r="U1592" s="89" t="str">
        <f t="shared" ca="1" si="3202"/>
        <v/>
      </c>
      <c r="V1592" s="98"/>
    </row>
    <row r="1593" spans="2:22" x14ac:dyDescent="0.25">
      <c r="B1593">
        <v>40</v>
      </c>
      <c r="C1593" s="29">
        <f t="shared" si="3100"/>
        <v>43867</v>
      </c>
      <c r="D1593" s="88">
        <f ca="1">OFFSET(dispos!$D$36,,234)</f>
        <v>0</v>
      </c>
      <c r="E1593" s="88">
        <f ca="1">OFFSET(dispos!$E$36,,234)</f>
        <v>0</v>
      </c>
      <c r="F1593" s="88">
        <f ca="1">OFFSET(dispos!$F$36,,234)</f>
        <v>0</v>
      </c>
      <c r="G1593" s="88">
        <f ca="1">OFFSET(dispos!$G$36,,234)</f>
        <v>0</v>
      </c>
      <c r="H1593" s="88">
        <f ca="1">OFFSET(dispos!$H$36,,234)</f>
        <v>0</v>
      </c>
      <c r="I1593" s="88">
        <f ca="1">OFFSET(dispos!$I$36,,234)</f>
        <v>0</v>
      </c>
      <c r="J1593" s="90" t="str">
        <f t="shared" ref="J1593:O1593" ca="1" si="3203">IF(D1593=0,"",SUMPRODUCT((D1554:D1603&lt;=D1593)-(ISBLANK(D1554:D1603))))</f>
        <v/>
      </c>
      <c r="K1593" s="90" t="str">
        <f t="shared" ca="1" si="3203"/>
        <v/>
      </c>
      <c r="L1593" s="90" t="str">
        <f t="shared" ca="1" si="3203"/>
        <v/>
      </c>
      <c r="M1593" s="90" t="str">
        <f t="shared" ca="1" si="3203"/>
        <v/>
      </c>
      <c r="N1593" s="90" t="str">
        <f t="shared" ca="1" si="3203"/>
        <v/>
      </c>
      <c r="O1593" s="90" t="str">
        <f t="shared" ca="1" si="3203"/>
        <v/>
      </c>
      <c r="P1593" s="89" t="str">
        <f t="shared" ref="P1593:U1593" ca="1" si="3204">IF(ISNA(MATCH(MIN(J1554:J1603)+ROW()-ROW(P1554),J1554:J1603,0)),"",INDEX(D1554:D1603,MATCH(MIN(J1554:J1603)+ROW()-ROW(P1554),J1554:J1603,0)))</f>
        <v/>
      </c>
      <c r="Q1593" s="89" t="str">
        <f t="shared" ca="1" si="3204"/>
        <v/>
      </c>
      <c r="R1593" s="89" t="str">
        <f t="shared" ca="1" si="3204"/>
        <v/>
      </c>
      <c r="S1593" s="89" t="str">
        <f t="shared" ca="1" si="3204"/>
        <v/>
      </c>
      <c r="T1593" s="89" t="str">
        <f t="shared" ca="1" si="3204"/>
        <v/>
      </c>
      <c r="U1593" s="89" t="str">
        <f t="shared" ca="1" si="3204"/>
        <v/>
      </c>
      <c r="V1593" s="98"/>
    </row>
    <row r="1594" spans="2:22" x14ac:dyDescent="0.25">
      <c r="B1594">
        <v>41</v>
      </c>
      <c r="C1594" s="29">
        <f t="shared" si="3100"/>
        <v>43867</v>
      </c>
      <c r="D1594" s="88">
        <f ca="1">OFFSET(dispos!$D$36,,240)</f>
        <v>0</v>
      </c>
      <c r="E1594" s="88">
        <f ca="1">OFFSET(dispos!$E$36,,240)</f>
        <v>0</v>
      </c>
      <c r="F1594" s="88">
        <f ca="1">OFFSET(dispos!$F$36,,240)</f>
        <v>0</v>
      </c>
      <c r="G1594" s="88">
        <f ca="1">OFFSET(dispos!$G$36,,240)</f>
        <v>0</v>
      </c>
      <c r="H1594" s="88">
        <f ca="1">OFFSET(dispos!$H$36,,240)</f>
        <v>0</v>
      </c>
      <c r="I1594" s="88">
        <f ca="1">OFFSET(dispos!$I$36,,240)</f>
        <v>0</v>
      </c>
      <c r="J1594" s="90" t="str">
        <f t="shared" ref="J1594:O1594" ca="1" si="3205">IF(D1594=0,"",SUMPRODUCT((D1554:D1603&lt;=D1594)-(ISBLANK(D1554:D1603))))</f>
        <v/>
      </c>
      <c r="K1594" s="90" t="str">
        <f t="shared" ca="1" si="3205"/>
        <v/>
      </c>
      <c r="L1594" s="90" t="str">
        <f t="shared" ca="1" si="3205"/>
        <v/>
      </c>
      <c r="M1594" s="90" t="str">
        <f t="shared" ca="1" si="3205"/>
        <v/>
      </c>
      <c r="N1594" s="90" t="str">
        <f t="shared" ca="1" si="3205"/>
        <v/>
      </c>
      <c r="O1594" s="90" t="str">
        <f t="shared" ca="1" si="3205"/>
        <v/>
      </c>
      <c r="P1594" s="89" t="str">
        <f t="shared" ref="P1594:U1594" ca="1" si="3206">IF(ISNA(MATCH(MIN(J1554:J1603)+ROW()-ROW(P1554),J1554:J1603,0)),"",INDEX(D1554:D1603,MATCH(MIN(J1554:J1603)+ROW()-ROW(P1554),J1554:J1603,0)))</f>
        <v/>
      </c>
      <c r="Q1594" s="89" t="str">
        <f t="shared" ca="1" si="3206"/>
        <v/>
      </c>
      <c r="R1594" s="89" t="str">
        <f t="shared" ca="1" si="3206"/>
        <v/>
      </c>
      <c r="S1594" s="89" t="str">
        <f t="shared" ca="1" si="3206"/>
        <v/>
      </c>
      <c r="T1594" s="89" t="str">
        <f t="shared" ca="1" si="3206"/>
        <v/>
      </c>
      <c r="U1594" s="89" t="str">
        <f t="shared" ca="1" si="3206"/>
        <v/>
      </c>
      <c r="V1594" s="98"/>
    </row>
    <row r="1595" spans="2:22" x14ac:dyDescent="0.25">
      <c r="B1595">
        <v>42</v>
      </c>
      <c r="C1595" s="29">
        <f t="shared" si="3100"/>
        <v>43867</v>
      </c>
      <c r="D1595" s="88">
        <f ca="1">OFFSET(dispos!$D$36,,246)</f>
        <v>0</v>
      </c>
      <c r="E1595" s="88">
        <f ca="1">OFFSET(dispos!$E$36,,246)</f>
        <v>0</v>
      </c>
      <c r="F1595" s="88">
        <f ca="1">OFFSET(dispos!$F$36,,246)</f>
        <v>0</v>
      </c>
      <c r="G1595" s="88">
        <f ca="1">OFFSET(dispos!$G$36,,246)</f>
        <v>0</v>
      </c>
      <c r="H1595" s="88">
        <f ca="1">OFFSET(dispos!$H$36,,246)</f>
        <v>0</v>
      </c>
      <c r="I1595" s="88">
        <f ca="1">OFFSET(dispos!$I$36,,246)</f>
        <v>0</v>
      </c>
      <c r="J1595" s="90" t="str">
        <f t="shared" ref="J1595:O1595" ca="1" si="3207">IF(D1595=0,"",SUMPRODUCT((D1554:D1603&lt;=D1595)-(ISBLANK(D1554:D1603))))</f>
        <v/>
      </c>
      <c r="K1595" s="90" t="str">
        <f t="shared" ca="1" si="3207"/>
        <v/>
      </c>
      <c r="L1595" s="90" t="str">
        <f t="shared" ca="1" si="3207"/>
        <v/>
      </c>
      <c r="M1595" s="90" t="str">
        <f t="shared" ca="1" si="3207"/>
        <v/>
      </c>
      <c r="N1595" s="90" t="str">
        <f t="shared" ca="1" si="3207"/>
        <v/>
      </c>
      <c r="O1595" s="90" t="str">
        <f t="shared" ca="1" si="3207"/>
        <v/>
      </c>
      <c r="P1595" s="89" t="str">
        <f t="shared" ref="P1595:U1595" ca="1" si="3208">IF(ISNA(MATCH(MIN(J1554:J1603)+ROW()-ROW(P1554),J1554:J1603,0)),"",INDEX(D1554:D1603,MATCH(MIN(J1554:J1603)+ROW()-ROW(P1554),J1554:J1603,0)))</f>
        <v/>
      </c>
      <c r="Q1595" s="89" t="str">
        <f t="shared" ca="1" si="3208"/>
        <v/>
      </c>
      <c r="R1595" s="89" t="str">
        <f t="shared" ca="1" si="3208"/>
        <v/>
      </c>
      <c r="S1595" s="89" t="str">
        <f t="shared" ca="1" si="3208"/>
        <v/>
      </c>
      <c r="T1595" s="89" t="str">
        <f t="shared" ca="1" si="3208"/>
        <v/>
      </c>
      <c r="U1595" s="89" t="str">
        <f t="shared" ca="1" si="3208"/>
        <v/>
      </c>
      <c r="V1595" s="98"/>
    </row>
    <row r="1596" spans="2:22" x14ac:dyDescent="0.25">
      <c r="B1596">
        <v>43</v>
      </c>
      <c r="C1596" s="29">
        <f t="shared" si="3100"/>
        <v>43867</v>
      </c>
      <c r="D1596" s="88">
        <f ca="1">OFFSET(dispos!$D$36,,252)</f>
        <v>0</v>
      </c>
      <c r="E1596" s="88">
        <f ca="1">OFFSET(dispos!$E$36,,252)</f>
        <v>0</v>
      </c>
      <c r="F1596" s="88">
        <f ca="1">OFFSET(dispos!$F$36,,252)</f>
        <v>0</v>
      </c>
      <c r="G1596" s="88">
        <f ca="1">OFFSET(dispos!$G$36,,252)</f>
        <v>0</v>
      </c>
      <c r="H1596" s="88">
        <f ca="1">OFFSET(dispos!$H$36,,252)</f>
        <v>0</v>
      </c>
      <c r="I1596" s="88">
        <f ca="1">OFFSET(dispos!$I$36,,252)</f>
        <v>0</v>
      </c>
      <c r="J1596" s="90" t="str">
        <f t="shared" ref="J1596:O1596" ca="1" si="3209">IF(D1596=0,"",SUMPRODUCT((D1554:D1603&lt;=D1596)-(ISBLANK(D1554:D1603))))</f>
        <v/>
      </c>
      <c r="K1596" s="90" t="str">
        <f t="shared" ca="1" si="3209"/>
        <v/>
      </c>
      <c r="L1596" s="90" t="str">
        <f t="shared" ca="1" si="3209"/>
        <v/>
      </c>
      <c r="M1596" s="90" t="str">
        <f t="shared" ca="1" si="3209"/>
        <v/>
      </c>
      <c r="N1596" s="90" t="str">
        <f t="shared" ca="1" si="3209"/>
        <v/>
      </c>
      <c r="O1596" s="90" t="str">
        <f t="shared" ca="1" si="3209"/>
        <v/>
      </c>
      <c r="P1596" s="89" t="str">
        <f t="shared" ref="P1596:U1596" ca="1" si="3210">IF(ISNA(MATCH(MIN(J1554:J1603)+ROW()-ROW(P1554),J1554:J1603,0)),"",INDEX(D1554:D1603,MATCH(MIN(J1554:J1603)+ROW()-ROW(P1554),J1554:J1603,0)))</f>
        <v/>
      </c>
      <c r="Q1596" s="89" t="str">
        <f t="shared" ca="1" si="3210"/>
        <v/>
      </c>
      <c r="R1596" s="89" t="str">
        <f t="shared" ca="1" si="3210"/>
        <v/>
      </c>
      <c r="S1596" s="89" t="str">
        <f t="shared" ca="1" si="3210"/>
        <v/>
      </c>
      <c r="T1596" s="89" t="str">
        <f t="shared" ca="1" si="3210"/>
        <v/>
      </c>
      <c r="U1596" s="89" t="str">
        <f t="shared" ca="1" si="3210"/>
        <v/>
      </c>
      <c r="V1596" s="98"/>
    </row>
    <row r="1597" spans="2:22" x14ac:dyDescent="0.25">
      <c r="B1597">
        <v>44</v>
      </c>
      <c r="C1597" s="29">
        <f t="shared" si="3100"/>
        <v>43867</v>
      </c>
      <c r="D1597" s="88">
        <f ca="1">OFFSET(dispos!$D$36,,258)</f>
        <v>0</v>
      </c>
      <c r="E1597" s="88">
        <f ca="1">OFFSET(dispos!$E$36,,258)</f>
        <v>0</v>
      </c>
      <c r="F1597" s="88">
        <f ca="1">OFFSET(dispos!$F$36,,258)</f>
        <v>0</v>
      </c>
      <c r="G1597" s="88">
        <f ca="1">OFFSET(dispos!$G$36,,258)</f>
        <v>0</v>
      </c>
      <c r="H1597" s="88">
        <f ca="1">OFFSET(dispos!$H$36,,258)</f>
        <v>0</v>
      </c>
      <c r="I1597" s="88">
        <f ca="1">OFFSET(dispos!$I$36,,258)</f>
        <v>0</v>
      </c>
      <c r="J1597" s="90" t="str">
        <f t="shared" ref="J1597:O1597" ca="1" si="3211">IF(D1597=0,"",SUMPRODUCT((D1554:D1603&lt;=D1597)-(ISBLANK(D1554:D1603))))</f>
        <v/>
      </c>
      <c r="K1597" s="90" t="str">
        <f t="shared" ca="1" si="3211"/>
        <v/>
      </c>
      <c r="L1597" s="90" t="str">
        <f t="shared" ca="1" si="3211"/>
        <v/>
      </c>
      <c r="M1597" s="90" t="str">
        <f t="shared" ca="1" si="3211"/>
        <v/>
      </c>
      <c r="N1597" s="90" t="str">
        <f t="shared" ca="1" si="3211"/>
        <v/>
      </c>
      <c r="O1597" s="90" t="str">
        <f t="shared" ca="1" si="3211"/>
        <v/>
      </c>
      <c r="P1597" s="89" t="str">
        <f t="shared" ref="P1597:U1597" ca="1" si="3212">IF(ISNA(MATCH(MIN(J1554:J1603)+ROW()-ROW(P1554),J1554:J1603,0)),"",INDEX(D1554:D1603,MATCH(MIN(J1554:J1603)+ROW()-ROW(P1554),J1554:J1603,0)))</f>
        <v/>
      </c>
      <c r="Q1597" s="89" t="str">
        <f t="shared" ca="1" si="3212"/>
        <v/>
      </c>
      <c r="R1597" s="89" t="str">
        <f t="shared" ca="1" si="3212"/>
        <v/>
      </c>
      <c r="S1597" s="89" t="str">
        <f t="shared" ca="1" si="3212"/>
        <v/>
      </c>
      <c r="T1597" s="89" t="str">
        <f t="shared" ca="1" si="3212"/>
        <v/>
      </c>
      <c r="U1597" s="89" t="str">
        <f t="shared" ca="1" si="3212"/>
        <v/>
      </c>
      <c r="V1597" s="98"/>
    </row>
    <row r="1598" spans="2:22" x14ac:dyDescent="0.25">
      <c r="B1598">
        <v>45</v>
      </c>
      <c r="C1598" s="29">
        <f t="shared" si="3100"/>
        <v>43867</v>
      </c>
      <c r="D1598" s="88">
        <f ca="1">OFFSET(dispos!$D$36,,264)</f>
        <v>0</v>
      </c>
      <c r="E1598" s="88">
        <f ca="1">OFFSET(dispos!$E$36,,264)</f>
        <v>0</v>
      </c>
      <c r="F1598" s="88">
        <f ca="1">OFFSET(dispos!$F$36,,264)</f>
        <v>0</v>
      </c>
      <c r="G1598" s="88">
        <f ca="1">OFFSET(dispos!$G$36,,264)</f>
        <v>0</v>
      </c>
      <c r="H1598" s="88">
        <f ca="1">OFFSET(dispos!$H$36,,264)</f>
        <v>0</v>
      </c>
      <c r="I1598" s="88">
        <f ca="1">OFFSET(dispos!$I$36,,264)</f>
        <v>0</v>
      </c>
      <c r="J1598" s="90" t="str">
        <f t="shared" ref="J1598:O1598" ca="1" si="3213">IF(D1598=0,"",SUMPRODUCT((D1554:D1603&lt;=D1598)-(ISBLANK(D1554:D1603))))</f>
        <v/>
      </c>
      <c r="K1598" s="90" t="str">
        <f t="shared" ca="1" si="3213"/>
        <v/>
      </c>
      <c r="L1598" s="90" t="str">
        <f t="shared" ca="1" si="3213"/>
        <v/>
      </c>
      <c r="M1598" s="90" t="str">
        <f t="shared" ca="1" si="3213"/>
        <v/>
      </c>
      <c r="N1598" s="90" t="str">
        <f t="shared" ca="1" si="3213"/>
        <v/>
      </c>
      <c r="O1598" s="90" t="str">
        <f t="shared" ca="1" si="3213"/>
        <v/>
      </c>
      <c r="P1598" s="89" t="str">
        <f t="shared" ref="P1598:U1598" ca="1" si="3214">IF(ISNA(MATCH(MIN(J1554:J1603)+ROW()-ROW(P1554),J1554:J1603,0)),"",INDEX(D1554:D1603,MATCH(MIN(J1554:J1603)+ROW()-ROW(P1554),J1554:J1603,0)))</f>
        <v/>
      </c>
      <c r="Q1598" s="89" t="str">
        <f t="shared" ca="1" si="3214"/>
        <v/>
      </c>
      <c r="R1598" s="89" t="str">
        <f t="shared" ca="1" si="3214"/>
        <v/>
      </c>
      <c r="S1598" s="89" t="str">
        <f t="shared" ca="1" si="3214"/>
        <v/>
      </c>
      <c r="T1598" s="89" t="str">
        <f t="shared" ca="1" si="3214"/>
        <v/>
      </c>
      <c r="U1598" s="89" t="str">
        <f t="shared" ca="1" si="3214"/>
        <v/>
      </c>
      <c r="V1598" s="98"/>
    </row>
    <row r="1599" spans="2:22" x14ac:dyDescent="0.25">
      <c r="B1599">
        <v>46</v>
      </c>
      <c r="C1599" s="29">
        <f t="shared" si="3100"/>
        <v>43867</v>
      </c>
      <c r="D1599" s="88">
        <f ca="1">OFFSET(dispos!$D$36,,270)</f>
        <v>0</v>
      </c>
      <c r="E1599" s="88">
        <f ca="1">OFFSET(dispos!$E$36,,270)</f>
        <v>0</v>
      </c>
      <c r="F1599" s="88">
        <f ca="1">OFFSET(dispos!$F$36,,270)</f>
        <v>0</v>
      </c>
      <c r="G1599" s="88">
        <f ca="1">OFFSET(dispos!$G$36,,270)</f>
        <v>0</v>
      </c>
      <c r="H1599" s="88">
        <f ca="1">OFFSET(dispos!$H$36,,270)</f>
        <v>0</v>
      </c>
      <c r="I1599" s="88">
        <f ca="1">OFFSET(dispos!$I$36,,270)</f>
        <v>0</v>
      </c>
      <c r="J1599" s="90" t="str">
        <f t="shared" ref="J1599:O1599" ca="1" si="3215">IF(D1599=0,"",SUMPRODUCT((D1554:D1603&lt;=D1599)-(ISBLANK(D1554:D1603))))</f>
        <v/>
      </c>
      <c r="K1599" s="90" t="str">
        <f t="shared" ca="1" si="3215"/>
        <v/>
      </c>
      <c r="L1599" s="90" t="str">
        <f t="shared" ca="1" si="3215"/>
        <v/>
      </c>
      <c r="M1599" s="90" t="str">
        <f t="shared" ca="1" si="3215"/>
        <v/>
      </c>
      <c r="N1599" s="90" t="str">
        <f t="shared" ca="1" si="3215"/>
        <v/>
      </c>
      <c r="O1599" s="90" t="str">
        <f t="shared" ca="1" si="3215"/>
        <v/>
      </c>
      <c r="P1599" s="89" t="str">
        <f t="shared" ref="P1599:U1599" ca="1" si="3216">IF(ISNA(MATCH(MIN(J1554:J1603)+ROW()-ROW(P1554),J1554:J1603,0)),"",INDEX(D1554:D1603,MATCH(MIN(J1554:J1603)+ROW()-ROW(P1554),J1554:J1603,0)))</f>
        <v/>
      </c>
      <c r="Q1599" s="89" t="str">
        <f t="shared" ca="1" si="3216"/>
        <v/>
      </c>
      <c r="R1599" s="89" t="str">
        <f t="shared" ca="1" si="3216"/>
        <v/>
      </c>
      <c r="S1599" s="89" t="str">
        <f t="shared" ca="1" si="3216"/>
        <v/>
      </c>
      <c r="T1599" s="89" t="str">
        <f t="shared" ca="1" si="3216"/>
        <v/>
      </c>
      <c r="U1599" s="89" t="str">
        <f t="shared" ca="1" si="3216"/>
        <v/>
      </c>
      <c r="V1599" s="98"/>
    </row>
    <row r="1600" spans="2:22" x14ac:dyDescent="0.25">
      <c r="B1600">
        <v>47</v>
      </c>
      <c r="C1600" s="29">
        <f t="shared" si="3100"/>
        <v>43867</v>
      </c>
      <c r="D1600" s="88">
        <f ca="1">OFFSET(dispos!$D$36,,276)</f>
        <v>0</v>
      </c>
      <c r="E1600" s="88">
        <f ca="1">OFFSET(dispos!$E$36,,276)</f>
        <v>0</v>
      </c>
      <c r="F1600" s="88">
        <f ca="1">OFFSET(dispos!$F$36,,276)</f>
        <v>0</v>
      </c>
      <c r="G1600" s="88">
        <f ca="1">OFFSET(dispos!$G$36,,276)</f>
        <v>0</v>
      </c>
      <c r="H1600" s="88">
        <f ca="1">OFFSET(dispos!$H$36,,276)</f>
        <v>0</v>
      </c>
      <c r="I1600" s="88">
        <f ca="1">OFFSET(dispos!$I$36,,276)</f>
        <v>0</v>
      </c>
      <c r="J1600" s="90" t="str">
        <f t="shared" ref="J1600:O1600" ca="1" si="3217">IF(D1600=0,"",SUMPRODUCT((D1554:D1603&lt;=D1600)-(ISBLANK(D1554:D1603))))</f>
        <v/>
      </c>
      <c r="K1600" s="90" t="str">
        <f t="shared" ca="1" si="3217"/>
        <v/>
      </c>
      <c r="L1600" s="90" t="str">
        <f t="shared" ca="1" si="3217"/>
        <v/>
      </c>
      <c r="M1600" s="90" t="str">
        <f t="shared" ca="1" si="3217"/>
        <v/>
      </c>
      <c r="N1600" s="90" t="str">
        <f t="shared" ca="1" si="3217"/>
        <v/>
      </c>
      <c r="O1600" s="90" t="str">
        <f t="shared" ca="1" si="3217"/>
        <v/>
      </c>
      <c r="P1600" s="89" t="str">
        <f t="shared" ref="P1600:U1600" ca="1" si="3218">IF(ISNA(MATCH(MIN(J1554:J1603)+ROW()-ROW(P1554),J1554:J1603,0)),"",INDEX(D1554:D1603,MATCH(MIN(J1554:J1603)+ROW()-ROW(P1554),J1554:J1603,0)))</f>
        <v/>
      </c>
      <c r="Q1600" s="89" t="str">
        <f t="shared" ca="1" si="3218"/>
        <v/>
      </c>
      <c r="R1600" s="89" t="str">
        <f t="shared" ca="1" si="3218"/>
        <v/>
      </c>
      <c r="S1600" s="89" t="str">
        <f t="shared" ca="1" si="3218"/>
        <v/>
      </c>
      <c r="T1600" s="89" t="str">
        <f t="shared" ca="1" si="3218"/>
        <v/>
      </c>
      <c r="U1600" s="89" t="str">
        <f t="shared" ca="1" si="3218"/>
        <v/>
      </c>
      <c r="V1600" s="98"/>
    </row>
    <row r="1601" spans="2:22" x14ac:dyDescent="0.25">
      <c r="B1601">
        <v>48</v>
      </c>
      <c r="C1601" s="29">
        <f t="shared" si="3100"/>
        <v>43867</v>
      </c>
      <c r="D1601" s="88">
        <f ca="1">OFFSET(dispos!$D$36,,282)</f>
        <v>0</v>
      </c>
      <c r="E1601" s="88">
        <f ca="1">OFFSET(dispos!$E$36,,282)</f>
        <v>0</v>
      </c>
      <c r="F1601" s="88">
        <f ca="1">OFFSET(dispos!$F$36,,282)</f>
        <v>0</v>
      </c>
      <c r="G1601" s="88">
        <f ca="1">OFFSET(dispos!$G$36,,282)</f>
        <v>0</v>
      </c>
      <c r="H1601" s="88">
        <f ca="1">OFFSET(dispos!$H$36,,282)</f>
        <v>0</v>
      </c>
      <c r="I1601" s="88">
        <f ca="1">OFFSET(dispos!$I$36,,282)</f>
        <v>0</v>
      </c>
      <c r="J1601" s="90" t="str">
        <f t="shared" ref="J1601:O1601" ca="1" si="3219">IF(D1601=0,"",SUMPRODUCT((D1554:D1603&lt;=D1601)-(ISBLANK(D1554:D1603))))</f>
        <v/>
      </c>
      <c r="K1601" s="90" t="str">
        <f t="shared" ca="1" si="3219"/>
        <v/>
      </c>
      <c r="L1601" s="90" t="str">
        <f t="shared" ca="1" si="3219"/>
        <v/>
      </c>
      <c r="M1601" s="90" t="str">
        <f t="shared" ca="1" si="3219"/>
        <v/>
      </c>
      <c r="N1601" s="90" t="str">
        <f t="shared" ca="1" si="3219"/>
        <v/>
      </c>
      <c r="O1601" s="90" t="str">
        <f t="shared" ca="1" si="3219"/>
        <v/>
      </c>
      <c r="P1601" s="89" t="str">
        <f t="shared" ref="P1601:U1601" ca="1" si="3220">IF(ISNA(MATCH(MIN(J1554:J1603)+ROW()-ROW(P1554),J1554:J1603,0)),"",INDEX(D1554:D1603,MATCH(MIN(J1554:J1603)+ROW()-ROW(P1554),J1554:J1603,0)))</f>
        <v/>
      </c>
      <c r="Q1601" s="89" t="str">
        <f t="shared" ca="1" si="3220"/>
        <v/>
      </c>
      <c r="R1601" s="89" t="str">
        <f t="shared" ca="1" si="3220"/>
        <v/>
      </c>
      <c r="S1601" s="89" t="str">
        <f t="shared" ca="1" si="3220"/>
        <v/>
      </c>
      <c r="T1601" s="89" t="str">
        <f t="shared" ca="1" si="3220"/>
        <v/>
      </c>
      <c r="U1601" s="89" t="str">
        <f t="shared" ca="1" si="3220"/>
        <v/>
      </c>
      <c r="V1601" s="98"/>
    </row>
    <row r="1602" spans="2:22" x14ac:dyDescent="0.25">
      <c r="B1602">
        <v>49</v>
      </c>
      <c r="C1602" s="29">
        <f t="shared" si="3100"/>
        <v>43867</v>
      </c>
      <c r="D1602" s="88">
        <f ca="1">OFFSET(dispos!$D$36,,288)</f>
        <v>0</v>
      </c>
      <c r="E1602" s="88">
        <f ca="1">OFFSET(dispos!$E$36,,288)</f>
        <v>0</v>
      </c>
      <c r="F1602" s="88">
        <f ca="1">OFFSET(dispos!$F$36,,288)</f>
        <v>0</v>
      </c>
      <c r="G1602" s="88">
        <f ca="1">OFFSET(dispos!$G$36,,288)</f>
        <v>0</v>
      </c>
      <c r="H1602" s="88">
        <f ca="1">OFFSET(dispos!$H$36,,288)</f>
        <v>0</v>
      </c>
      <c r="I1602" s="88">
        <f ca="1">OFFSET(dispos!$I$36,,288)</f>
        <v>0</v>
      </c>
      <c r="J1602" s="90" t="str">
        <f t="shared" ref="J1602:O1602" ca="1" si="3221">IF(D1602=0,"",SUMPRODUCT((D1554:D1603&lt;=D1602)-(ISBLANK(D1554:D1603))))</f>
        <v/>
      </c>
      <c r="K1602" s="90" t="str">
        <f t="shared" ca="1" si="3221"/>
        <v/>
      </c>
      <c r="L1602" s="90" t="str">
        <f t="shared" ca="1" si="3221"/>
        <v/>
      </c>
      <c r="M1602" s="90" t="str">
        <f t="shared" ca="1" si="3221"/>
        <v/>
      </c>
      <c r="N1602" s="90" t="str">
        <f t="shared" ca="1" si="3221"/>
        <v/>
      </c>
      <c r="O1602" s="90" t="str">
        <f t="shared" ca="1" si="3221"/>
        <v/>
      </c>
      <c r="P1602" s="89" t="str">
        <f t="shared" ref="P1602:U1602" ca="1" si="3222">IF(ISNA(MATCH(MIN(J1554:J1603)+ROW()-ROW(P1554),J1554:J1603,0)),"",INDEX(D1554:D1603,MATCH(MIN(J1554:J1603)+ROW()-ROW(P1554),J1554:J1603,0)))</f>
        <v/>
      </c>
      <c r="Q1602" s="89" t="str">
        <f t="shared" ca="1" si="3222"/>
        <v/>
      </c>
      <c r="R1602" s="89" t="str">
        <f t="shared" ca="1" si="3222"/>
        <v/>
      </c>
      <c r="S1602" s="89" t="str">
        <f t="shared" ca="1" si="3222"/>
        <v/>
      </c>
      <c r="T1602" s="89" t="str">
        <f t="shared" ca="1" si="3222"/>
        <v/>
      </c>
      <c r="U1602" s="89" t="str">
        <f t="shared" ca="1" si="3222"/>
        <v/>
      </c>
      <c r="V1602" s="98"/>
    </row>
    <row r="1603" spans="2:22" x14ac:dyDescent="0.25">
      <c r="B1603">
        <v>50</v>
      </c>
      <c r="C1603" s="29">
        <f t="shared" si="3100"/>
        <v>43867</v>
      </c>
      <c r="D1603" s="88">
        <f ca="1">OFFSET(dispos!$D$36,,294)</f>
        <v>0</v>
      </c>
      <c r="E1603" s="88">
        <f ca="1">OFFSET(dispos!$E$36,,294)</f>
        <v>0</v>
      </c>
      <c r="F1603" s="88">
        <f ca="1">OFFSET(dispos!$F$36,,294)</f>
        <v>0</v>
      </c>
      <c r="G1603" s="88">
        <f ca="1">OFFSET(dispos!$G$36,,294)</f>
        <v>0</v>
      </c>
      <c r="H1603" s="88">
        <f ca="1">OFFSET(dispos!$H$36,,294)</f>
        <v>0</v>
      </c>
      <c r="I1603" s="88">
        <f ca="1">OFFSET(dispos!$I$36,,294)</f>
        <v>0</v>
      </c>
      <c r="J1603" s="90" t="str">
        <f t="shared" ref="J1603:O1603" ca="1" si="3223">IF(D1603=0,"",SUMPRODUCT((D1554:D1603&lt;=D1603)-(ISBLANK(D1554:D1603))))</f>
        <v/>
      </c>
      <c r="K1603" s="90" t="str">
        <f t="shared" ca="1" si="3223"/>
        <v/>
      </c>
      <c r="L1603" s="90" t="str">
        <f t="shared" ca="1" si="3223"/>
        <v/>
      </c>
      <c r="M1603" s="90" t="str">
        <f t="shared" ca="1" si="3223"/>
        <v/>
      </c>
      <c r="N1603" s="90" t="str">
        <f t="shared" ca="1" si="3223"/>
        <v/>
      </c>
      <c r="O1603" s="90" t="str">
        <f t="shared" ca="1" si="3223"/>
        <v/>
      </c>
      <c r="P1603" s="89" t="str">
        <f t="shared" ref="P1603:U1603" ca="1" si="3224">IF(ISNA(MATCH(MIN(J1554:J1603)+ROW()-ROW(P1554),J1554:J1603,0)),"",INDEX(D1554:D1603,MATCH(MIN(J1554:J1603)+ROW()-ROW(P1554),J1554:J1603,0)))</f>
        <v/>
      </c>
      <c r="Q1603" s="89" t="str">
        <f t="shared" ca="1" si="3224"/>
        <v/>
      </c>
      <c r="R1603" s="89" t="str">
        <f t="shared" ca="1" si="3224"/>
        <v/>
      </c>
      <c r="S1603" s="89" t="str">
        <f t="shared" ca="1" si="3224"/>
        <v/>
      </c>
      <c r="T1603" s="89" t="str">
        <f t="shared" ca="1" si="3224"/>
        <v/>
      </c>
      <c r="U1603" s="89" t="str">
        <f t="shared" ca="1" si="3224"/>
        <v/>
      </c>
      <c r="V1603" s="98"/>
    </row>
    <row r="1604" spans="2:22" x14ac:dyDescent="0.25">
      <c r="B1604" s="91">
        <v>1</v>
      </c>
      <c r="C1604" s="92">
        <f>dispos!$C$37</f>
        <v>43868</v>
      </c>
      <c r="D1604" s="93">
        <f ca="1">OFFSET(dispos!$D$37,,)</f>
        <v>0</v>
      </c>
      <c r="E1604" s="93">
        <f ca="1">OFFSET(dispos!$E$37,,)</f>
        <v>0</v>
      </c>
      <c r="F1604" s="93">
        <f ca="1">OFFSET(dispos!$F$37,,)</f>
        <v>0</v>
      </c>
      <c r="G1604" s="93">
        <f ca="1">OFFSET(dispos!$G$37,,)</f>
        <v>0</v>
      </c>
      <c r="H1604" s="93">
        <f ca="1">OFFSET(dispos!$H$37,,)</f>
        <v>0</v>
      </c>
      <c r="I1604" s="93">
        <f ca="1">OFFSET(dispos!$I$37,,)</f>
        <v>0</v>
      </c>
      <c r="J1604" s="94" t="str">
        <f t="shared" ref="J1604:O1604" ca="1" si="3225">IF(D1604=0,"",SUMPRODUCT((D1604:D1653&lt;=D1604)-(ISBLANK(D1604:D1653))))</f>
        <v/>
      </c>
      <c r="K1604" s="95" t="str">
        <f t="shared" ca="1" si="3225"/>
        <v/>
      </c>
      <c r="L1604" s="95" t="str">
        <f t="shared" ca="1" si="3225"/>
        <v/>
      </c>
      <c r="M1604" s="95" t="str">
        <f t="shared" ca="1" si="3225"/>
        <v/>
      </c>
      <c r="N1604" s="95" t="str">
        <f t="shared" ca="1" si="3225"/>
        <v/>
      </c>
      <c r="O1604" s="95" t="str">
        <f t="shared" ca="1" si="3225"/>
        <v/>
      </c>
      <c r="P1604" s="96" t="str">
        <f t="shared" ref="P1604:U1604" ca="1" si="3226">IF(ISNA(MATCH(MIN(J1604:J1653)+ROW()-ROW(P1604),J1604:J1653,0)),"",INDEX(D1604:D1653,MATCH(MIN(J1604:J1653)+ROW()-ROW(P1604),J1604:J1653,0)))</f>
        <v/>
      </c>
      <c r="Q1604" s="96" t="str">
        <f t="shared" ca="1" si="3226"/>
        <v/>
      </c>
      <c r="R1604" s="96" t="str">
        <f t="shared" ca="1" si="3226"/>
        <v/>
      </c>
      <c r="S1604" s="96" t="str">
        <f t="shared" ca="1" si="3226"/>
        <v/>
      </c>
      <c r="T1604" s="96" t="str">
        <f t="shared" ca="1" si="3226"/>
        <v/>
      </c>
      <c r="U1604" s="96" t="str">
        <f t="shared" ca="1" si="3226"/>
        <v/>
      </c>
      <c r="V1604" s="98">
        <v>33</v>
      </c>
    </row>
    <row r="1605" spans="2:22" x14ac:dyDescent="0.25">
      <c r="B1605" s="91">
        <v>2</v>
      </c>
      <c r="C1605" s="92">
        <f t="shared" si="3100"/>
        <v>43868</v>
      </c>
      <c r="D1605" s="93">
        <f ca="1">OFFSET(dispos!$D$37,,6)</f>
        <v>0</v>
      </c>
      <c r="E1605" s="93">
        <f ca="1">OFFSET(dispos!$E$37,,6)</f>
        <v>0</v>
      </c>
      <c r="F1605" s="93">
        <f ca="1">OFFSET(dispos!$F$37,,6)</f>
        <v>0</v>
      </c>
      <c r="G1605" s="93">
        <f ca="1">OFFSET(dispos!$G$37,,6)</f>
        <v>0</v>
      </c>
      <c r="H1605" s="93">
        <f ca="1">OFFSET(dispos!$H$37,,6)</f>
        <v>0</v>
      </c>
      <c r="I1605" s="93">
        <f ca="1">OFFSET(dispos!$I$37,,6)</f>
        <v>0</v>
      </c>
      <c r="J1605" s="90" t="str">
        <f t="shared" ref="J1605:O1605" ca="1" si="3227">IF(D1605=0,"",SUMPRODUCT((D1604:D1653&lt;=D1605)-(ISBLANK(D1604:D1653))))</f>
        <v/>
      </c>
      <c r="K1605" s="90" t="str">
        <f t="shared" ca="1" si="3227"/>
        <v/>
      </c>
      <c r="L1605" s="90" t="str">
        <f t="shared" ca="1" si="3227"/>
        <v/>
      </c>
      <c r="M1605" s="90" t="str">
        <f t="shared" ca="1" si="3227"/>
        <v/>
      </c>
      <c r="N1605" s="90" t="str">
        <f t="shared" ca="1" si="3227"/>
        <v/>
      </c>
      <c r="O1605" s="90" t="str">
        <f t="shared" ca="1" si="3227"/>
        <v/>
      </c>
      <c r="P1605" s="89" t="str">
        <f t="shared" ref="P1605:U1605" ca="1" si="3228">IF(ISNA(MATCH(MIN(J1604:J1653)+ROW()-ROW(P1604),J1604:J1653,0)),"",INDEX(D1604:D1653,MATCH(MIN(J1604:J1653)+ROW()-ROW(P1604),J1604:J1653,0)))</f>
        <v/>
      </c>
      <c r="Q1605" s="89" t="str">
        <f t="shared" ca="1" si="3228"/>
        <v/>
      </c>
      <c r="R1605" s="89" t="str">
        <f t="shared" ca="1" si="3228"/>
        <v/>
      </c>
      <c r="S1605" s="89" t="str">
        <f t="shared" ca="1" si="3228"/>
        <v/>
      </c>
      <c r="T1605" s="89" t="str">
        <f t="shared" ca="1" si="3228"/>
        <v/>
      </c>
      <c r="U1605" s="89" t="str">
        <f t="shared" ca="1" si="3228"/>
        <v/>
      </c>
      <c r="V1605" s="98"/>
    </row>
    <row r="1606" spans="2:22" x14ac:dyDescent="0.25">
      <c r="B1606" s="91">
        <v>3</v>
      </c>
      <c r="C1606" s="92">
        <f t="shared" ref="C1606:C1669" si="3229">C1605</f>
        <v>43868</v>
      </c>
      <c r="D1606" s="93">
        <f ca="1">OFFSET(dispos!$D$37,,12)</f>
        <v>0</v>
      </c>
      <c r="E1606" s="93">
        <f ca="1">OFFSET(dispos!$E$37,,12)</f>
        <v>0</v>
      </c>
      <c r="F1606" s="93">
        <f ca="1">OFFSET(dispos!$F$37,,12)</f>
        <v>0</v>
      </c>
      <c r="G1606" s="93">
        <f ca="1">OFFSET(dispos!$G$37,,12)</f>
        <v>0</v>
      </c>
      <c r="H1606" s="93">
        <f ca="1">OFFSET(dispos!$H$37,,12)</f>
        <v>0</v>
      </c>
      <c r="I1606" s="93">
        <f ca="1">OFFSET(dispos!$I$37,,12)</f>
        <v>0</v>
      </c>
      <c r="J1606" s="90" t="str">
        <f t="shared" ref="J1606:O1606" ca="1" si="3230">IF(D1606=0,"",SUMPRODUCT((D1604:D1653&lt;=D1606)-(ISBLANK(D1604:D1653))))</f>
        <v/>
      </c>
      <c r="K1606" s="90" t="str">
        <f t="shared" ca="1" si="3230"/>
        <v/>
      </c>
      <c r="L1606" s="90" t="str">
        <f t="shared" ca="1" si="3230"/>
        <v/>
      </c>
      <c r="M1606" s="90" t="str">
        <f t="shared" ca="1" si="3230"/>
        <v/>
      </c>
      <c r="N1606" s="90" t="str">
        <f t="shared" ca="1" si="3230"/>
        <v/>
      </c>
      <c r="O1606" s="90" t="str">
        <f t="shared" ca="1" si="3230"/>
        <v/>
      </c>
      <c r="P1606" s="89" t="str">
        <f t="shared" ref="P1606:U1606" ca="1" si="3231">IF(ISNA(MATCH(MIN(J1604:J1653)+ROW()-ROW(P1604),J1604:J1653,0)),"",INDEX(D1604:D1653,MATCH(MIN(J1604:J1653)+ROW()-ROW(P1604),J1604:J1653,0)))</f>
        <v/>
      </c>
      <c r="Q1606" s="89" t="str">
        <f t="shared" ca="1" si="3231"/>
        <v/>
      </c>
      <c r="R1606" s="89" t="str">
        <f t="shared" ca="1" si="3231"/>
        <v/>
      </c>
      <c r="S1606" s="89" t="str">
        <f t="shared" ca="1" si="3231"/>
        <v/>
      </c>
      <c r="T1606" s="89" t="str">
        <f t="shared" ca="1" si="3231"/>
        <v/>
      </c>
      <c r="U1606" s="89" t="str">
        <f t="shared" ca="1" si="3231"/>
        <v/>
      </c>
      <c r="V1606" s="98"/>
    </row>
    <row r="1607" spans="2:22" x14ac:dyDescent="0.25">
      <c r="B1607" s="91">
        <v>4</v>
      </c>
      <c r="C1607" s="92">
        <f t="shared" si="3229"/>
        <v>43868</v>
      </c>
      <c r="D1607" s="93">
        <f ca="1">OFFSET(dispos!$D$37,,18)</f>
        <v>0</v>
      </c>
      <c r="E1607" s="93">
        <f ca="1">OFFSET(dispos!$E$37,,18)</f>
        <v>0</v>
      </c>
      <c r="F1607" s="93">
        <f ca="1">OFFSET(dispos!$F$37,,18)</f>
        <v>0</v>
      </c>
      <c r="G1607" s="93">
        <f ca="1">OFFSET(dispos!$G$37,,18)</f>
        <v>0</v>
      </c>
      <c r="H1607" s="93">
        <f ca="1">OFFSET(dispos!$H$37,,18)</f>
        <v>0</v>
      </c>
      <c r="I1607" s="93">
        <f ca="1">OFFSET(dispos!$I$37,,18)</f>
        <v>0</v>
      </c>
      <c r="J1607" s="90" t="str">
        <f t="shared" ref="J1607:O1607" ca="1" si="3232">IF(D1607=0,"",SUMPRODUCT((D1604:D1653&lt;=D1607)-(ISBLANK(D1604:D1653))))</f>
        <v/>
      </c>
      <c r="K1607" s="90" t="str">
        <f t="shared" ca="1" si="3232"/>
        <v/>
      </c>
      <c r="L1607" s="90" t="str">
        <f t="shared" ca="1" si="3232"/>
        <v/>
      </c>
      <c r="M1607" s="90" t="str">
        <f t="shared" ca="1" si="3232"/>
        <v/>
      </c>
      <c r="N1607" s="90" t="str">
        <f t="shared" ca="1" si="3232"/>
        <v/>
      </c>
      <c r="O1607" s="90" t="str">
        <f t="shared" ca="1" si="3232"/>
        <v/>
      </c>
      <c r="P1607" s="89" t="str">
        <f t="shared" ref="P1607:U1607" ca="1" si="3233">IF(ISNA(MATCH(MIN(J1604:J1653)+ROW()-ROW(P1604),J1604:J1653,0)),"",INDEX(D1604:D1653,MATCH(MIN(J1604:J1653)+ROW()-ROW(P1604),J1604:J1653,0)))</f>
        <v/>
      </c>
      <c r="Q1607" s="89" t="str">
        <f t="shared" ca="1" si="3233"/>
        <v/>
      </c>
      <c r="R1607" s="89" t="str">
        <f t="shared" ca="1" si="3233"/>
        <v/>
      </c>
      <c r="S1607" s="89" t="str">
        <f t="shared" ca="1" si="3233"/>
        <v/>
      </c>
      <c r="T1607" s="89" t="str">
        <f t="shared" ca="1" si="3233"/>
        <v/>
      </c>
      <c r="U1607" s="89" t="str">
        <f t="shared" ca="1" si="3233"/>
        <v/>
      </c>
      <c r="V1607" s="98"/>
    </row>
    <row r="1608" spans="2:22" x14ac:dyDescent="0.25">
      <c r="B1608" s="91">
        <v>5</v>
      </c>
      <c r="C1608" s="92">
        <f t="shared" si="3229"/>
        <v>43868</v>
      </c>
      <c r="D1608" s="93">
        <f ca="1">OFFSET(dispos!$D$37,,24)</f>
        <v>0</v>
      </c>
      <c r="E1608" s="93">
        <f ca="1">OFFSET(dispos!$E$37,,24)</f>
        <v>0</v>
      </c>
      <c r="F1608" s="93">
        <f ca="1">OFFSET(dispos!$F$37,,24)</f>
        <v>0</v>
      </c>
      <c r="G1608" s="93">
        <f ca="1">OFFSET(dispos!$G$37,,24)</f>
        <v>0</v>
      </c>
      <c r="H1608" s="93">
        <f ca="1">OFFSET(dispos!$H$37,,24)</f>
        <v>0</v>
      </c>
      <c r="I1608" s="93">
        <f ca="1">OFFSET(dispos!$I$37,,24)</f>
        <v>0</v>
      </c>
      <c r="J1608" s="90" t="str">
        <f t="shared" ref="J1608:O1608" ca="1" si="3234">IF(D1608=0,"",SUMPRODUCT((D1604:D1653&lt;=D1608)-(ISBLANK(D1604:D1653))))</f>
        <v/>
      </c>
      <c r="K1608" s="90" t="str">
        <f t="shared" ca="1" si="3234"/>
        <v/>
      </c>
      <c r="L1608" s="90" t="str">
        <f t="shared" ca="1" si="3234"/>
        <v/>
      </c>
      <c r="M1608" s="90" t="str">
        <f t="shared" ca="1" si="3234"/>
        <v/>
      </c>
      <c r="N1608" s="90" t="str">
        <f t="shared" ca="1" si="3234"/>
        <v/>
      </c>
      <c r="O1608" s="90" t="str">
        <f t="shared" ca="1" si="3234"/>
        <v/>
      </c>
      <c r="P1608" s="89" t="str">
        <f t="shared" ref="P1608:U1608" ca="1" si="3235">IF(ISNA(MATCH(MIN(J1604:J1653)+ROW()-ROW(P1604),J1604:J1653,0)),"",INDEX(D1604:D1653,MATCH(MIN(J1604:J1653)+ROW()-ROW(P1604),J1604:J1653,0)))</f>
        <v/>
      </c>
      <c r="Q1608" s="89" t="str">
        <f t="shared" ca="1" si="3235"/>
        <v/>
      </c>
      <c r="R1608" s="89" t="str">
        <f t="shared" ca="1" si="3235"/>
        <v/>
      </c>
      <c r="S1608" s="89" t="str">
        <f t="shared" ca="1" si="3235"/>
        <v/>
      </c>
      <c r="T1608" s="89" t="str">
        <f t="shared" ca="1" si="3235"/>
        <v/>
      </c>
      <c r="U1608" s="89" t="str">
        <f t="shared" ca="1" si="3235"/>
        <v/>
      </c>
      <c r="V1608" s="98"/>
    </row>
    <row r="1609" spans="2:22" x14ac:dyDescent="0.25">
      <c r="B1609" s="91">
        <v>6</v>
      </c>
      <c r="C1609" s="92">
        <f t="shared" si="3229"/>
        <v>43868</v>
      </c>
      <c r="D1609" s="93">
        <f ca="1">OFFSET(dispos!$D$37,,30)</f>
        <v>0</v>
      </c>
      <c r="E1609" s="93">
        <f ca="1">OFFSET(dispos!$E$37,,30)</f>
        <v>0</v>
      </c>
      <c r="F1609" s="93">
        <f ca="1">OFFSET(dispos!$F$37,,30)</f>
        <v>0</v>
      </c>
      <c r="G1609" s="93">
        <f ca="1">OFFSET(dispos!$G$37,,30)</f>
        <v>0</v>
      </c>
      <c r="H1609" s="93">
        <f ca="1">OFFSET(dispos!$H$37,,30)</f>
        <v>0</v>
      </c>
      <c r="I1609" s="93">
        <f ca="1">OFFSET(dispos!$I$37,,30)</f>
        <v>0</v>
      </c>
      <c r="J1609" s="90" t="str">
        <f t="shared" ref="J1609:O1609" ca="1" si="3236">IF(D1609=0,"",SUMPRODUCT((D1604:D1653&lt;=D1609)-(ISBLANK(D1604:D1653))))</f>
        <v/>
      </c>
      <c r="K1609" s="90" t="str">
        <f t="shared" ca="1" si="3236"/>
        <v/>
      </c>
      <c r="L1609" s="90" t="str">
        <f t="shared" ca="1" si="3236"/>
        <v/>
      </c>
      <c r="M1609" s="90" t="str">
        <f t="shared" ca="1" si="3236"/>
        <v/>
      </c>
      <c r="N1609" s="90" t="str">
        <f t="shared" ca="1" si="3236"/>
        <v/>
      </c>
      <c r="O1609" s="90" t="str">
        <f t="shared" ca="1" si="3236"/>
        <v/>
      </c>
      <c r="P1609" s="89" t="str">
        <f t="shared" ref="P1609:U1609" ca="1" si="3237">IF(ISNA(MATCH(MIN(J1604:J1653)+ROW()-ROW(P1604),J1604:J1653,0)),"",INDEX(D1604:D1653,MATCH(MIN(J1604:J1653)+ROW()-ROW(P1604),J1604:J1653,0)))</f>
        <v/>
      </c>
      <c r="Q1609" s="89" t="str">
        <f t="shared" ca="1" si="3237"/>
        <v/>
      </c>
      <c r="R1609" s="89" t="str">
        <f t="shared" ca="1" si="3237"/>
        <v/>
      </c>
      <c r="S1609" s="89" t="str">
        <f t="shared" ca="1" si="3237"/>
        <v/>
      </c>
      <c r="T1609" s="89" t="str">
        <f t="shared" ca="1" si="3237"/>
        <v/>
      </c>
      <c r="U1609" s="89" t="str">
        <f t="shared" ca="1" si="3237"/>
        <v/>
      </c>
      <c r="V1609" s="98"/>
    </row>
    <row r="1610" spans="2:22" x14ac:dyDescent="0.25">
      <c r="B1610" s="91">
        <v>7</v>
      </c>
      <c r="C1610" s="92">
        <f t="shared" si="3229"/>
        <v>43868</v>
      </c>
      <c r="D1610" s="93">
        <f ca="1">OFFSET(dispos!$D$37,,36)</f>
        <v>0</v>
      </c>
      <c r="E1610" s="93">
        <f ca="1">OFFSET(dispos!$E$37,,36)</f>
        <v>0</v>
      </c>
      <c r="F1610" s="93">
        <f ca="1">OFFSET(dispos!$F$37,,36)</f>
        <v>0</v>
      </c>
      <c r="G1610" s="93">
        <f ca="1">OFFSET(dispos!$G$37,,36)</f>
        <v>0</v>
      </c>
      <c r="H1610" s="93">
        <f ca="1">OFFSET(dispos!$H$37,,36)</f>
        <v>0</v>
      </c>
      <c r="I1610" s="93">
        <f ca="1">OFFSET(dispos!$I$37,,36)</f>
        <v>0</v>
      </c>
      <c r="J1610" s="90" t="str">
        <f t="shared" ref="J1610:O1610" ca="1" si="3238">IF(D1610=0,"",SUMPRODUCT((D1604:D1653&lt;=D1610)-(ISBLANK(D1604:D1653))))</f>
        <v/>
      </c>
      <c r="K1610" s="90" t="str">
        <f t="shared" ca="1" si="3238"/>
        <v/>
      </c>
      <c r="L1610" s="90" t="str">
        <f t="shared" ca="1" si="3238"/>
        <v/>
      </c>
      <c r="M1610" s="90" t="str">
        <f t="shared" ca="1" si="3238"/>
        <v/>
      </c>
      <c r="N1610" s="90" t="str">
        <f t="shared" ca="1" si="3238"/>
        <v/>
      </c>
      <c r="O1610" s="90" t="str">
        <f t="shared" ca="1" si="3238"/>
        <v/>
      </c>
      <c r="P1610" s="89" t="str">
        <f t="shared" ref="P1610:U1610" ca="1" si="3239">IF(ISNA(MATCH(MIN(J1604:J1653)+ROW()-ROW(P1604),J1604:J1653,0)),"",INDEX(D1604:D1653,MATCH(MIN(J1604:J1653)+ROW()-ROW(P1604),J1604:J1653,0)))</f>
        <v/>
      </c>
      <c r="Q1610" s="89" t="str">
        <f t="shared" ca="1" si="3239"/>
        <v/>
      </c>
      <c r="R1610" s="89" t="str">
        <f t="shared" ca="1" si="3239"/>
        <v/>
      </c>
      <c r="S1610" s="89" t="str">
        <f t="shared" ca="1" si="3239"/>
        <v/>
      </c>
      <c r="T1610" s="89" t="str">
        <f t="shared" ca="1" si="3239"/>
        <v/>
      </c>
      <c r="U1610" s="89" t="str">
        <f t="shared" ca="1" si="3239"/>
        <v/>
      </c>
      <c r="V1610" s="98"/>
    </row>
    <row r="1611" spans="2:22" x14ac:dyDescent="0.25">
      <c r="B1611" s="91">
        <v>8</v>
      </c>
      <c r="C1611" s="92">
        <f t="shared" si="3229"/>
        <v>43868</v>
      </c>
      <c r="D1611" s="93">
        <f ca="1">OFFSET(dispos!$D$37,,42)</f>
        <v>0</v>
      </c>
      <c r="E1611" s="93">
        <f ca="1">OFFSET(dispos!$E$37,,42)</f>
        <v>0</v>
      </c>
      <c r="F1611" s="93">
        <f ca="1">OFFSET(dispos!$F$37,,42)</f>
        <v>0</v>
      </c>
      <c r="G1611" s="93">
        <f ca="1">OFFSET(dispos!$G$37,,42)</f>
        <v>0</v>
      </c>
      <c r="H1611" s="93">
        <f ca="1">OFFSET(dispos!$H$37,,42)</f>
        <v>0</v>
      </c>
      <c r="I1611" s="93">
        <f ca="1">OFFSET(dispos!$I$37,,42)</f>
        <v>0</v>
      </c>
      <c r="J1611" s="90" t="str">
        <f t="shared" ref="J1611:O1611" ca="1" si="3240">IF(D1611=0,"",SUMPRODUCT((D1604:D1653&lt;=D1611)-(ISBLANK(D1604:D1653))))</f>
        <v/>
      </c>
      <c r="K1611" s="90" t="str">
        <f t="shared" ca="1" si="3240"/>
        <v/>
      </c>
      <c r="L1611" s="90" t="str">
        <f t="shared" ca="1" si="3240"/>
        <v/>
      </c>
      <c r="M1611" s="90" t="str">
        <f t="shared" ca="1" si="3240"/>
        <v/>
      </c>
      <c r="N1611" s="90" t="str">
        <f t="shared" ca="1" si="3240"/>
        <v/>
      </c>
      <c r="O1611" s="90" t="str">
        <f t="shared" ca="1" si="3240"/>
        <v/>
      </c>
      <c r="P1611" s="89" t="str">
        <f t="shared" ref="P1611:U1611" ca="1" si="3241">IF(ISNA(MATCH(MIN(J1604:J1653)+ROW()-ROW(P1604),J1604:J1653,0)),"",INDEX(D1604:D1653,MATCH(MIN(J1604:J1653)+ROW()-ROW(P1604),J1604:J1653,0)))</f>
        <v/>
      </c>
      <c r="Q1611" s="89" t="str">
        <f t="shared" ca="1" si="3241"/>
        <v/>
      </c>
      <c r="R1611" s="89" t="str">
        <f t="shared" ca="1" si="3241"/>
        <v/>
      </c>
      <c r="S1611" s="89" t="str">
        <f t="shared" ca="1" si="3241"/>
        <v/>
      </c>
      <c r="T1611" s="89" t="str">
        <f t="shared" ca="1" si="3241"/>
        <v/>
      </c>
      <c r="U1611" s="89" t="str">
        <f t="shared" ca="1" si="3241"/>
        <v/>
      </c>
      <c r="V1611" s="98"/>
    </row>
    <row r="1612" spans="2:22" x14ac:dyDescent="0.25">
      <c r="B1612" s="91">
        <v>9</v>
      </c>
      <c r="C1612" s="92">
        <f t="shared" si="3229"/>
        <v>43868</v>
      </c>
      <c r="D1612" s="93">
        <f ca="1">OFFSET(dispos!$D$37,,48)</f>
        <v>0</v>
      </c>
      <c r="E1612" s="93">
        <f ca="1">OFFSET(dispos!$E$37,,48)</f>
        <v>0</v>
      </c>
      <c r="F1612" s="93">
        <f ca="1">OFFSET(dispos!$F$37,,48)</f>
        <v>0</v>
      </c>
      <c r="G1612" s="93">
        <f ca="1">OFFSET(dispos!$G$37,,48)</f>
        <v>0</v>
      </c>
      <c r="H1612" s="93">
        <f ca="1">OFFSET(dispos!$H$37,,48)</f>
        <v>0</v>
      </c>
      <c r="I1612" s="93">
        <f ca="1">OFFSET(dispos!$I$37,,48)</f>
        <v>0</v>
      </c>
      <c r="J1612" s="90" t="str">
        <f t="shared" ref="J1612:O1612" ca="1" si="3242">IF(D1612=0,"",SUMPRODUCT((D1604:D1653&lt;=D1612)-(ISBLANK(D1604:D1653))))</f>
        <v/>
      </c>
      <c r="K1612" s="90" t="str">
        <f t="shared" ca="1" si="3242"/>
        <v/>
      </c>
      <c r="L1612" s="90" t="str">
        <f t="shared" ca="1" si="3242"/>
        <v/>
      </c>
      <c r="M1612" s="90" t="str">
        <f t="shared" ca="1" si="3242"/>
        <v/>
      </c>
      <c r="N1612" s="90" t="str">
        <f t="shared" ca="1" si="3242"/>
        <v/>
      </c>
      <c r="O1612" s="90" t="str">
        <f t="shared" ca="1" si="3242"/>
        <v/>
      </c>
      <c r="P1612" s="89" t="str">
        <f t="shared" ref="P1612:U1612" ca="1" si="3243">IF(ISNA(MATCH(MIN(J1604:J1653)+ROW()-ROW(P1604),J1604:J1653,0)),"",INDEX(D1604:D1653,MATCH(MIN(J1604:J1653)+ROW()-ROW(P1604),J1604:J1653,0)))</f>
        <v/>
      </c>
      <c r="Q1612" s="89" t="str">
        <f t="shared" ca="1" si="3243"/>
        <v/>
      </c>
      <c r="R1612" s="89" t="str">
        <f t="shared" ca="1" si="3243"/>
        <v/>
      </c>
      <c r="S1612" s="89" t="str">
        <f t="shared" ca="1" si="3243"/>
        <v/>
      </c>
      <c r="T1612" s="89" t="str">
        <f t="shared" ca="1" si="3243"/>
        <v/>
      </c>
      <c r="U1612" s="89" t="str">
        <f t="shared" ca="1" si="3243"/>
        <v/>
      </c>
      <c r="V1612" s="98"/>
    </row>
    <row r="1613" spans="2:22" x14ac:dyDescent="0.25">
      <c r="B1613" s="91">
        <v>10</v>
      </c>
      <c r="C1613" s="92">
        <f t="shared" si="3229"/>
        <v>43868</v>
      </c>
      <c r="D1613" s="93">
        <f ca="1">OFFSET(dispos!$D$37,,54)</f>
        <v>0</v>
      </c>
      <c r="E1613" s="93">
        <f ca="1">OFFSET(dispos!$E$37,,54)</f>
        <v>0</v>
      </c>
      <c r="F1613" s="93">
        <f ca="1">OFFSET(dispos!$F$37,,54)</f>
        <v>0</v>
      </c>
      <c r="G1613" s="93">
        <f ca="1">OFFSET(dispos!$G$37,,54)</f>
        <v>0</v>
      </c>
      <c r="H1613" s="93">
        <f ca="1">OFFSET(dispos!$H$37,,54)</f>
        <v>0</v>
      </c>
      <c r="I1613" s="93">
        <f ca="1">OFFSET(dispos!$I$37,,54)</f>
        <v>0</v>
      </c>
      <c r="J1613" s="90" t="str">
        <f t="shared" ref="J1613:O1613" ca="1" si="3244">IF(D1613=0,"",SUMPRODUCT((D1604:D1653&lt;=D1613)-(ISBLANK(D1604:D1653))))</f>
        <v/>
      </c>
      <c r="K1613" s="90" t="str">
        <f t="shared" ca="1" si="3244"/>
        <v/>
      </c>
      <c r="L1613" s="90" t="str">
        <f t="shared" ca="1" si="3244"/>
        <v/>
      </c>
      <c r="M1613" s="90" t="str">
        <f t="shared" ca="1" si="3244"/>
        <v/>
      </c>
      <c r="N1613" s="90" t="str">
        <f t="shared" ca="1" si="3244"/>
        <v/>
      </c>
      <c r="O1613" s="90" t="str">
        <f t="shared" ca="1" si="3244"/>
        <v/>
      </c>
      <c r="P1613" s="89" t="str">
        <f t="shared" ref="P1613:U1613" ca="1" si="3245">IF(ISNA(MATCH(MIN(J1604:J1653)+ROW()-ROW(P1604),J1604:J1653,0)),"",INDEX(D1604:D1653,MATCH(MIN(J1604:J1653)+ROW()-ROW(P1604),J1604:J1653,0)))</f>
        <v/>
      </c>
      <c r="Q1613" s="89" t="str">
        <f t="shared" ca="1" si="3245"/>
        <v/>
      </c>
      <c r="R1613" s="89" t="str">
        <f t="shared" ca="1" si="3245"/>
        <v/>
      </c>
      <c r="S1613" s="89" t="str">
        <f t="shared" ca="1" si="3245"/>
        <v/>
      </c>
      <c r="T1613" s="89" t="str">
        <f t="shared" ca="1" si="3245"/>
        <v/>
      </c>
      <c r="U1613" s="89" t="str">
        <f t="shared" ca="1" si="3245"/>
        <v/>
      </c>
      <c r="V1613" s="98"/>
    </row>
    <row r="1614" spans="2:22" x14ac:dyDescent="0.25">
      <c r="B1614" s="91">
        <v>11</v>
      </c>
      <c r="C1614" s="92">
        <f t="shared" si="3229"/>
        <v>43868</v>
      </c>
      <c r="D1614" s="93">
        <f ca="1">OFFSET(dispos!$D$37,,60)</f>
        <v>0</v>
      </c>
      <c r="E1614" s="93">
        <f ca="1">OFFSET(dispos!$E$37,,60)</f>
        <v>0</v>
      </c>
      <c r="F1614" s="93">
        <f ca="1">OFFSET(dispos!$F$37,,60)</f>
        <v>0</v>
      </c>
      <c r="G1614" s="93">
        <f ca="1">OFFSET(dispos!$G$37,,60)</f>
        <v>0</v>
      </c>
      <c r="H1614" s="93">
        <f ca="1">OFFSET(dispos!$H$37,,60)</f>
        <v>0</v>
      </c>
      <c r="I1614" s="93">
        <f ca="1">OFFSET(dispos!$I$37,,60)</f>
        <v>0</v>
      </c>
      <c r="J1614" s="90" t="str">
        <f t="shared" ref="J1614:O1614" ca="1" si="3246">IF(D1614=0,"",SUMPRODUCT((D1604:D1653&lt;=D1614)-(ISBLANK(D1604:D1653))))</f>
        <v/>
      </c>
      <c r="K1614" s="90" t="str">
        <f t="shared" ca="1" si="3246"/>
        <v/>
      </c>
      <c r="L1614" s="90" t="str">
        <f t="shared" ca="1" si="3246"/>
        <v/>
      </c>
      <c r="M1614" s="90" t="str">
        <f t="shared" ca="1" si="3246"/>
        <v/>
      </c>
      <c r="N1614" s="90" t="str">
        <f t="shared" ca="1" si="3246"/>
        <v/>
      </c>
      <c r="O1614" s="90" t="str">
        <f t="shared" ca="1" si="3246"/>
        <v/>
      </c>
      <c r="P1614" s="89" t="str">
        <f t="shared" ref="P1614:U1614" ca="1" si="3247">IF(ISNA(MATCH(MIN(J1604:J1653)+ROW()-ROW(P1604),J1604:J1653,0)),"",INDEX(D1604:D1653,MATCH(MIN(J1604:J1653)+ROW()-ROW(P1604),J1604:J1653,0)))</f>
        <v/>
      </c>
      <c r="Q1614" s="89" t="str">
        <f t="shared" ca="1" si="3247"/>
        <v/>
      </c>
      <c r="R1614" s="89" t="str">
        <f t="shared" ca="1" si="3247"/>
        <v/>
      </c>
      <c r="S1614" s="89" t="str">
        <f t="shared" ca="1" si="3247"/>
        <v/>
      </c>
      <c r="T1614" s="89" t="str">
        <f t="shared" ca="1" si="3247"/>
        <v/>
      </c>
      <c r="U1614" s="89" t="str">
        <f t="shared" ca="1" si="3247"/>
        <v/>
      </c>
      <c r="V1614" s="98"/>
    </row>
    <row r="1615" spans="2:22" x14ac:dyDescent="0.25">
      <c r="B1615" s="91">
        <v>12</v>
      </c>
      <c r="C1615" s="92">
        <f t="shared" si="3229"/>
        <v>43868</v>
      </c>
      <c r="D1615" s="93">
        <f ca="1">OFFSET(dispos!$D$37,,66)</f>
        <v>0</v>
      </c>
      <c r="E1615" s="93">
        <f ca="1">OFFSET(dispos!$E$37,,66)</f>
        <v>0</v>
      </c>
      <c r="F1615" s="93">
        <f ca="1">OFFSET(dispos!$F$37,,66)</f>
        <v>0</v>
      </c>
      <c r="G1615" s="93">
        <f ca="1">OFFSET(dispos!$G$37,,66)</f>
        <v>0</v>
      </c>
      <c r="H1615" s="93">
        <f ca="1">OFFSET(dispos!$H$37,,66)</f>
        <v>0</v>
      </c>
      <c r="I1615" s="93">
        <f ca="1">OFFSET(dispos!$I$37,,66)</f>
        <v>0</v>
      </c>
      <c r="J1615" s="90" t="str">
        <f t="shared" ref="J1615:O1615" ca="1" si="3248">IF(D1615=0,"",SUMPRODUCT((D1604:D1653&lt;=D1615)-(ISBLANK(D1604:D1653))))</f>
        <v/>
      </c>
      <c r="K1615" s="90" t="str">
        <f t="shared" ca="1" si="3248"/>
        <v/>
      </c>
      <c r="L1615" s="90" t="str">
        <f t="shared" ca="1" si="3248"/>
        <v/>
      </c>
      <c r="M1615" s="90" t="str">
        <f t="shared" ca="1" si="3248"/>
        <v/>
      </c>
      <c r="N1615" s="90" t="str">
        <f t="shared" ca="1" si="3248"/>
        <v/>
      </c>
      <c r="O1615" s="90" t="str">
        <f t="shared" ca="1" si="3248"/>
        <v/>
      </c>
      <c r="P1615" s="89" t="str">
        <f t="shared" ref="P1615:U1615" ca="1" si="3249">IF(ISNA(MATCH(MIN(J1604:J1653)+ROW()-ROW(P1604),J1604:J1653,0)),"",INDEX(D1604:D1653,MATCH(MIN(J1604:J1653)+ROW()-ROW(P1604),J1604:J1653,0)))</f>
        <v/>
      </c>
      <c r="Q1615" s="89" t="str">
        <f t="shared" ca="1" si="3249"/>
        <v/>
      </c>
      <c r="R1615" s="89" t="str">
        <f t="shared" ca="1" si="3249"/>
        <v/>
      </c>
      <c r="S1615" s="89" t="str">
        <f t="shared" ca="1" si="3249"/>
        <v/>
      </c>
      <c r="T1615" s="89" t="str">
        <f t="shared" ca="1" si="3249"/>
        <v/>
      </c>
      <c r="U1615" s="89" t="str">
        <f t="shared" ca="1" si="3249"/>
        <v/>
      </c>
      <c r="V1615" s="98"/>
    </row>
    <row r="1616" spans="2:22" x14ac:dyDescent="0.25">
      <c r="B1616" s="91">
        <v>13</v>
      </c>
      <c r="C1616" s="92">
        <f t="shared" si="3229"/>
        <v>43868</v>
      </c>
      <c r="D1616" s="93">
        <f ca="1">OFFSET(dispos!$D$37,,72)</f>
        <v>0</v>
      </c>
      <c r="E1616" s="93">
        <f ca="1">OFFSET(dispos!$E$37,,72)</f>
        <v>0</v>
      </c>
      <c r="F1616" s="93">
        <f ca="1">OFFSET(dispos!$F$37,,72)</f>
        <v>0</v>
      </c>
      <c r="G1616" s="93">
        <f ca="1">OFFSET(dispos!$G$37,,72)</f>
        <v>0</v>
      </c>
      <c r="H1616" s="93">
        <f ca="1">OFFSET(dispos!$H$37,,72)</f>
        <v>0</v>
      </c>
      <c r="I1616" s="93">
        <f ca="1">OFFSET(dispos!$I$37,,72)</f>
        <v>0</v>
      </c>
      <c r="J1616" s="90" t="str">
        <f t="shared" ref="J1616:O1616" ca="1" si="3250">IF(D1616=0,"",SUMPRODUCT((D1604:D1653&lt;=D1616)-(ISBLANK(D1604:D1653))))</f>
        <v/>
      </c>
      <c r="K1616" s="90" t="str">
        <f t="shared" ca="1" si="3250"/>
        <v/>
      </c>
      <c r="L1616" s="90" t="str">
        <f t="shared" ca="1" si="3250"/>
        <v/>
      </c>
      <c r="M1616" s="90" t="str">
        <f t="shared" ca="1" si="3250"/>
        <v/>
      </c>
      <c r="N1616" s="90" t="str">
        <f t="shared" ca="1" si="3250"/>
        <v/>
      </c>
      <c r="O1616" s="90" t="str">
        <f t="shared" ca="1" si="3250"/>
        <v/>
      </c>
      <c r="P1616" s="89" t="str">
        <f t="shared" ref="P1616:U1616" ca="1" si="3251">IF(ISNA(MATCH(MIN(J1604:J1653)+ROW()-ROW(P1604),J1604:J1653,0)),"",INDEX(D1604:D1653,MATCH(MIN(J1604:J1653)+ROW()-ROW(P1604),J1604:J1653,0)))</f>
        <v/>
      </c>
      <c r="Q1616" s="89" t="str">
        <f t="shared" ca="1" si="3251"/>
        <v/>
      </c>
      <c r="R1616" s="89" t="str">
        <f t="shared" ca="1" si="3251"/>
        <v/>
      </c>
      <c r="S1616" s="89" t="str">
        <f t="shared" ca="1" si="3251"/>
        <v/>
      </c>
      <c r="T1616" s="89" t="str">
        <f t="shared" ca="1" si="3251"/>
        <v/>
      </c>
      <c r="U1616" s="89" t="str">
        <f t="shared" ca="1" si="3251"/>
        <v/>
      </c>
      <c r="V1616" s="98"/>
    </row>
    <row r="1617" spans="2:22" x14ac:dyDescent="0.25">
      <c r="B1617" s="91">
        <v>14</v>
      </c>
      <c r="C1617" s="92">
        <f t="shared" si="3229"/>
        <v>43868</v>
      </c>
      <c r="D1617" s="93">
        <f ca="1">OFFSET(dispos!$D$37,,78)</f>
        <v>0</v>
      </c>
      <c r="E1617" s="93">
        <f ca="1">OFFSET(dispos!$E$37,,78)</f>
        <v>0</v>
      </c>
      <c r="F1617" s="93">
        <f ca="1">OFFSET(dispos!$F$37,,78)</f>
        <v>0</v>
      </c>
      <c r="G1617" s="93">
        <f ca="1">OFFSET(dispos!$G$37,,78)</f>
        <v>0</v>
      </c>
      <c r="H1617" s="93">
        <f ca="1">OFFSET(dispos!$H$37,,78)</f>
        <v>0</v>
      </c>
      <c r="I1617" s="93">
        <f ca="1">OFFSET(dispos!$I$37,,78)</f>
        <v>0</v>
      </c>
      <c r="J1617" s="90" t="str">
        <f t="shared" ref="J1617:O1617" ca="1" si="3252">IF(D1617=0,"",SUMPRODUCT((D1604:D1653&lt;=D1617)-(ISBLANK(D1604:D1653))))</f>
        <v/>
      </c>
      <c r="K1617" s="90" t="str">
        <f t="shared" ca="1" si="3252"/>
        <v/>
      </c>
      <c r="L1617" s="90" t="str">
        <f t="shared" ca="1" si="3252"/>
        <v/>
      </c>
      <c r="M1617" s="90" t="str">
        <f t="shared" ca="1" si="3252"/>
        <v/>
      </c>
      <c r="N1617" s="90" t="str">
        <f t="shared" ca="1" si="3252"/>
        <v/>
      </c>
      <c r="O1617" s="90" t="str">
        <f t="shared" ca="1" si="3252"/>
        <v/>
      </c>
      <c r="P1617" s="89" t="str">
        <f t="shared" ref="P1617:U1617" ca="1" si="3253">IF(ISNA(MATCH(MIN(J1604:J1653)+ROW()-ROW(P1604),J1604:J1653,0)),"",INDEX(D1604:D1653,MATCH(MIN(J1604:J1653)+ROW()-ROW(P1604),J1604:J1653,0)))</f>
        <v/>
      </c>
      <c r="Q1617" s="89" t="str">
        <f t="shared" ca="1" si="3253"/>
        <v/>
      </c>
      <c r="R1617" s="89" t="str">
        <f t="shared" ca="1" si="3253"/>
        <v/>
      </c>
      <c r="S1617" s="89" t="str">
        <f t="shared" ca="1" si="3253"/>
        <v/>
      </c>
      <c r="T1617" s="89" t="str">
        <f t="shared" ca="1" si="3253"/>
        <v/>
      </c>
      <c r="U1617" s="89" t="str">
        <f t="shared" ca="1" si="3253"/>
        <v/>
      </c>
      <c r="V1617" s="98"/>
    </row>
    <row r="1618" spans="2:22" x14ac:dyDescent="0.25">
      <c r="B1618" s="91">
        <v>15</v>
      </c>
      <c r="C1618" s="92">
        <f t="shared" si="3229"/>
        <v>43868</v>
      </c>
      <c r="D1618" s="93">
        <f ca="1">OFFSET(dispos!$D$37,,84)</f>
        <v>0</v>
      </c>
      <c r="E1618" s="93">
        <f ca="1">OFFSET(dispos!$E$37,,84)</f>
        <v>0</v>
      </c>
      <c r="F1618" s="93">
        <f ca="1">OFFSET(dispos!$F$37,,84)</f>
        <v>0</v>
      </c>
      <c r="G1618" s="93">
        <f ca="1">OFFSET(dispos!$G$37,,84)</f>
        <v>0</v>
      </c>
      <c r="H1618" s="93">
        <f ca="1">OFFSET(dispos!$H$37,,84)</f>
        <v>0</v>
      </c>
      <c r="I1618" s="93">
        <f ca="1">OFFSET(dispos!$I$37,,84)</f>
        <v>0</v>
      </c>
      <c r="J1618" s="90" t="str">
        <f t="shared" ref="J1618:O1618" ca="1" si="3254">IF(D1618=0,"",SUMPRODUCT((D1604:D1653&lt;=D1618)-(ISBLANK(D1604:D1653))))</f>
        <v/>
      </c>
      <c r="K1618" s="90" t="str">
        <f t="shared" ca="1" si="3254"/>
        <v/>
      </c>
      <c r="L1618" s="90" t="str">
        <f t="shared" ca="1" si="3254"/>
        <v/>
      </c>
      <c r="M1618" s="90" t="str">
        <f t="shared" ca="1" si="3254"/>
        <v/>
      </c>
      <c r="N1618" s="90" t="str">
        <f t="shared" ca="1" si="3254"/>
        <v/>
      </c>
      <c r="O1618" s="90" t="str">
        <f t="shared" ca="1" si="3254"/>
        <v/>
      </c>
      <c r="P1618" s="89" t="str">
        <f t="shared" ref="P1618:U1618" ca="1" si="3255">IF(ISNA(MATCH(MIN(J1604:J1653)+ROW()-ROW(P1604),J1604:J1653,0)),"",INDEX(D1604:D1653,MATCH(MIN(J1604:J1653)+ROW()-ROW(P1604),J1604:J1653,0)))</f>
        <v/>
      </c>
      <c r="Q1618" s="89" t="str">
        <f t="shared" ca="1" si="3255"/>
        <v/>
      </c>
      <c r="R1618" s="89" t="str">
        <f t="shared" ca="1" si="3255"/>
        <v/>
      </c>
      <c r="S1618" s="89" t="str">
        <f t="shared" ca="1" si="3255"/>
        <v/>
      </c>
      <c r="T1618" s="89" t="str">
        <f t="shared" ca="1" si="3255"/>
        <v/>
      </c>
      <c r="U1618" s="89" t="str">
        <f t="shared" ca="1" si="3255"/>
        <v/>
      </c>
      <c r="V1618" s="98"/>
    </row>
    <row r="1619" spans="2:22" x14ac:dyDescent="0.25">
      <c r="B1619" s="91">
        <v>16</v>
      </c>
      <c r="C1619" s="92">
        <f t="shared" si="3229"/>
        <v>43868</v>
      </c>
      <c r="D1619" s="93">
        <f ca="1">OFFSET(dispos!$D$37,,90)</f>
        <v>0</v>
      </c>
      <c r="E1619" s="93">
        <f ca="1">OFFSET(dispos!$E$37,,90)</f>
        <v>0</v>
      </c>
      <c r="F1619" s="93">
        <f ca="1">OFFSET(dispos!$F$37,,90)</f>
        <v>0</v>
      </c>
      <c r="G1619" s="93">
        <f ca="1">OFFSET(dispos!$G$37,,90)</f>
        <v>0</v>
      </c>
      <c r="H1619" s="93">
        <f ca="1">OFFSET(dispos!$H$37,,90)</f>
        <v>0</v>
      </c>
      <c r="I1619" s="93">
        <f ca="1">OFFSET(dispos!$I$37,,90)</f>
        <v>0</v>
      </c>
      <c r="J1619" s="90" t="str">
        <f t="shared" ref="J1619:O1619" ca="1" si="3256">IF(D1619=0,"",SUMPRODUCT((D1604:D1653&lt;=D1619)-(ISBLANK(D1604:D1653))))</f>
        <v/>
      </c>
      <c r="K1619" s="90" t="str">
        <f t="shared" ca="1" si="3256"/>
        <v/>
      </c>
      <c r="L1619" s="90" t="str">
        <f t="shared" ca="1" si="3256"/>
        <v/>
      </c>
      <c r="M1619" s="90" t="str">
        <f t="shared" ca="1" si="3256"/>
        <v/>
      </c>
      <c r="N1619" s="90" t="str">
        <f t="shared" ca="1" si="3256"/>
        <v/>
      </c>
      <c r="O1619" s="90" t="str">
        <f t="shared" ca="1" si="3256"/>
        <v/>
      </c>
      <c r="P1619" s="89" t="str">
        <f t="shared" ref="P1619:U1619" ca="1" si="3257">IF(ISNA(MATCH(MIN(J1604:J1653)+ROW()-ROW(P1604),J1604:J1653,0)),"",INDEX(D1604:D1653,MATCH(MIN(J1604:J1653)+ROW()-ROW(P1604),J1604:J1653,0)))</f>
        <v/>
      </c>
      <c r="Q1619" s="89" t="str">
        <f t="shared" ca="1" si="3257"/>
        <v/>
      </c>
      <c r="R1619" s="89" t="str">
        <f t="shared" ca="1" si="3257"/>
        <v/>
      </c>
      <c r="S1619" s="89" t="str">
        <f t="shared" ca="1" si="3257"/>
        <v/>
      </c>
      <c r="T1619" s="89" t="str">
        <f t="shared" ca="1" si="3257"/>
        <v/>
      </c>
      <c r="U1619" s="89" t="str">
        <f t="shared" ca="1" si="3257"/>
        <v/>
      </c>
      <c r="V1619" s="98"/>
    </row>
    <row r="1620" spans="2:22" x14ac:dyDescent="0.25">
      <c r="B1620" s="91">
        <v>17</v>
      </c>
      <c r="C1620" s="92">
        <f t="shared" si="3229"/>
        <v>43868</v>
      </c>
      <c r="D1620" s="93">
        <f ca="1">OFFSET(dispos!$D$37,,96)</f>
        <v>0</v>
      </c>
      <c r="E1620" s="93">
        <f ca="1">OFFSET(dispos!$E$37,,96)</f>
        <v>0</v>
      </c>
      <c r="F1620" s="93">
        <f ca="1">OFFSET(dispos!$F$37,,96)</f>
        <v>0</v>
      </c>
      <c r="G1620" s="93">
        <f ca="1">OFFSET(dispos!$G$37,,96)</f>
        <v>0</v>
      </c>
      <c r="H1620" s="93">
        <f ca="1">OFFSET(dispos!$H$37,,96)</f>
        <v>0</v>
      </c>
      <c r="I1620" s="93">
        <f ca="1">OFFSET(dispos!$I$37,,96)</f>
        <v>0</v>
      </c>
      <c r="J1620" s="90" t="str">
        <f t="shared" ref="J1620:O1620" ca="1" si="3258">IF(D1620=0,"",SUMPRODUCT((D1604:D1653&lt;=D1620)-(ISBLANK(D1604:D1653))))</f>
        <v/>
      </c>
      <c r="K1620" s="90" t="str">
        <f t="shared" ca="1" si="3258"/>
        <v/>
      </c>
      <c r="L1620" s="90" t="str">
        <f t="shared" ca="1" si="3258"/>
        <v/>
      </c>
      <c r="M1620" s="90" t="str">
        <f t="shared" ca="1" si="3258"/>
        <v/>
      </c>
      <c r="N1620" s="90" t="str">
        <f t="shared" ca="1" si="3258"/>
        <v/>
      </c>
      <c r="O1620" s="90" t="str">
        <f t="shared" ca="1" si="3258"/>
        <v/>
      </c>
      <c r="P1620" s="89" t="str">
        <f t="shared" ref="P1620:U1620" ca="1" si="3259">IF(ISNA(MATCH(MIN(J1604:J1653)+ROW()-ROW(P1604),J1604:J1653,0)),"",INDEX(D1604:D1653,MATCH(MIN(J1604:J1653)+ROW()-ROW(P1604),J1604:J1653,0)))</f>
        <v/>
      </c>
      <c r="Q1620" s="89" t="str">
        <f t="shared" ca="1" si="3259"/>
        <v/>
      </c>
      <c r="R1620" s="89" t="str">
        <f t="shared" ca="1" si="3259"/>
        <v/>
      </c>
      <c r="S1620" s="89" t="str">
        <f t="shared" ca="1" si="3259"/>
        <v/>
      </c>
      <c r="T1620" s="89" t="str">
        <f t="shared" ca="1" si="3259"/>
        <v/>
      </c>
      <c r="U1620" s="89" t="str">
        <f t="shared" ca="1" si="3259"/>
        <v/>
      </c>
      <c r="V1620" s="98"/>
    </row>
    <row r="1621" spans="2:22" x14ac:dyDescent="0.25">
      <c r="B1621" s="91">
        <v>18</v>
      </c>
      <c r="C1621" s="92">
        <f t="shared" si="3229"/>
        <v>43868</v>
      </c>
      <c r="D1621" s="93">
        <f ca="1">OFFSET(dispos!$D$37,,102)</f>
        <v>0</v>
      </c>
      <c r="E1621" s="93">
        <f ca="1">OFFSET(dispos!$E$37,,102)</f>
        <v>0</v>
      </c>
      <c r="F1621" s="93">
        <f ca="1">OFFSET(dispos!$F$37,,102)</f>
        <v>0</v>
      </c>
      <c r="G1621" s="93">
        <f ca="1">OFFSET(dispos!$G$37,,102)</f>
        <v>0</v>
      </c>
      <c r="H1621" s="93">
        <f ca="1">OFFSET(dispos!$H$37,,102)</f>
        <v>0</v>
      </c>
      <c r="I1621" s="93">
        <f ca="1">OFFSET(dispos!$I$37,,102)</f>
        <v>0</v>
      </c>
      <c r="J1621" s="90" t="str">
        <f t="shared" ref="J1621:O1621" ca="1" si="3260">IF(D1621=0,"",SUMPRODUCT((D1604:D1653&lt;=D1621)-(ISBLANK(D1604:D1653))))</f>
        <v/>
      </c>
      <c r="K1621" s="90" t="str">
        <f t="shared" ca="1" si="3260"/>
        <v/>
      </c>
      <c r="L1621" s="90" t="str">
        <f t="shared" ca="1" si="3260"/>
        <v/>
      </c>
      <c r="M1621" s="90" t="str">
        <f t="shared" ca="1" si="3260"/>
        <v/>
      </c>
      <c r="N1621" s="90" t="str">
        <f t="shared" ca="1" si="3260"/>
        <v/>
      </c>
      <c r="O1621" s="90" t="str">
        <f t="shared" ca="1" si="3260"/>
        <v/>
      </c>
      <c r="P1621" s="89" t="str">
        <f t="shared" ref="P1621:U1621" ca="1" si="3261">IF(ISNA(MATCH(MIN(J1604:J1653)+ROW()-ROW(P1604),J1604:J1653,0)),"",INDEX(D1604:D1653,MATCH(MIN(J1604:J1653)+ROW()-ROW(P1604),J1604:J1653,0)))</f>
        <v/>
      </c>
      <c r="Q1621" s="89" t="str">
        <f t="shared" ca="1" si="3261"/>
        <v/>
      </c>
      <c r="R1621" s="89" t="str">
        <f t="shared" ca="1" si="3261"/>
        <v/>
      </c>
      <c r="S1621" s="89" t="str">
        <f t="shared" ca="1" si="3261"/>
        <v/>
      </c>
      <c r="T1621" s="89" t="str">
        <f t="shared" ca="1" si="3261"/>
        <v/>
      </c>
      <c r="U1621" s="89" t="str">
        <f t="shared" ca="1" si="3261"/>
        <v/>
      </c>
      <c r="V1621" s="98"/>
    </row>
    <row r="1622" spans="2:22" x14ac:dyDescent="0.25">
      <c r="B1622" s="91">
        <v>19</v>
      </c>
      <c r="C1622" s="92">
        <f t="shared" si="3229"/>
        <v>43868</v>
      </c>
      <c r="D1622" s="93">
        <f ca="1">OFFSET(dispos!$D$37,,108)</f>
        <v>0</v>
      </c>
      <c r="E1622" s="93">
        <f ca="1">OFFSET(dispos!$E$37,,108)</f>
        <v>0</v>
      </c>
      <c r="F1622" s="93">
        <f ca="1">OFFSET(dispos!$F$37,,108)</f>
        <v>0</v>
      </c>
      <c r="G1622" s="93">
        <f ca="1">OFFSET(dispos!$G$37,,108)</f>
        <v>0</v>
      </c>
      <c r="H1622" s="93">
        <f ca="1">OFFSET(dispos!$H$37,,108)</f>
        <v>0</v>
      </c>
      <c r="I1622" s="93">
        <f ca="1">OFFSET(dispos!$I$37,,108)</f>
        <v>0</v>
      </c>
      <c r="J1622" s="90" t="str">
        <f t="shared" ref="J1622:O1622" ca="1" si="3262">IF(D1622=0,"",SUMPRODUCT((D1604:D1653&lt;=D1622)-(ISBLANK(D1604:D1653))))</f>
        <v/>
      </c>
      <c r="K1622" s="90" t="str">
        <f t="shared" ca="1" si="3262"/>
        <v/>
      </c>
      <c r="L1622" s="90" t="str">
        <f t="shared" ca="1" si="3262"/>
        <v/>
      </c>
      <c r="M1622" s="90" t="str">
        <f t="shared" ca="1" si="3262"/>
        <v/>
      </c>
      <c r="N1622" s="90" t="str">
        <f t="shared" ca="1" si="3262"/>
        <v/>
      </c>
      <c r="O1622" s="90" t="str">
        <f t="shared" ca="1" si="3262"/>
        <v/>
      </c>
      <c r="P1622" s="89" t="str">
        <f t="shared" ref="P1622:U1622" ca="1" si="3263">IF(ISNA(MATCH(MIN(J1604:J1653)+ROW()-ROW(P1604),J1604:J1653,0)),"",INDEX(D1604:D1653,MATCH(MIN(J1604:J1653)+ROW()-ROW(P1604),J1604:J1653,0)))</f>
        <v/>
      </c>
      <c r="Q1622" s="89" t="str">
        <f t="shared" ca="1" si="3263"/>
        <v/>
      </c>
      <c r="R1622" s="89" t="str">
        <f t="shared" ca="1" si="3263"/>
        <v/>
      </c>
      <c r="S1622" s="89" t="str">
        <f t="shared" ca="1" si="3263"/>
        <v/>
      </c>
      <c r="T1622" s="89" t="str">
        <f t="shared" ca="1" si="3263"/>
        <v/>
      </c>
      <c r="U1622" s="89" t="str">
        <f t="shared" ca="1" si="3263"/>
        <v/>
      </c>
      <c r="V1622" s="98"/>
    </row>
    <row r="1623" spans="2:22" x14ac:dyDescent="0.25">
      <c r="B1623" s="91">
        <v>20</v>
      </c>
      <c r="C1623" s="92">
        <f t="shared" si="3229"/>
        <v>43868</v>
      </c>
      <c r="D1623" s="93">
        <f ca="1">OFFSET(dispos!$D$37,,114)</f>
        <v>0</v>
      </c>
      <c r="E1623" s="93">
        <f ca="1">OFFSET(dispos!$E$37,,114)</f>
        <v>0</v>
      </c>
      <c r="F1623" s="93">
        <f ca="1">OFFSET(dispos!$F$37,,114)</f>
        <v>0</v>
      </c>
      <c r="G1623" s="93">
        <f ca="1">OFFSET(dispos!$G$37,,114)</f>
        <v>0</v>
      </c>
      <c r="H1623" s="93">
        <f ca="1">OFFSET(dispos!$H$37,,114)</f>
        <v>0</v>
      </c>
      <c r="I1623" s="93">
        <f ca="1">OFFSET(dispos!$I$37,,114)</f>
        <v>0</v>
      </c>
      <c r="J1623" s="90" t="str">
        <f t="shared" ref="J1623:O1623" ca="1" si="3264">IF(D1623=0,"",SUMPRODUCT((D1604:D1653&lt;=D1623)-(ISBLANK(D1604:D1653))))</f>
        <v/>
      </c>
      <c r="K1623" s="90" t="str">
        <f t="shared" ca="1" si="3264"/>
        <v/>
      </c>
      <c r="L1623" s="90" t="str">
        <f t="shared" ca="1" si="3264"/>
        <v/>
      </c>
      <c r="M1623" s="90" t="str">
        <f t="shared" ca="1" si="3264"/>
        <v/>
      </c>
      <c r="N1623" s="90" t="str">
        <f t="shared" ca="1" si="3264"/>
        <v/>
      </c>
      <c r="O1623" s="90" t="str">
        <f t="shared" ca="1" si="3264"/>
        <v/>
      </c>
      <c r="P1623" s="89" t="str">
        <f t="shared" ref="P1623:U1623" ca="1" si="3265">IF(ISNA(MATCH(MIN(J1604:J1653)+ROW()-ROW(P1604),J1604:J1653,0)),"",INDEX(D1604:D1653,MATCH(MIN(J1604:J1653)+ROW()-ROW(P1604),J1604:J1653,0)))</f>
        <v/>
      </c>
      <c r="Q1623" s="89" t="str">
        <f t="shared" ca="1" si="3265"/>
        <v/>
      </c>
      <c r="R1623" s="89" t="str">
        <f t="shared" ca="1" si="3265"/>
        <v/>
      </c>
      <c r="S1623" s="89" t="str">
        <f t="shared" ca="1" si="3265"/>
        <v/>
      </c>
      <c r="T1623" s="89" t="str">
        <f t="shared" ca="1" si="3265"/>
        <v/>
      </c>
      <c r="U1623" s="89" t="str">
        <f t="shared" ca="1" si="3265"/>
        <v/>
      </c>
      <c r="V1623" s="98"/>
    </row>
    <row r="1624" spans="2:22" x14ac:dyDescent="0.25">
      <c r="B1624" s="91">
        <v>21</v>
      </c>
      <c r="C1624" s="92">
        <f t="shared" si="3229"/>
        <v>43868</v>
      </c>
      <c r="D1624" s="93">
        <f ca="1">OFFSET(dispos!$D$37,,120)</f>
        <v>0</v>
      </c>
      <c r="E1624" s="93">
        <f ca="1">OFFSET(dispos!$E$37,,120)</f>
        <v>0</v>
      </c>
      <c r="F1624" s="93">
        <f ca="1">OFFSET(dispos!$F$37,,120)</f>
        <v>0</v>
      </c>
      <c r="G1624" s="93">
        <f ca="1">OFFSET(dispos!$G$37,,120)</f>
        <v>0</v>
      </c>
      <c r="H1624" s="93">
        <f ca="1">OFFSET(dispos!$H$37,,120)</f>
        <v>0</v>
      </c>
      <c r="I1624" s="93">
        <f ca="1">OFFSET(dispos!$I$37,,120)</f>
        <v>0</v>
      </c>
      <c r="J1624" s="90" t="str">
        <f t="shared" ref="J1624:O1624" ca="1" si="3266">IF(D1624=0,"",SUMPRODUCT((D1604:D1653&lt;=D1624)-(ISBLANK(D1604:D1653))))</f>
        <v/>
      </c>
      <c r="K1624" s="90" t="str">
        <f t="shared" ca="1" si="3266"/>
        <v/>
      </c>
      <c r="L1624" s="90" t="str">
        <f t="shared" ca="1" si="3266"/>
        <v/>
      </c>
      <c r="M1624" s="90" t="str">
        <f t="shared" ca="1" si="3266"/>
        <v/>
      </c>
      <c r="N1624" s="90" t="str">
        <f t="shared" ca="1" si="3266"/>
        <v/>
      </c>
      <c r="O1624" s="90" t="str">
        <f t="shared" ca="1" si="3266"/>
        <v/>
      </c>
      <c r="P1624" s="89" t="str">
        <f t="shared" ref="P1624:U1624" ca="1" si="3267">IF(ISNA(MATCH(MIN(J1604:J1653)+ROW()-ROW(P1604),J1604:J1653,0)),"",INDEX(D1604:D1653,MATCH(MIN(J1604:J1653)+ROW()-ROW(P1604),J1604:J1653,0)))</f>
        <v/>
      </c>
      <c r="Q1624" s="89" t="str">
        <f t="shared" ca="1" si="3267"/>
        <v/>
      </c>
      <c r="R1624" s="89" t="str">
        <f t="shared" ca="1" si="3267"/>
        <v/>
      </c>
      <c r="S1624" s="89" t="str">
        <f t="shared" ca="1" si="3267"/>
        <v/>
      </c>
      <c r="T1624" s="89" t="str">
        <f t="shared" ca="1" si="3267"/>
        <v/>
      </c>
      <c r="U1624" s="89" t="str">
        <f t="shared" ca="1" si="3267"/>
        <v/>
      </c>
      <c r="V1624" s="98"/>
    </row>
    <row r="1625" spans="2:22" x14ac:dyDescent="0.25">
      <c r="B1625" s="91">
        <v>22</v>
      </c>
      <c r="C1625" s="92">
        <f t="shared" si="3229"/>
        <v>43868</v>
      </c>
      <c r="D1625" s="93">
        <f ca="1">OFFSET(dispos!$D$37,,126)</f>
        <v>0</v>
      </c>
      <c r="E1625" s="93">
        <f ca="1">OFFSET(dispos!$E$37,,126)</f>
        <v>0</v>
      </c>
      <c r="F1625" s="93">
        <f ca="1">OFFSET(dispos!$F$37,,126)</f>
        <v>0</v>
      </c>
      <c r="G1625" s="93">
        <f ca="1">OFFSET(dispos!$G$37,,126)</f>
        <v>0</v>
      </c>
      <c r="H1625" s="93">
        <f ca="1">OFFSET(dispos!$H$37,,126)</f>
        <v>0</v>
      </c>
      <c r="I1625" s="93">
        <f ca="1">OFFSET(dispos!$I$37,,126)</f>
        <v>0</v>
      </c>
      <c r="J1625" s="90" t="str">
        <f t="shared" ref="J1625:O1625" ca="1" si="3268">IF(D1625=0,"",SUMPRODUCT((D1604:D1653&lt;=D1625)-(ISBLANK(D1604:D1653))))</f>
        <v/>
      </c>
      <c r="K1625" s="90" t="str">
        <f t="shared" ca="1" si="3268"/>
        <v/>
      </c>
      <c r="L1625" s="90" t="str">
        <f t="shared" ca="1" si="3268"/>
        <v/>
      </c>
      <c r="M1625" s="90" t="str">
        <f t="shared" ca="1" si="3268"/>
        <v/>
      </c>
      <c r="N1625" s="90" t="str">
        <f t="shared" ca="1" si="3268"/>
        <v/>
      </c>
      <c r="O1625" s="90" t="str">
        <f t="shared" ca="1" si="3268"/>
        <v/>
      </c>
      <c r="P1625" s="89" t="str">
        <f t="shared" ref="P1625:U1625" ca="1" si="3269">IF(ISNA(MATCH(MIN(J1604:J1653)+ROW()-ROW(P1604),J1604:J1653,0)),"",INDEX(D1604:D1653,MATCH(MIN(J1604:J1653)+ROW()-ROW(P1604),J1604:J1653,0)))</f>
        <v/>
      </c>
      <c r="Q1625" s="89" t="str">
        <f t="shared" ca="1" si="3269"/>
        <v/>
      </c>
      <c r="R1625" s="89" t="str">
        <f t="shared" ca="1" si="3269"/>
        <v/>
      </c>
      <c r="S1625" s="89" t="str">
        <f t="shared" ca="1" si="3269"/>
        <v/>
      </c>
      <c r="T1625" s="89" t="str">
        <f t="shared" ca="1" si="3269"/>
        <v/>
      </c>
      <c r="U1625" s="89" t="str">
        <f t="shared" ca="1" si="3269"/>
        <v/>
      </c>
      <c r="V1625" s="98"/>
    </row>
    <row r="1626" spans="2:22" x14ac:dyDescent="0.25">
      <c r="B1626" s="91">
        <v>23</v>
      </c>
      <c r="C1626" s="92">
        <f t="shared" si="3229"/>
        <v>43868</v>
      </c>
      <c r="D1626" s="93">
        <f ca="1">OFFSET(dispos!$D$37,,132)</f>
        <v>0</v>
      </c>
      <c r="E1626" s="93">
        <f ca="1">OFFSET(dispos!$E$37,,132)</f>
        <v>0</v>
      </c>
      <c r="F1626" s="93">
        <f ca="1">OFFSET(dispos!$F$37,,132)</f>
        <v>0</v>
      </c>
      <c r="G1626" s="93">
        <f ca="1">OFFSET(dispos!$G$37,,132)</f>
        <v>0</v>
      </c>
      <c r="H1626" s="93">
        <f ca="1">OFFSET(dispos!$H$37,,132)</f>
        <v>0</v>
      </c>
      <c r="I1626" s="93">
        <f ca="1">OFFSET(dispos!$I$37,,132)</f>
        <v>0</v>
      </c>
      <c r="J1626" s="90" t="str">
        <f t="shared" ref="J1626:O1626" ca="1" si="3270">IF(D1626=0,"",SUMPRODUCT((D1604:D1653&lt;=D1626)-(ISBLANK(D1604:D1653))))</f>
        <v/>
      </c>
      <c r="K1626" s="90" t="str">
        <f t="shared" ca="1" si="3270"/>
        <v/>
      </c>
      <c r="L1626" s="90" t="str">
        <f t="shared" ca="1" si="3270"/>
        <v/>
      </c>
      <c r="M1626" s="90" t="str">
        <f t="shared" ca="1" si="3270"/>
        <v/>
      </c>
      <c r="N1626" s="90" t="str">
        <f t="shared" ca="1" si="3270"/>
        <v/>
      </c>
      <c r="O1626" s="90" t="str">
        <f t="shared" ca="1" si="3270"/>
        <v/>
      </c>
      <c r="P1626" s="89" t="str">
        <f t="shared" ref="P1626:U1626" ca="1" si="3271">IF(ISNA(MATCH(MIN(J1604:J1653)+ROW()-ROW(P1604),J1604:J1653,0)),"",INDEX(D1604:D1653,MATCH(MIN(J1604:J1653)+ROW()-ROW(P1604),J1604:J1653,0)))</f>
        <v/>
      </c>
      <c r="Q1626" s="89" t="str">
        <f t="shared" ca="1" si="3271"/>
        <v/>
      </c>
      <c r="R1626" s="89" t="str">
        <f t="shared" ca="1" si="3271"/>
        <v/>
      </c>
      <c r="S1626" s="89" t="str">
        <f t="shared" ca="1" si="3271"/>
        <v/>
      </c>
      <c r="T1626" s="89" t="str">
        <f t="shared" ca="1" si="3271"/>
        <v/>
      </c>
      <c r="U1626" s="89" t="str">
        <f t="shared" ca="1" si="3271"/>
        <v/>
      </c>
      <c r="V1626" s="98"/>
    </row>
    <row r="1627" spans="2:22" x14ac:dyDescent="0.25">
      <c r="B1627" s="91">
        <v>24</v>
      </c>
      <c r="C1627" s="92">
        <f t="shared" si="3229"/>
        <v>43868</v>
      </c>
      <c r="D1627" s="93">
        <f ca="1">OFFSET(dispos!$D$37,,138)</f>
        <v>0</v>
      </c>
      <c r="E1627" s="93">
        <f ca="1">OFFSET(dispos!$E$37,,138)</f>
        <v>0</v>
      </c>
      <c r="F1627" s="93">
        <f ca="1">OFFSET(dispos!$F$37,,138)</f>
        <v>0</v>
      </c>
      <c r="G1627" s="93">
        <f ca="1">OFFSET(dispos!$G$37,,138)</f>
        <v>0</v>
      </c>
      <c r="H1627" s="93">
        <f ca="1">OFFSET(dispos!$H$37,,138)</f>
        <v>0</v>
      </c>
      <c r="I1627" s="93">
        <f ca="1">OFFSET(dispos!$I$37,,138)</f>
        <v>0</v>
      </c>
      <c r="J1627" s="90" t="str">
        <f t="shared" ref="J1627:O1627" ca="1" si="3272">IF(D1627=0,"",SUMPRODUCT((D1604:D1653&lt;=D1627)-(ISBLANK(D1604:D1653))))</f>
        <v/>
      </c>
      <c r="K1627" s="90" t="str">
        <f t="shared" ca="1" si="3272"/>
        <v/>
      </c>
      <c r="L1627" s="90" t="str">
        <f t="shared" ca="1" si="3272"/>
        <v/>
      </c>
      <c r="M1627" s="90" t="str">
        <f t="shared" ca="1" si="3272"/>
        <v/>
      </c>
      <c r="N1627" s="90" t="str">
        <f t="shared" ca="1" si="3272"/>
        <v/>
      </c>
      <c r="O1627" s="90" t="str">
        <f t="shared" ca="1" si="3272"/>
        <v/>
      </c>
      <c r="P1627" s="89" t="str">
        <f t="shared" ref="P1627:U1627" ca="1" si="3273">IF(ISNA(MATCH(MIN(J1604:J1653)+ROW()-ROW(P1604),J1604:J1653,0)),"",INDEX(D1604:D1653,MATCH(MIN(J1604:J1653)+ROW()-ROW(P1604),J1604:J1653,0)))</f>
        <v/>
      </c>
      <c r="Q1627" s="89" t="str">
        <f t="shared" ca="1" si="3273"/>
        <v/>
      </c>
      <c r="R1627" s="89" t="str">
        <f t="shared" ca="1" si="3273"/>
        <v/>
      </c>
      <c r="S1627" s="89" t="str">
        <f t="shared" ca="1" si="3273"/>
        <v/>
      </c>
      <c r="T1627" s="89" t="str">
        <f t="shared" ca="1" si="3273"/>
        <v/>
      </c>
      <c r="U1627" s="89" t="str">
        <f t="shared" ca="1" si="3273"/>
        <v/>
      </c>
      <c r="V1627" s="98"/>
    </row>
    <row r="1628" spans="2:22" x14ac:dyDescent="0.25">
      <c r="B1628" s="91">
        <v>25</v>
      </c>
      <c r="C1628" s="92">
        <f t="shared" si="3229"/>
        <v>43868</v>
      </c>
      <c r="D1628" s="93">
        <f ca="1">OFFSET(dispos!$D$37,,144)</f>
        <v>0</v>
      </c>
      <c r="E1628" s="93">
        <f ca="1">OFFSET(dispos!$E$37,,144)</f>
        <v>0</v>
      </c>
      <c r="F1628" s="93">
        <f ca="1">OFFSET(dispos!$F$37,,144)</f>
        <v>0</v>
      </c>
      <c r="G1628" s="93">
        <f ca="1">OFFSET(dispos!$G$37,,144)</f>
        <v>0</v>
      </c>
      <c r="H1628" s="93">
        <f ca="1">OFFSET(dispos!$H$37,,144)</f>
        <v>0</v>
      </c>
      <c r="I1628" s="93">
        <f ca="1">OFFSET(dispos!$I$37,,144)</f>
        <v>0</v>
      </c>
      <c r="J1628" s="90" t="str">
        <f t="shared" ref="J1628:O1628" ca="1" si="3274">IF(D1628=0,"",SUMPRODUCT((D1604:D1653&lt;=D1628)-(ISBLANK(D1604:D1653))))</f>
        <v/>
      </c>
      <c r="K1628" s="90" t="str">
        <f t="shared" ca="1" si="3274"/>
        <v/>
      </c>
      <c r="L1628" s="90" t="str">
        <f t="shared" ca="1" si="3274"/>
        <v/>
      </c>
      <c r="M1628" s="90" t="str">
        <f t="shared" ca="1" si="3274"/>
        <v/>
      </c>
      <c r="N1628" s="90" t="str">
        <f t="shared" ca="1" si="3274"/>
        <v/>
      </c>
      <c r="O1628" s="90" t="str">
        <f t="shared" ca="1" si="3274"/>
        <v/>
      </c>
      <c r="P1628" s="89" t="str">
        <f t="shared" ref="P1628:U1628" ca="1" si="3275">IF(ISNA(MATCH(MIN(J1604:J1653)+ROW()-ROW(P1604),J1604:J1653,0)),"",INDEX(D1604:D1653,MATCH(MIN(J1604:J1653)+ROW()-ROW(P1604),J1604:J1653,0)))</f>
        <v/>
      </c>
      <c r="Q1628" s="89" t="str">
        <f t="shared" ca="1" si="3275"/>
        <v/>
      </c>
      <c r="R1628" s="89" t="str">
        <f t="shared" ca="1" si="3275"/>
        <v/>
      </c>
      <c r="S1628" s="89" t="str">
        <f t="shared" ca="1" si="3275"/>
        <v/>
      </c>
      <c r="T1628" s="89" t="str">
        <f t="shared" ca="1" si="3275"/>
        <v/>
      </c>
      <c r="U1628" s="89" t="str">
        <f t="shared" ca="1" si="3275"/>
        <v/>
      </c>
      <c r="V1628" s="98"/>
    </row>
    <row r="1629" spans="2:22" x14ac:dyDescent="0.25">
      <c r="B1629" s="91">
        <v>26</v>
      </c>
      <c r="C1629" s="92">
        <f t="shared" si="3229"/>
        <v>43868</v>
      </c>
      <c r="D1629" s="93">
        <f ca="1">OFFSET(dispos!$D$37,,150)</f>
        <v>0</v>
      </c>
      <c r="E1629" s="93">
        <f ca="1">OFFSET(dispos!$E$37,,150)</f>
        <v>0</v>
      </c>
      <c r="F1629" s="93">
        <f ca="1">OFFSET(dispos!$F$37,,150)</f>
        <v>0</v>
      </c>
      <c r="G1629" s="93">
        <f ca="1">OFFSET(dispos!$G$37,,150)</f>
        <v>0</v>
      </c>
      <c r="H1629" s="93">
        <f ca="1">OFFSET(dispos!$H$37,,150)</f>
        <v>0</v>
      </c>
      <c r="I1629" s="93">
        <f ca="1">OFFSET(dispos!$I$37,,150)</f>
        <v>0</v>
      </c>
      <c r="J1629" s="90" t="str">
        <f t="shared" ref="J1629:O1629" ca="1" si="3276">IF(D1629=0,"",SUMPRODUCT((D1604:D1653&lt;=D1629)-(ISBLANK(D1604:D1653))))</f>
        <v/>
      </c>
      <c r="K1629" s="90" t="str">
        <f t="shared" ca="1" si="3276"/>
        <v/>
      </c>
      <c r="L1629" s="90" t="str">
        <f t="shared" ca="1" si="3276"/>
        <v/>
      </c>
      <c r="M1629" s="90" t="str">
        <f t="shared" ca="1" si="3276"/>
        <v/>
      </c>
      <c r="N1629" s="90" t="str">
        <f t="shared" ca="1" si="3276"/>
        <v/>
      </c>
      <c r="O1629" s="90" t="str">
        <f t="shared" ca="1" si="3276"/>
        <v/>
      </c>
      <c r="P1629" s="89" t="str">
        <f t="shared" ref="P1629:U1629" ca="1" si="3277">IF(ISNA(MATCH(MIN(J1604:J1653)+ROW()-ROW(P1604),J1604:J1653,0)),"",INDEX(D1604:D1653,MATCH(MIN(J1604:J1653)+ROW()-ROW(P1604),J1604:J1653,0)))</f>
        <v/>
      </c>
      <c r="Q1629" s="89" t="str">
        <f t="shared" ca="1" si="3277"/>
        <v/>
      </c>
      <c r="R1629" s="89" t="str">
        <f t="shared" ca="1" si="3277"/>
        <v/>
      </c>
      <c r="S1629" s="89" t="str">
        <f t="shared" ca="1" si="3277"/>
        <v/>
      </c>
      <c r="T1629" s="89" t="str">
        <f t="shared" ca="1" si="3277"/>
        <v/>
      </c>
      <c r="U1629" s="89" t="str">
        <f t="shared" ca="1" si="3277"/>
        <v/>
      </c>
      <c r="V1629" s="98"/>
    </row>
    <row r="1630" spans="2:22" x14ac:dyDescent="0.25">
      <c r="B1630" s="91">
        <v>27</v>
      </c>
      <c r="C1630" s="92">
        <f t="shared" si="3229"/>
        <v>43868</v>
      </c>
      <c r="D1630" s="93">
        <f ca="1">OFFSET(dispos!$D$37,,156)</f>
        <v>0</v>
      </c>
      <c r="E1630" s="93">
        <f ca="1">OFFSET(dispos!$E$37,,156)</f>
        <v>0</v>
      </c>
      <c r="F1630" s="93">
        <f ca="1">OFFSET(dispos!$F$37,,156)</f>
        <v>0</v>
      </c>
      <c r="G1630" s="93">
        <f ca="1">OFFSET(dispos!$G$37,,156)</f>
        <v>0</v>
      </c>
      <c r="H1630" s="93">
        <f ca="1">OFFSET(dispos!$H$37,,156)</f>
        <v>0</v>
      </c>
      <c r="I1630" s="93">
        <f ca="1">OFFSET(dispos!$I$37,,156)</f>
        <v>0</v>
      </c>
      <c r="J1630" s="90" t="str">
        <f t="shared" ref="J1630:O1630" ca="1" si="3278">IF(D1630=0,"",SUMPRODUCT((D1604:D1653&lt;=D1630)-(ISBLANK(D1604:D1653))))</f>
        <v/>
      </c>
      <c r="K1630" s="90" t="str">
        <f t="shared" ca="1" si="3278"/>
        <v/>
      </c>
      <c r="L1630" s="90" t="str">
        <f t="shared" ca="1" si="3278"/>
        <v/>
      </c>
      <c r="M1630" s="90" t="str">
        <f t="shared" ca="1" si="3278"/>
        <v/>
      </c>
      <c r="N1630" s="90" t="str">
        <f t="shared" ca="1" si="3278"/>
        <v/>
      </c>
      <c r="O1630" s="90" t="str">
        <f t="shared" ca="1" si="3278"/>
        <v/>
      </c>
      <c r="P1630" s="89" t="str">
        <f t="shared" ref="P1630:U1630" ca="1" si="3279">IF(ISNA(MATCH(MIN(J1604:J1653)+ROW()-ROW(P1604),J1604:J1653,0)),"",INDEX(D1604:D1653,MATCH(MIN(J1604:J1653)+ROW()-ROW(P1604),J1604:J1653,0)))</f>
        <v/>
      </c>
      <c r="Q1630" s="89" t="str">
        <f t="shared" ca="1" si="3279"/>
        <v/>
      </c>
      <c r="R1630" s="89" t="str">
        <f t="shared" ca="1" si="3279"/>
        <v/>
      </c>
      <c r="S1630" s="89" t="str">
        <f t="shared" ca="1" si="3279"/>
        <v/>
      </c>
      <c r="T1630" s="89" t="str">
        <f t="shared" ca="1" si="3279"/>
        <v/>
      </c>
      <c r="U1630" s="89" t="str">
        <f t="shared" ca="1" si="3279"/>
        <v/>
      </c>
      <c r="V1630" s="98"/>
    </row>
    <row r="1631" spans="2:22" x14ac:dyDescent="0.25">
      <c r="B1631" s="91">
        <v>28</v>
      </c>
      <c r="C1631" s="92">
        <f t="shared" si="3229"/>
        <v>43868</v>
      </c>
      <c r="D1631" s="93">
        <f ca="1">OFFSET(dispos!$D$37,,162)</f>
        <v>0</v>
      </c>
      <c r="E1631" s="93">
        <f ca="1">OFFSET(dispos!$E$37,,162)</f>
        <v>0</v>
      </c>
      <c r="F1631" s="93">
        <f ca="1">OFFSET(dispos!$F$37,,162)</f>
        <v>0</v>
      </c>
      <c r="G1631" s="93">
        <f ca="1">OFFSET(dispos!$G$37,,162)</f>
        <v>0</v>
      </c>
      <c r="H1631" s="93">
        <f ca="1">OFFSET(dispos!$H$37,,162)</f>
        <v>0</v>
      </c>
      <c r="I1631" s="93">
        <f ca="1">OFFSET(dispos!$I$37,,162)</f>
        <v>0</v>
      </c>
      <c r="J1631" s="90" t="str">
        <f t="shared" ref="J1631:O1631" ca="1" si="3280">IF(D1631=0,"",SUMPRODUCT((D1604:D1653&lt;=D1631)-(ISBLANK(D1604:D1653))))</f>
        <v/>
      </c>
      <c r="K1631" s="90" t="str">
        <f t="shared" ca="1" si="3280"/>
        <v/>
      </c>
      <c r="L1631" s="90" t="str">
        <f t="shared" ca="1" si="3280"/>
        <v/>
      </c>
      <c r="M1631" s="90" t="str">
        <f t="shared" ca="1" si="3280"/>
        <v/>
      </c>
      <c r="N1631" s="90" t="str">
        <f t="shared" ca="1" si="3280"/>
        <v/>
      </c>
      <c r="O1631" s="90" t="str">
        <f t="shared" ca="1" si="3280"/>
        <v/>
      </c>
      <c r="P1631" s="89" t="str">
        <f t="shared" ref="P1631:U1631" ca="1" si="3281">IF(ISNA(MATCH(MIN(J1604:J1653)+ROW()-ROW(P1604),J1604:J1653,0)),"",INDEX(D1604:D1653,MATCH(MIN(J1604:J1653)+ROW()-ROW(P1604),J1604:J1653,0)))</f>
        <v/>
      </c>
      <c r="Q1631" s="89" t="str">
        <f t="shared" ca="1" si="3281"/>
        <v/>
      </c>
      <c r="R1631" s="89" t="str">
        <f t="shared" ca="1" si="3281"/>
        <v/>
      </c>
      <c r="S1631" s="89" t="str">
        <f t="shared" ca="1" si="3281"/>
        <v/>
      </c>
      <c r="T1631" s="89" t="str">
        <f t="shared" ca="1" si="3281"/>
        <v/>
      </c>
      <c r="U1631" s="89" t="str">
        <f t="shared" ca="1" si="3281"/>
        <v/>
      </c>
      <c r="V1631" s="98"/>
    </row>
    <row r="1632" spans="2:22" x14ac:dyDescent="0.25">
      <c r="B1632" s="91">
        <v>29</v>
      </c>
      <c r="C1632" s="92">
        <f t="shared" si="3229"/>
        <v>43868</v>
      </c>
      <c r="D1632" s="93">
        <f ca="1">OFFSET(dispos!$D$37,,168)</f>
        <v>0</v>
      </c>
      <c r="E1632" s="93">
        <f ca="1">OFFSET(dispos!$E$37,,168)</f>
        <v>0</v>
      </c>
      <c r="F1632" s="93">
        <f ca="1">OFFSET(dispos!$F$37,,168)</f>
        <v>0</v>
      </c>
      <c r="G1632" s="93">
        <f ca="1">OFFSET(dispos!$G$37,,168)</f>
        <v>0</v>
      </c>
      <c r="H1632" s="93">
        <f ca="1">OFFSET(dispos!$H$37,,168)</f>
        <v>0</v>
      </c>
      <c r="I1632" s="93">
        <f ca="1">OFFSET(dispos!$I$37,,168)</f>
        <v>0</v>
      </c>
      <c r="J1632" s="90" t="str">
        <f t="shared" ref="J1632:O1632" ca="1" si="3282">IF(D1632=0,"",SUMPRODUCT((D1604:D1653&lt;=D1632)-(ISBLANK(D1604:D1653))))</f>
        <v/>
      </c>
      <c r="K1632" s="90" t="str">
        <f t="shared" ca="1" si="3282"/>
        <v/>
      </c>
      <c r="L1632" s="90" t="str">
        <f t="shared" ca="1" si="3282"/>
        <v/>
      </c>
      <c r="M1632" s="90" t="str">
        <f t="shared" ca="1" si="3282"/>
        <v/>
      </c>
      <c r="N1632" s="90" t="str">
        <f t="shared" ca="1" si="3282"/>
        <v/>
      </c>
      <c r="O1632" s="90" t="str">
        <f t="shared" ca="1" si="3282"/>
        <v/>
      </c>
      <c r="P1632" s="89" t="str">
        <f t="shared" ref="P1632:U1632" ca="1" si="3283">IF(ISNA(MATCH(MIN(J1604:J1653)+ROW()-ROW(P1604),J1604:J1653,0)),"",INDEX(D1604:D1653,MATCH(MIN(J1604:J1653)+ROW()-ROW(P1604),J1604:J1653,0)))</f>
        <v/>
      </c>
      <c r="Q1632" s="89" t="str">
        <f t="shared" ca="1" si="3283"/>
        <v/>
      </c>
      <c r="R1632" s="89" t="str">
        <f t="shared" ca="1" si="3283"/>
        <v/>
      </c>
      <c r="S1632" s="89" t="str">
        <f t="shared" ca="1" si="3283"/>
        <v/>
      </c>
      <c r="T1632" s="89" t="str">
        <f t="shared" ca="1" si="3283"/>
        <v/>
      </c>
      <c r="U1632" s="89" t="str">
        <f t="shared" ca="1" si="3283"/>
        <v/>
      </c>
      <c r="V1632" s="98"/>
    </row>
    <row r="1633" spans="2:22" x14ac:dyDescent="0.25">
      <c r="B1633" s="91">
        <v>30</v>
      </c>
      <c r="C1633" s="92">
        <f t="shared" si="3229"/>
        <v>43868</v>
      </c>
      <c r="D1633" s="93">
        <f ca="1">OFFSET(dispos!$D$37,,174)</f>
        <v>0</v>
      </c>
      <c r="E1633" s="93">
        <f ca="1">OFFSET(dispos!$E$37,,174)</f>
        <v>0</v>
      </c>
      <c r="F1633" s="93">
        <f ca="1">OFFSET(dispos!$F$37,,174)</f>
        <v>0</v>
      </c>
      <c r="G1633" s="93">
        <f ca="1">OFFSET(dispos!$G$37,,174)</f>
        <v>0</v>
      </c>
      <c r="H1633" s="93">
        <f ca="1">OFFSET(dispos!$H$37,,174)</f>
        <v>0</v>
      </c>
      <c r="I1633" s="93">
        <f ca="1">OFFSET(dispos!$I$37,,174)</f>
        <v>0</v>
      </c>
      <c r="J1633" s="90" t="str">
        <f t="shared" ref="J1633:O1633" ca="1" si="3284">IF(D1633=0,"",SUMPRODUCT((D1604:D1653&lt;=D1633)-(ISBLANK(D1604:D1653))))</f>
        <v/>
      </c>
      <c r="K1633" s="90" t="str">
        <f t="shared" ca="1" si="3284"/>
        <v/>
      </c>
      <c r="L1633" s="90" t="str">
        <f t="shared" ca="1" si="3284"/>
        <v/>
      </c>
      <c r="M1633" s="90" t="str">
        <f t="shared" ca="1" si="3284"/>
        <v/>
      </c>
      <c r="N1633" s="90" t="str">
        <f t="shared" ca="1" si="3284"/>
        <v/>
      </c>
      <c r="O1633" s="90" t="str">
        <f t="shared" ca="1" si="3284"/>
        <v/>
      </c>
      <c r="P1633" s="89" t="str">
        <f t="shared" ref="P1633:U1633" ca="1" si="3285">IF(ISNA(MATCH(MIN(J1604:J1653)+ROW()-ROW(P1604),J1604:J1653,0)),"",INDEX(D1604:D1653,MATCH(MIN(J1604:J1653)+ROW()-ROW(P1604),J1604:J1653,0)))</f>
        <v/>
      </c>
      <c r="Q1633" s="89" t="str">
        <f t="shared" ca="1" si="3285"/>
        <v/>
      </c>
      <c r="R1633" s="89" t="str">
        <f t="shared" ca="1" si="3285"/>
        <v/>
      </c>
      <c r="S1633" s="89" t="str">
        <f t="shared" ca="1" si="3285"/>
        <v/>
      </c>
      <c r="T1633" s="89" t="str">
        <f t="shared" ca="1" si="3285"/>
        <v/>
      </c>
      <c r="U1633" s="89" t="str">
        <f t="shared" ca="1" si="3285"/>
        <v/>
      </c>
      <c r="V1633" s="98"/>
    </row>
    <row r="1634" spans="2:22" x14ac:dyDescent="0.25">
      <c r="B1634" s="91">
        <v>31</v>
      </c>
      <c r="C1634" s="92">
        <f t="shared" si="3229"/>
        <v>43868</v>
      </c>
      <c r="D1634" s="93">
        <f ca="1">OFFSET(dispos!$D$37,,180)</f>
        <v>0</v>
      </c>
      <c r="E1634" s="93">
        <f ca="1">OFFSET(dispos!$E$37,,180)</f>
        <v>0</v>
      </c>
      <c r="F1634" s="93">
        <f ca="1">OFFSET(dispos!$F$37,,180)</f>
        <v>0</v>
      </c>
      <c r="G1634" s="93">
        <f ca="1">OFFSET(dispos!$G$37,,180)</f>
        <v>0</v>
      </c>
      <c r="H1634" s="93">
        <f ca="1">OFFSET(dispos!$H$37,,180)</f>
        <v>0</v>
      </c>
      <c r="I1634" s="93">
        <f ca="1">OFFSET(dispos!$I$37,,180)</f>
        <v>0</v>
      </c>
      <c r="J1634" s="90" t="str">
        <f t="shared" ref="J1634:O1634" ca="1" si="3286">IF(D1634=0,"",SUMPRODUCT((D1604:D1653&lt;=D1634)-(ISBLANK(D1604:D1653))))</f>
        <v/>
      </c>
      <c r="K1634" s="90" t="str">
        <f t="shared" ca="1" si="3286"/>
        <v/>
      </c>
      <c r="L1634" s="90" t="str">
        <f t="shared" ca="1" si="3286"/>
        <v/>
      </c>
      <c r="M1634" s="90" t="str">
        <f t="shared" ca="1" si="3286"/>
        <v/>
      </c>
      <c r="N1634" s="90" t="str">
        <f t="shared" ca="1" si="3286"/>
        <v/>
      </c>
      <c r="O1634" s="90" t="str">
        <f t="shared" ca="1" si="3286"/>
        <v/>
      </c>
      <c r="P1634" s="89" t="str">
        <f t="shared" ref="P1634:U1634" ca="1" si="3287">IF(ISNA(MATCH(MIN(J1604:J1653)+ROW()-ROW(P1604),J1604:J1653,0)),"",INDEX(D1604:D1653,MATCH(MIN(J1604:J1653)+ROW()-ROW(P1604),J1604:J1653,0)))</f>
        <v/>
      </c>
      <c r="Q1634" s="89" t="str">
        <f t="shared" ca="1" si="3287"/>
        <v/>
      </c>
      <c r="R1634" s="89" t="str">
        <f t="shared" ca="1" si="3287"/>
        <v/>
      </c>
      <c r="S1634" s="89" t="str">
        <f t="shared" ca="1" si="3287"/>
        <v/>
      </c>
      <c r="T1634" s="89" t="str">
        <f t="shared" ca="1" si="3287"/>
        <v/>
      </c>
      <c r="U1634" s="89" t="str">
        <f t="shared" ca="1" si="3287"/>
        <v/>
      </c>
      <c r="V1634" s="98"/>
    </row>
    <row r="1635" spans="2:22" x14ac:dyDescent="0.25">
      <c r="B1635" s="91">
        <v>32</v>
      </c>
      <c r="C1635" s="92">
        <f t="shared" si="3229"/>
        <v>43868</v>
      </c>
      <c r="D1635" s="93">
        <f ca="1">OFFSET(dispos!$D$37,,186)</f>
        <v>0</v>
      </c>
      <c r="E1635" s="93">
        <f ca="1">OFFSET(dispos!$E$37,,186)</f>
        <v>0</v>
      </c>
      <c r="F1635" s="93">
        <f ca="1">OFFSET(dispos!$F$37,,186)</f>
        <v>0</v>
      </c>
      <c r="G1635" s="93">
        <f ca="1">OFFSET(dispos!$G$37,,186)</f>
        <v>0</v>
      </c>
      <c r="H1635" s="93">
        <f ca="1">OFFSET(dispos!$H$37,,186)</f>
        <v>0</v>
      </c>
      <c r="I1635" s="93">
        <f ca="1">OFFSET(dispos!$I$37,,186)</f>
        <v>0</v>
      </c>
      <c r="J1635" s="90" t="str">
        <f t="shared" ref="J1635:O1635" ca="1" si="3288">IF(D1635=0,"",SUMPRODUCT((D1604:D1653&lt;=D1635)-(ISBLANK(D1604:D1653))))</f>
        <v/>
      </c>
      <c r="K1635" s="90" t="str">
        <f t="shared" ca="1" si="3288"/>
        <v/>
      </c>
      <c r="L1635" s="90" t="str">
        <f t="shared" ca="1" si="3288"/>
        <v/>
      </c>
      <c r="M1635" s="90" t="str">
        <f t="shared" ca="1" si="3288"/>
        <v/>
      </c>
      <c r="N1635" s="90" t="str">
        <f t="shared" ca="1" si="3288"/>
        <v/>
      </c>
      <c r="O1635" s="90" t="str">
        <f t="shared" ca="1" si="3288"/>
        <v/>
      </c>
      <c r="P1635" s="89" t="str">
        <f t="shared" ref="P1635:U1635" ca="1" si="3289">IF(ISNA(MATCH(MIN(J1604:J1653)+ROW()-ROW(P1604),J1604:J1653,0)),"",INDEX(D1604:D1653,MATCH(MIN(J1604:J1653)+ROW()-ROW(P1604),J1604:J1653,0)))</f>
        <v/>
      </c>
      <c r="Q1635" s="89" t="str">
        <f t="shared" ca="1" si="3289"/>
        <v/>
      </c>
      <c r="R1635" s="89" t="str">
        <f t="shared" ca="1" si="3289"/>
        <v/>
      </c>
      <c r="S1635" s="89" t="str">
        <f t="shared" ca="1" si="3289"/>
        <v/>
      </c>
      <c r="T1635" s="89" t="str">
        <f t="shared" ca="1" si="3289"/>
        <v/>
      </c>
      <c r="U1635" s="89" t="str">
        <f t="shared" ca="1" si="3289"/>
        <v/>
      </c>
      <c r="V1635" s="98"/>
    </row>
    <row r="1636" spans="2:22" x14ac:dyDescent="0.25">
      <c r="B1636" s="91">
        <v>33</v>
      </c>
      <c r="C1636" s="92">
        <f t="shared" si="3229"/>
        <v>43868</v>
      </c>
      <c r="D1636" s="93">
        <f ca="1">OFFSET(dispos!$D$37,,192)</f>
        <v>0</v>
      </c>
      <c r="E1636" s="93">
        <f ca="1">OFFSET(dispos!$E$37,,192)</f>
        <v>0</v>
      </c>
      <c r="F1636" s="93">
        <f ca="1">OFFSET(dispos!$F$37,,192)</f>
        <v>0</v>
      </c>
      <c r="G1636" s="93">
        <f ca="1">OFFSET(dispos!$G$37,,192)</f>
        <v>0</v>
      </c>
      <c r="H1636" s="93">
        <f ca="1">OFFSET(dispos!$H$37,,192)</f>
        <v>0</v>
      </c>
      <c r="I1636" s="93">
        <f ca="1">OFFSET(dispos!$I$37,,192)</f>
        <v>0</v>
      </c>
      <c r="J1636" s="90" t="str">
        <f t="shared" ref="J1636:O1636" ca="1" si="3290">IF(D1636=0,"",SUMPRODUCT((D1604:D1653&lt;=D1636)-(ISBLANK(D1604:D1653))))</f>
        <v/>
      </c>
      <c r="K1636" s="90" t="str">
        <f t="shared" ca="1" si="3290"/>
        <v/>
      </c>
      <c r="L1636" s="90" t="str">
        <f t="shared" ca="1" si="3290"/>
        <v/>
      </c>
      <c r="M1636" s="90" t="str">
        <f t="shared" ca="1" si="3290"/>
        <v/>
      </c>
      <c r="N1636" s="90" t="str">
        <f t="shared" ca="1" si="3290"/>
        <v/>
      </c>
      <c r="O1636" s="90" t="str">
        <f t="shared" ca="1" si="3290"/>
        <v/>
      </c>
      <c r="P1636" s="89" t="str">
        <f t="shared" ref="P1636:U1636" ca="1" si="3291">IF(ISNA(MATCH(MIN(J1604:J1653)+ROW()-ROW(P1604),J1604:J1653,0)),"",INDEX(D1604:D1653,MATCH(MIN(J1604:J1653)+ROW()-ROW(P1604),J1604:J1653,0)))</f>
        <v/>
      </c>
      <c r="Q1636" s="89" t="str">
        <f t="shared" ca="1" si="3291"/>
        <v/>
      </c>
      <c r="R1636" s="89" t="str">
        <f t="shared" ca="1" si="3291"/>
        <v/>
      </c>
      <c r="S1636" s="89" t="str">
        <f t="shared" ca="1" si="3291"/>
        <v/>
      </c>
      <c r="T1636" s="89" t="str">
        <f t="shared" ca="1" si="3291"/>
        <v/>
      </c>
      <c r="U1636" s="89" t="str">
        <f t="shared" ca="1" si="3291"/>
        <v/>
      </c>
      <c r="V1636" s="98"/>
    </row>
    <row r="1637" spans="2:22" x14ac:dyDescent="0.25">
      <c r="B1637" s="91">
        <v>34</v>
      </c>
      <c r="C1637" s="92">
        <f t="shared" si="3229"/>
        <v>43868</v>
      </c>
      <c r="D1637" s="93">
        <f ca="1">OFFSET(dispos!$D$37,,198)</f>
        <v>0</v>
      </c>
      <c r="E1637" s="93">
        <f ca="1">OFFSET(dispos!$E$37,,198)</f>
        <v>0</v>
      </c>
      <c r="F1637" s="93">
        <f ca="1">OFFSET(dispos!$F$37,,198)</f>
        <v>0</v>
      </c>
      <c r="G1637" s="93">
        <f ca="1">OFFSET(dispos!$G$37,,198)</f>
        <v>0</v>
      </c>
      <c r="H1637" s="93">
        <f ca="1">OFFSET(dispos!$H$37,,198)</f>
        <v>0</v>
      </c>
      <c r="I1637" s="93">
        <f ca="1">OFFSET(dispos!$I$37,,198)</f>
        <v>0</v>
      </c>
      <c r="J1637" s="90" t="str">
        <f t="shared" ref="J1637:O1637" ca="1" si="3292">IF(D1637=0,"",SUMPRODUCT((D1604:D1653&lt;=D1637)-(ISBLANK(D1604:D1653))))</f>
        <v/>
      </c>
      <c r="K1637" s="90" t="str">
        <f t="shared" ca="1" si="3292"/>
        <v/>
      </c>
      <c r="L1637" s="90" t="str">
        <f t="shared" ca="1" si="3292"/>
        <v/>
      </c>
      <c r="M1637" s="90" t="str">
        <f t="shared" ca="1" si="3292"/>
        <v/>
      </c>
      <c r="N1637" s="90" t="str">
        <f t="shared" ca="1" si="3292"/>
        <v/>
      </c>
      <c r="O1637" s="90" t="str">
        <f t="shared" ca="1" si="3292"/>
        <v/>
      </c>
      <c r="P1637" s="89" t="str">
        <f t="shared" ref="P1637:U1637" ca="1" si="3293">IF(ISNA(MATCH(MIN(J1604:J1653)+ROW()-ROW(P1604),J1604:J1653,0)),"",INDEX(D1604:D1653,MATCH(MIN(J1604:J1653)+ROW()-ROW(P1604),J1604:J1653,0)))</f>
        <v/>
      </c>
      <c r="Q1637" s="89" t="str">
        <f t="shared" ca="1" si="3293"/>
        <v/>
      </c>
      <c r="R1637" s="89" t="str">
        <f t="shared" ca="1" si="3293"/>
        <v/>
      </c>
      <c r="S1637" s="89" t="str">
        <f t="shared" ca="1" si="3293"/>
        <v/>
      </c>
      <c r="T1637" s="89" t="str">
        <f t="shared" ca="1" si="3293"/>
        <v/>
      </c>
      <c r="U1637" s="89" t="str">
        <f t="shared" ca="1" si="3293"/>
        <v/>
      </c>
      <c r="V1637" s="98"/>
    </row>
    <row r="1638" spans="2:22" x14ac:dyDescent="0.25">
      <c r="B1638" s="91">
        <v>35</v>
      </c>
      <c r="C1638" s="92">
        <f t="shared" si="3229"/>
        <v>43868</v>
      </c>
      <c r="D1638" s="93">
        <f ca="1">OFFSET(dispos!$D$37,,204)</f>
        <v>0</v>
      </c>
      <c r="E1638" s="93">
        <f ca="1">OFFSET(dispos!$E$37,,204)</f>
        <v>0</v>
      </c>
      <c r="F1638" s="93">
        <f ca="1">OFFSET(dispos!$F$37,,204)</f>
        <v>0</v>
      </c>
      <c r="G1638" s="93">
        <f ca="1">OFFSET(dispos!$G$37,,204)</f>
        <v>0</v>
      </c>
      <c r="H1638" s="93">
        <f ca="1">OFFSET(dispos!$H$37,,204)</f>
        <v>0</v>
      </c>
      <c r="I1638" s="93">
        <f ca="1">OFFSET(dispos!$I$37,,204)</f>
        <v>0</v>
      </c>
      <c r="J1638" s="90" t="str">
        <f t="shared" ref="J1638:O1638" ca="1" si="3294">IF(D1638=0,"",SUMPRODUCT((D1604:D1653&lt;=D1638)-(ISBLANK(D1604:D1653))))</f>
        <v/>
      </c>
      <c r="K1638" s="90" t="str">
        <f t="shared" ca="1" si="3294"/>
        <v/>
      </c>
      <c r="L1638" s="90" t="str">
        <f t="shared" ca="1" si="3294"/>
        <v/>
      </c>
      <c r="M1638" s="90" t="str">
        <f t="shared" ca="1" si="3294"/>
        <v/>
      </c>
      <c r="N1638" s="90" t="str">
        <f t="shared" ca="1" si="3294"/>
        <v/>
      </c>
      <c r="O1638" s="90" t="str">
        <f t="shared" ca="1" si="3294"/>
        <v/>
      </c>
      <c r="P1638" s="89" t="str">
        <f t="shared" ref="P1638:U1638" ca="1" si="3295">IF(ISNA(MATCH(MIN(J1604:J1653)+ROW()-ROW(P1604),J1604:J1653,0)),"",INDEX(D1604:D1653,MATCH(MIN(J1604:J1653)+ROW()-ROW(P1604),J1604:J1653,0)))</f>
        <v/>
      </c>
      <c r="Q1638" s="89" t="str">
        <f t="shared" ca="1" si="3295"/>
        <v/>
      </c>
      <c r="R1638" s="89" t="str">
        <f t="shared" ca="1" si="3295"/>
        <v/>
      </c>
      <c r="S1638" s="89" t="str">
        <f t="shared" ca="1" si="3295"/>
        <v/>
      </c>
      <c r="T1638" s="89" t="str">
        <f t="shared" ca="1" si="3295"/>
        <v/>
      </c>
      <c r="U1638" s="89" t="str">
        <f t="shared" ca="1" si="3295"/>
        <v/>
      </c>
      <c r="V1638" s="98"/>
    </row>
    <row r="1639" spans="2:22" x14ac:dyDescent="0.25">
      <c r="B1639" s="91">
        <v>36</v>
      </c>
      <c r="C1639" s="92">
        <f t="shared" si="3229"/>
        <v>43868</v>
      </c>
      <c r="D1639" s="93">
        <f ca="1">OFFSET(dispos!$D$37,,210)</f>
        <v>0</v>
      </c>
      <c r="E1639" s="93">
        <f ca="1">OFFSET(dispos!$E$37,,210)</f>
        <v>0</v>
      </c>
      <c r="F1639" s="93">
        <f ca="1">OFFSET(dispos!$F$37,,210)</f>
        <v>0</v>
      </c>
      <c r="G1639" s="93">
        <f ca="1">OFFSET(dispos!$G$37,,210)</f>
        <v>0</v>
      </c>
      <c r="H1639" s="93">
        <f ca="1">OFFSET(dispos!$H$37,,210)</f>
        <v>0</v>
      </c>
      <c r="I1639" s="93">
        <f ca="1">OFFSET(dispos!$I$37,,210)</f>
        <v>0</v>
      </c>
      <c r="J1639" s="90" t="str">
        <f t="shared" ref="J1639:O1639" ca="1" si="3296">IF(D1639=0,"",SUMPRODUCT((D1604:D1653&lt;=D1639)-(ISBLANK(D1604:D1653))))</f>
        <v/>
      </c>
      <c r="K1639" s="90" t="str">
        <f t="shared" ca="1" si="3296"/>
        <v/>
      </c>
      <c r="L1639" s="90" t="str">
        <f t="shared" ca="1" si="3296"/>
        <v/>
      </c>
      <c r="M1639" s="90" t="str">
        <f t="shared" ca="1" si="3296"/>
        <v/>
      </c>
      <c r="N1639" s="90" t="str">
        <f t="shared" ca="1" si="3296"/>
        <v/>
      </c>
      <c r="O1639" s="90" t="str">
        <f t="shared" ca="1" si="3296"/>
        <v/>
      </c>
      <c r="P1639" s="89" t="str">
        <f t="shared" ref="P1639:U1639" ca="1" si="3297">IF(ISNA(MATCH(MIN(J1604:J1653)+ROW()-ROW(P1604),J1604:J1653,0)),"",INDEX(D1604:D1653,MATCH(MIN(J1604:J1653)+ROW()-ROW(P1604),J1604:J1653,0)))</f>
        <v/>
      </c>
      <c r="Q1639" s="89" t="str">
        <f t="shared" ca="1" si="3297"/>
        <v/>
      </c>
      <c r="R1639" s="89" t="str">
        <f t="shared" ca="1" si="3297"/>
        <v/>
      </c>
      <c r="S1639" s="89" t="str">
        <f t="shared" ca="1" si="3297"/>
        <v/>
      </c>
      <c r="T1639" s="89" t="str">
        <f t="shared" ca="1" si="3297"/>
        <v/>
      </c>
      <c r="U1639" s="89" t="str">
        <f t="shared" ca="1" si="3297"/>
        <v/>
      </c>
      <c r="V1639" s="98"/>
    </row>
    <row r="1640" spans="2:22" x14ac:dyDescent="0.25">
      <c r="B1640" s="91">
        <v>37</v>
      </c>
      <c r="C1640" s="92">
        <f t="shared" si="3229"/>
        <v>43868</v>
      </c>
      <c r="D1640" s="93">
        <f ca="1">OFFSET(dispos!$D$37,,216)</f>
        <v>0</v>
      </c>
      <c r="E1640" s="93">
        <f ca="1">OFFSET(dispos!$E$37,,216)</f>
        <v>0</v>
      </c>
      <c r="F1640" s="93">
        <f ca="1">OFFSET(dispos!$F$37,,216)</f>
        <v>0</v>
      </c>
      <c r="G1640" s="93">
        <f ca="1">OFFSET(dispos!$G$37,,216)</f>
        <v>0</v>
      </c>
      <c r="H1640" s="93">
        <f ca="1">OFFSET(dispos!$H$37,,216)</f>
        <v>0</v>
      </c>
      <c r="I1640" s="93">
        <f ca="1">OFFSET(dispos!$I$37,,216)</f>
        <v>0</v>
      </c>
      <c r="J1640" s="90" t="str">
        <f t="shared" ref="J1640:O1640" ca="1" si="3298">IF(D1640=0,"",SUMPRODUCT((D1604:D1653&lt;=D1640)-(ISBLANK(D1604:D1653))))</f>
        <v/>
      </c>
      <c r="K1640" s="90" t="str">
        <f t="shared" ca="1" si="3298"/>
        <v/>
      </c>
      <c r="L1640" s="90" t="str">
        <f t="shared" ca="1" si="3298"/>
        <v/>
      </c>
      <c r="M1640" s="90" t="str">
        <f t="shared" ca="1" si="3298"/>
        <v/>
      </c>
      <c r="N1640" s="90" t="str">
        <f t="shared" ca="1" si="3298"/>
        <v/>
      </c>
      <c r="O1640" s="90" t="str">
        <f t="shared" ca="1" si="3298"/>
        <v/>
      </c>
      <c r="P1640" s="89" t="str">
        <f t="shared" ref="P1640:U1640" ca="1" si="3299">IF(ISNA(MATCH(MIN(J1604:J1653)+ROW()-ROW(P1604),J1604:J1653,0)),"",INDEX(D1604:D1653,MATCH(MIN(J1604:J1653)+ROW()-ROW(P1604),J1604:J1653,0)))</f>
        <v/>
      </c>
      <c r="Q1640" s="89" t="str">
        <f t="shared" ca="1" si="3299"/>
        <v/>
      </c>
      <c r="R1640" s="89" t="str">
        <f t="shared" ca="1" si="3299"/>
        <v/>
      </c>
      <c r="S1640" s="89" t="str">
        <f t="shared" ca="1" si="3299"/>
        <v/>
      </c>
      <c r="T1640" s="89" t="str">
        <f t="shared" ca="1" si="3299"/>
        <v/>
      </c>
      <c r="U1640" s="89" t="str">
        <f t="shared" ca="1" si="3299"/>
        <v/>
      </c>
      <c r="V1640" s="98"/>
    </row>
    <row r="1641" spans="2:22" x14ac:dyDescent="0.25">
      <c r="B1641" s="91">
        <v>38</v>
      </c>
      <c r="C1641" s="92">
        <f t="shared" si="3229"/>
        <v>43868</v>
      </c>
      <c r="D1641" s="93">
        <f ca="1">OFFSET(dispos!$D$37,,222)</f>
        <v>0</v>
      </c>
      <c r="E1641" s="93">
        <f ca="1">OFFSET(dispos!$E$37,,222)</f>
        <v>0</v>
      </c>
      <c r="F1641" s="93">
        <f ca="1">OFFSET(dispos!$F$37,,222)</f>
        <v>0</v>
      </c>
      <c r="G1641" s="93">
        <f ca="1">OFFSET(dispos!$G$37,,222)</f>
        <v>0</v>
      </c>
      <c r="H1641" s="93">
        <f ca="1">OFFSET(dispos!$H$37,,222)</f>
        <v>0</v>
      </c>
      <c r="I1641" s="93">
        <f ca="1">OFFSET(dispos!$I$37,,222)</f>
        <v>0</v>
      </c>
      <c r="J1641" s="90" t="str">
        <f t="shared" ref="J1641:O1641" ca="1" si="3300">IF(D1641=0,"",SUMPRODUCT((D1604:D1653&lt;=D1641)-(ISBLANK(D1604:D1653))))</f>
        <v/>
      </c>
      <c r="K1641" s="90" t="str">
        <f t="shared" ca="1" si="3300"/>
        <v/>
      </c>
      <c r="L1641" s="90" t="str">
        <f t="shared" ca="1" si="3300"/>
        <v/>
      </c>
      <c r="M1641" s="90" t="str">
        <f t="shared" ca="1" si="3300"/>
        <v/>
      </c>
      <c r="N1641" s="90" t="str">
        <f t="shared" ca="1" si="3300"/>
        <v/>
      </c>
      <c r="O1641" s="90" t="str">
        <f t="shared" ca="1" si="3300"/>
        <v/>
      </c>
      <c r="P1641" s="89" t="str">
        <f t="shared" ref="P1641:U1641" ca="1" si="3301">IF(ISNA(MATCH(MIN(J1604:J1653)+ROW()-ROW(P1604),J1604:J1653,0)),"",INDEX(D1604:D1653,MATCH(MIN(J1604:J1653)+ROW()-ROW(P1604),J1604:J1653,0)))</f>
        <v/>
      </c>
      <c r="Q1641" s="89" t="str">
        <f t="shared" ca="1" si="3301"/>
        <v/>
      </c>
      <c r="R1641" s="89" t="str">
        <f t="shared" ca="1" si="3301"/>
        <v/>
      </c>
      <c r="S1641" s="89" t="str">
        <f t="shared" ca="1" si="3301"/>
        <v/>
      </c>
      <c r="T1641" s="89" t="str">
        <f t="shared" ca="1" si="3301"/>
        <v/>
      </c>
      <c r="U1641" s="89" t="str">
        <f t="shared" ca="1" si="3301"/>
        <v/>
      </c>
      <c r="V1641" s="98"/>
    </row>
    <row r="1642" spans="2:22" x14ac:dyDescent="0.25">
      <c r="B1642" s="91">
        <v>39</v>
      </c>
      <c r="C1642" s="92">
        <f t="shared" si="3229"/>
        <v>43868</v>
      </c>
      <c r="D1642" s="93">
        <f ca="1">OFFSET(dispos!$D$37,,228)</f>
        <v>0</v>
      </c>
      <c r="E1642" s="93">
        <f ca="1">OFFSET(dispos!$E$37,,228)</f>
        <v>0</v>
      </c>
      <c r="F1642" s="93">
        <f ca="1">OFFSET(dispos!$F$37,,228)</f>
        <v>0</v>
      </c>
      <c r="G1642" s="93">
        <f ca="1">OFFSET(dispos!$G$37,,228)</f>
        <v>0</v>
      </c>
      <c r="H1642" s="93">
        <f ca="1">OFFSET(dispos!$H$37,,228)</f>
        <v>0</v>
      </c>
      <c r="I1642" s="93">
        <f ca="1">OFFSET(dispos!$I$37,,228)</f>
        <v>0</v>
      </c>
      <c r="J1642" s="90" t="str">
        <f t="shared" ref="J1642:O1642" ca="1" si="3302">IF(D1642=0,"",SUMPRODUCT((D1604:D1653&lt;=D1642)-(ISBLANK(D1604:D1653))))</f>
        <v/>
      </c>
      <c r="K1642" s="90" t="str">
        <f t="shared" ca="1" si="3302"/>
        <v/>
      </c>
      <c r="L1642" s="90" t="str">
        <f t="shared" ca="1" si="3302"/>
        <v/>
      </c>
      <c r="M1642" s="90" t="str">
        <f t="shared" ca="1" si="3302"/>
        <v/>
      </c>
      <c r="N1642" s="90" t="str">
        <f t="shared" ca="1" si="3302"/>
        <v/>
      </c>
      <c r="O1642" s="90" t="str">
        <f t="shared" ca="1" si="3302"/>
        <v/>
      </c>
      <c r="P1642" s="89" t="str">
        <f t="shared" ref="P1642:U1642" ca="1" si="3303">IF(ISNA(MATCH(MIN(J1604:J1653)+ROW()-ROW(P1604),J1604:J1653,0)),"",INDEX(D1604:D1653,MATCH(MIN(J1604:J1653)+ROW()-ROW(P1604),J1604:J1653,0)))</f>
        <v/>
      </c>
      <c r="Q1642" s="89" t="str">
        <f t="shared" ca="1" si="3303"/>
        <v/>
      </c>
      <c r="R1642" s="89" t="str">
        <f t="shared" ca="1" si="3303"/>
        <v/>
      </c>
      <c r="S1642" s="89" t="str">
        <f t="shared" ca="1" si="3303"/>
        <v/>
      </c>
      <c r="T1642" s="89" t="str">
        <f t="shared" ca="1" si="3303"/>
        <v/>
      </c>
      <c r="U1642" s="89" t="str">
        <f t="shared" ca="1" si="3303"/>
        <v/>
      </c>
      <c r="V1642" s="98"/>
    </row>
    <row r="1643" spans="2:22" x14ac:dyDescent="0.25">
      <c r="B1643" s="91">
        <v>40</v>
      </c>
      <c r="C1643" s="92">
        <f t="shared" si="3229"/>
        <v>43868</v>
      </c>
      <c r="D1643" s="93">
        <f ca="1">OFFSET(dispos!$D$37,,234)</f>
        <v>0</v>
      </c>
      <c r="E1643" s="93">
        <f ca="1">OFFSET(dispos!$E$37,,234)</f>
        <v>0</v>
      </c>
      <c r="F1643" s="93">
        <f ca="1">OFFSET(dispos!$F$37,,234)</f>
        <v>0</v>
      </c>
      <c r="G1643" s="93">
        <f ca="1">OFFSET(dispos!$G$37,,234)</f>
        <v>0</v>
      </c>
      <c r="H1643" s="93">
        <f ca="1">OFFSET(dispos!$H$37,,234)</f>
        <v>0</v>
      </c>
      <c r="I1643" s="93">
        <f ca="1">OFFSET(dispos!$I$37,,234)</f>
        <v>0</v>
      </c>
      <c r="J1643" s="90" t="str">
        <f t="shared" ref="J1643:O1643" ca="1" si="3304">IF(D1643=0,"",SUMPRODUCT((D1604:D1653&lt;=D1643)-(ISBLANK(D1604:D1653))))</f>
        <v/>
      </c>
      <c r="K1643" s="90" t="str">
        <f t="shared" ca="1" si="3304"/>
        <v/>
      </c>
      <c r="L1643" s="90" t="str">
        <f t="shared" ca="1" si="3304"/>
        <v/>
      </c>
      <c r="M1643" s="90" t="str">
        <f t="shared" ca="1" si="3304"/>
        <v/>
      </c>
      <c r="N1643" s="90" t="str">
        <f t="shared" ca="1" si="3304"/>
        <v/>
      </c>
      <c r="O1643" s="90" t="str">
        <f t="shared" ca="1" si="3304"/>
        <v/>
      </c>
      <c r="P1643" s="89" t="str">
        <f t="shared" ref="P1643:U1643" ca="1" si="3305">IF(ISNA(MATCH(MIN(J1604:J1653)+ROW()-ROW(P1604),J1604:J1653,0)),"",INDEX(D1604:D1653,MATCH(MIN(J1604:J1653)+ROW()-ROW(P1604),J1604:J1653,0)))</f>
        <v/>
      </c>
      <c r="Q1643" s="89" t="str">
        <f t="shared" ca="1" si="3305"/>
        <v/>
      </c>
      <c r="R1643" s="89" t="str">
        <f t="shared" ca="1" si="3305"/>
        <v/>
      </c>
      <c r="S1643" s="89" t="str">
        <f t="shared" ca="1" si="3305"/>
        <v/>
      </c>
      <c r="T1643" s="89" t="str">
        <f t="shared" ca="1" si="3305"/>
        <v/>
      </c>
      <c r="U1643" s="89" t="str">
        <f t="shared" ca="1" si="3305"/>
        <v/>
      </c>
      <c r="V1643" s="98"/>
    </row>
    <row r="1644" spans="2:22" x14ac:dyDescent="0.25">
      <c r="B1644" s="91">
        <v>41</v>
      </c>
      <c r="C1644" s="92">
        <f t="shared" si="3229"/>
        <v>43868</v>
      </c>
      <c r="D1644" s="93">
        <f ca="1">OFFSET(dispos!$D$37,,240)</f>
        <v>0</v>
      </c>
      <c r="E1644" s="93">
        <f ca="1">OFFSET(dispos!$E$37,,240)</f>
        <v>0</v>
      </c>
      <c r="F1644" s="93">
        <f ca="1">OFFSET(dispos!$F$37,,240)</f>
        <v>0</v>
      </c>
      <c r="G1644" s="93">
        <f ca="1">OFFSET(dispos!$G$37,,240)</f>
        <v>0</v>
      </c>
      <c r="H1644" s="93">
        <f ca="1">OFFSET(dispos!$H$37,,240)</f>
        <v>0</v>
      </c>
      <c r="I1644" s="93">
        <f ca="1">OFFSET(dispos!$I$37,,240)</f>
        <v>0</v>
      </c>
      <c r="J1644" s="90" t="str">
        <f t="shared" ref="J1644:O1644" ca="1" si="3306">IF(D1644=0,"",SUMPRODUCT((D1604:D1653&lt;=D1644)-(ISBLANK(D1604:D1653))))</f>
        <v/>
      </c>
      <c r="K1644" s="90" t="str">
        <f t="shared" ca="1" si="3306"/>
        <v/>
      </c>
      <c r="L1644" s="90" t="str">
        <f t="shared" ca="1" si="3306"/>
        <v/>
      </c>
      <c r="M1644" s="90" t="str">
        <f t="shared" ca="1" si="3306"/>
        <v/>
      </c>
      <c r="N1644" s="90" t="str">
        <f t="shared" ca="1" si="3306"/>
        <v/>
      </c>
      <c r="O1644" s="90" t="str">
        <f t="shared" ca="1" si="3306"/>
        <v/>
      </c>
      <c r="P1644" s="89" t="str">
        <f t="shared" ref="P1644:U1644" ca="1" si="3307">IF(ISNA(MATCH(MIN(J1604:J1653)+ROW()-ROW(P1604),J1604:J1653,0)),"",INDEX(D1604:D1653,MATCH(MIN(J1604:J1653)+ROW()-ROW(P1604),J1604:J1653,0)))</f>
        <v/>
      </c>
      <c r="Q1644" s="89" t="str">
        <f t="shared" ca="1" si="3307"/>
        <v/>
      </c>
      <c r="R1644" s="89" t="str">
        <f t="shared" ca="1" si="3307"/>
        <v/>
      </c>
      <c r="S1644" s="89" t="str">
        <f t="shared" ca="1" si="3307"/>
        <v/>
      </c>
      <c r="T1644" s="89" t="str">
        <f t="shared" ca="1" si="3307"/>
        <v/>
      </c>
      <c r="U1644" s="89" t="str">
        <f t="shared" ca="1" si="3307"/>
        <v/>
      </c>
      <c r="V1644" s="98"/>
    </row>
    <row r="1645" spans="2:22" x14ac:dyDescent="0.25">
      <c r="B1645" s="91">
        <v>42</v>
      </c>
      <c r="C1645" s="92">
        <f t="shared" si="3229"/>
        <v>43868</v>
      </c>
      <c r="D1645" s="93">
        <f ca="1">OFFSET(dispos!$D$37,,246)</f>
        <v>0</v>
      </c>
      <c r="E1645" s="93">
        <f ca="1">OFFSET(dispos!$E$37,,246)</f>
        <v>0</v>
      </c>
      <c r="F1645" s="93">
        <f ca="1">OFFSET(dispos!$F$37,,246)</f>
        <v>0</v>
      </c>
      <c r="G1645" s="93">
        <f ca="1">OFFSET(dispos!$G$37,,246)</f>
        <v>0</v>
      </c>
      <c r="H1645" s="93">
        <f ca="1">OFFSET(dispos!$H$37,,246)</f>
        <v>0</v>
      </c>
      <c r="I1645" s="93">
        <f ca="1">OFFSET(dispos!$I$37,,246)</f>
        <v>0</v>
      </c>
      <c r="J1645" s="90" t="str">
        <f t="shared" ref="J1645:O1645" ca="1" si="3308">IF(D1645=0,"",SUMPRODUCT((D1604:D1653&lt;=D1645)-(ISBLANK(D1604:D1653))))</f>
        <v/>
      </c>
      <c r="K1645" s="90" t="str">
        <f t="shared" ca="1" si="3308"/>
        <v/>
      </c>
      <c r="L1645" s="90" t="str">
        <f t="shared" ca="1" si="3308"/>
        <v/>
      </c>
      <c r="M1645" s="90" t="str">
        <f t="shared" ca="1" si="3308"/>
        <v/>
      </c>
      <c r="N1645" s="90" t="str">
        <f t="shared" ca="1" si="3308"/>
        <v/>
      </c>
      <c r="O1645" s="90" t="str">
        <f t="shared" ca="1" si="3308"/>
        <v/>
      </c>
      <c r="P1645" s="89" t="str">
        <f t="shared" ref="P1645:U1645" ca="1" si="3309">IF(ISNA(MATCH(MIN(J1604:J1653)+ROW()-ROW(P1604),J1604:J1653,0)),"",INDEX(D1604:D1653,MATCH(MIN(J1604:J1653)+ROW()-ROW(P1604),J1604:J1653,0)))</f>
        <v/>
      </c>
      <c r="Q1645" s="89" t="str">
        <f t="shared" ca="1" si="3309"/>
        <v/>
      </c>
      <c r="R1645" s="89" t="str">
        <f t="shared" ca="1" si="3309"/>
        <v/>
      </c>
      <c r="S1645" s="89" t="str">
        <f t="shared" ca="1" si="3309"/>
        <v/>
      </c>
      <c r="T1645" s="89" t="str">
        <f t="shared" ca="1" si="3309"/>
        <v/>
      </c>
      <c r="U1645" s="89" t="str">
        <f t="shared" ca="1" si="3309"/>
        <v/>
      </c>
      <c r="V1645" s="98"/>
    </row>
    <row r="1646" spans="2:22" x14ac:dyDescent="0.25">
      <c r="B1646" s="91">
        <v>43</v>
      </c>
      <c r="C1646" s="92">
        <f t="shared" si="3229"/>
        <v>43868</v>
      </c>
      <c r="D1646" s="93">
        <f ca="1">OFFSET(dispos!$D$37,,252)</f>
        <v>0</v>
      </c>
      <c r="E1646" s="93">
        <f ca="1">OFFSET(dispos!$E$37,,252)</f>
        <v>0</v>
      </c>
      <c r="F1646" s="93">
        <f ca="1">OFFSET(dispos!$F$37,,252)</f>
        <v>0</v>
      </c>
      <c r="G1646" s="93">
        <f ca="1">OFFSET(dispos!$G$37,,252)</f>
        <v>0</v>
      </c>
      <c r="H1646" s="93">
        <f ca="1">OFFSET(dispos!$H$37,,252)</f>
        <v>0</v>
      </c>
      <c r="I1646" s="93">
        <f ca="1">OFFSET(dispos!$I$37,,252)</f>
        <v>0</v>
      </c>
      <c r="J1646" s="90" t="str">
        <f t="shared" ref="J1646:O1646" ca="1" si="3310">IF(D1646=0,"",SUMPRODUCT((D1604:D1653&lt;=D1646)-(ISBLANK(D1604:D1653))))</f>
        <v/>
      </c>
      <c r="K1646" s="90" t="str">
        <f t="shared" ca="1" si="3310"/>
        <v/>
      </c>
      <c r="L1646" s="90" t="str">
        <f t="shared" ca="1" si="3310"/>
        <v/>
      </c>
      <c r="M1646" s="90" t="str">
        <f t="shared" ca="1" si="3310"/>
        <v/>
      </c>
      <c r="N1646" s="90" t="str">
        <f t="shared" ca="1" si="3310"/>
        <v/>
      </c>
      <c r="O1646" s="90" t="str">
        <f t="shared" ca="1" si="3310"/>
        <v/>
      </c>
      <c r="P1646" s="89" t="str">
        <f t="shared" ref="P1646:U1646" ca="1" si="3311">IF(ISNA(MATCH(MIN(J1604:J1653)+ROW()-ROW(P1604),J1604:J1653,0)),"",INDEX(D1604:D1653,MATCH(MIN(J1604:J1653)+ROW()-ROW(P1604),J1604:J1653,0)))</f>
        <v/>
      </c>
      <c r="Q1646" s="89" t="str">
        <f t="shared" ca="1" si="3311"/>
        <v/>
      </c>
      <c r="R1646" s="89" t="str">
        <f t="shared" ca="1" si="3311"/>
        <v/>
      </c>
      <c r="S1646" s="89" t="str">
        <f t="shared" ca="1" si="3311"/>
        <v/>
      </c>
      <c r="T1646" s="89" t="str">
        <f t="shared" ca="1" si="3311"/>
        <v/>
      </c>
      <c r="U1646" s="89" t="str">
        <f t="shared" ca="1" si="3311"/>
        <v/>
      </c>
      <c r="V1646" s="98"/>
    </row>
    <row r="1647" spans="2:22" x14ac:dyDescent="0.25">
      <c r="B1647" s="91">
        <v>44</v>
      </c>
      <c r="C1647" s="92">
        <f t="shared" si="3229"/>
        <v>43868</v>
      </c>
      <c r="D1647" s="93">
        <f ca="1">OFFSET(dispos!$D$37,,258)</f>
        <v>0</v>
      </c>
      <c r="E1647" s="93">
        <f ca="1">OFFSET(dispos!$E$37,,258)</f>
        <v>0</v>
      </c>
      <c r="F1647" s="93">
        <f ca="1">OFFSET(dispos!$F$37,,258)</f>
        <v>0</v>
      </c>
      <c r="G1647" s="93">
        <f ca="1">OFFSET(dispos!$G$37,,258)</f>
        <v>0</v>
      </c>
      <c r="H1647" s="93">
        <f ca="1">OFFSET(dispos!$H$37,,258)</f>
        <v>0</v>
      </c>
      <c r="I1647" s="93">
        <f ca="1">OFFSET(dispos!$I$37,,258)</f>
        <v>0</v>
      </c>
      <c r="J1647" s="90" t="str">
        <f t="shared" ref="J1647:O1647" ca="1" si="3312">IF(D1647=0,"",SUMPRODUCT((D1604:D1653&lt;=D1647)-(ISBLANK(D1604:D1653))))</f>
        <v/>
      </c>
      <c r="K1647" s="90" t="str">
        <f t="shared" ca="1" si="3312"/>
        <v/>
      </c>
      <c r="L1647" s="90" t="str">
        <f t="shared" ca="1" si="3312"/>
        <v/>
      </c>
      <c r="M1647" s="90" t="str">
        <f t="shared" ca="1" si="3312"/>
        <v/>
      </c>
      <c r="N1647" s="90" t="str">
        <f t="shared" ca="1" si="3312"/>
        <v/>
      </c>
      <c r="O1647" s="90" t="str">
        <f t="shared" ca="1" si="3312"/>
        <v/>
      </c>
      <c r="P1647" s="89" t="str">
        <f t="shared" ref="P1647:U1647" ca="1" si="3313">IF(ISNA(MATCH(MIN(J1604:J1653)+ROW()-ROW(P1604),J1604:J1653,0)),"",INDEX(D1604:D1653,MATCH(MIN(J1604:J1653)+ROW()-ROW(P1604),J1604:J1653,0)))</f>
        <v/>
      </c>
      <c r="Q1647" s="89" t="str">
        <f t="shared" ca="1" si="3313"/>
        <v/>
      </c>
      <c r="R1647" s="89" t="str">
        <f t="shared" ca="1" si="3313"/>
        <v/>
      </c>
      <c r="S1647" s="89" t="str">
        <f t="shared" ca="1" si="3313"/>
        <v/>
      </c>
      <c r="T1647" s="89" t="str">
        <f t="shared" ca="1" si="3313"/>
        <v/>
      </c>
      <c r="U1647" s="89" t="str">
        <f t="shared" ca="1" si="3313"/>
        <v/>
      </c>
      <c r="V1647" s="98"/>
    </row>
    <row r="1648" spans="2:22" x14ac:dyDescent="0.25">
      <c r="B1648" s="91">
        <v>45</v>
      </c>
      <c r="C1648" s="92">
        <f t="shared" si="3229"/>
        <v>43868</v>
      </c>
      <c r="D1648" s="93">
        <f ca="1">OFFSET(dispos!$D$37,,264)</f>
        <v>0</v>
      </c>
      <c r="E1648" s="93">
        <f ca="1">OFFSET(dispos!$E$37,,264)</f>
        <v>0</v>
      </c>
      <c r="F1648" s="93">
        <f ca="1">OFFSET(dispos!$F$37,,264)</f>
        <v>0</v>
      </c>
      <c r="G1648" s="93">
        <f ca="1">OFFSET(dispos!$G$37,,264)</f>
        <v>0</v>
      </c>
      <c r="H1648" s="93">
        <f ca="1">OFFSET(dispos!$H$37,,264)</f>
        <v>0</v>
      </c>
      <c r="I1648" s="93">
        <f ca="1">OFFSET(dispos!$I$37,,264)</f>
        <v>0</v>
      </c>
      <c r="J1648" s="90" t="str">
        <f t="shared" ref="J1648:O1648" ca="1" si="3314">IF(D1648=0,"",SUMPRODUCT((D1604:D1653&lt;=D1648)-(ISBLANK(D1604:D1653))))</f>
        <v/>
      </c>
      <c r="K1648" s="90" t="str">
        <f t="shared" ca="1" si="3314"/>
        <v/>
      </c>
      <c r="L1648" s="90" t="str">
        <f t="shared" ca="1" si="3314"/>
        <v/>
      </c>
      <c r="M1648" s="90" t="str">
        <f t="shared" ca="1" si="3314"/>
        <v/>
      </c>
      <c r="N1648" s="90" t="str">
        <f t="shared" ca="1" si="3314"/>
        <v/>
      </c>
      <c r="O1648" s="90" t="str">
        <f t="shared" ca="1" si="3314"/>
        <v/>
      </c>
      <c r="P1648" s="89" t="str">
        <f t="shared" ref="P1648:U1648" ca="1" si="3315">IF(ISNA(MATCH(MIN(J1604:J1653)+ROW()-ROW(P1604),J1604:J1653,0)),"",INDEX(D1604:D1653,MATCH(MIN(J1604:J1653)+ROW()-ROW(P1604),J1604:J1653,0)))</f>
        <v/>
      </c>
      <c r="Q1648" s="89" t="str">
        <f t="shared" ca="1" si="3315"/>
        <v/>
      </c>
      <c r="R1648" s="89" t="str">
        <f t="shared" ca="1" si="3315"/>
        <v/>
      </c>
      <c r="S1648" s="89" t="str">
        <f t="shared" ca="1" si="3315"/>
        <v/>
      </c>
      <c r="T1648" s="89" t="str">
        <f t="shared" ca="1" si="3315"/>
        <v/>
      </c>
      <c r="U1648" s="89" t="str">
        <f t="shared" ca="1" si="3315"/>
        <v/>
      </c>
      <c r="V1648" s="98"/>
    </row>
    <row r="1649" spans="2:22" x14ac:dyDescent="0.25">
      <c r="B1649" s="91">
        <v>46</v>
      </c>
      <c r="C1649" s="92">
        <f t="shared" si="3229"/>
        <v>43868</v>
      </c>
      <c r="D1649" s="93">
        <f ca="1">OFFSET(dispos!$D$37,,270)</f>
        <v>0</v>
      </c>
      <c r="E1649" s="93">
        <f ca="1">OFFSET(dispos!$E$37,,270)</f>
        <v>0</v>
      </c>
      <c r="F1649" s="93">
        <f ca="1">OFFSET(dispos!$F$37,,270)</f>
        <v>0</v>
      </c>
      <c r="G1649" s="93">
        <f ca="1">OFFSET(dispos!$G$37,,270)</f>
        <v>0</v>
      </c>
      <c r="H1649" s="93">
        <f ca="1">OFFSET(dispos!$H$37,,270)</f>
        <v>0</v>
      </c>
      <c r="I1649" s="93">
        <f ca="1">OFFSET(dispos!$I$37,,270)</f>
        <v>0</v>
      </c>
      <c r="J1649" s="90" t="str">
        <f t="shared" ref="J1649:O1649" ca="1" si="3316">IF(D1649=0,"",SUMPRODUCT((D1604:D1653&lt;=D1649)-(ISBLANK(D1604:D1653))))</f>
        <v/>
      </c>
      <c r="K1649" s="90" t="str">
        <f t="shared" ca="1" si="3316"/>
        <v/>
      </c>
      <c r="L1649" s="90" t="str">
        <f t="shared" ca="1" si="3316"/>
        <v/>
      </c>
      <c r="M1649" s="90" t="str">
        <f t="shared" ca="1" si="3316"/>
        <v/>
      </c>
      <c r="N1649" s="90" t="str">
        <f t="shared" ca="1" si="3316"/>
        <v/>
      </c>
      <c r="O1649" s="90" t="str">
        <f t="shared" ca="1" si="3316"/>
        <v/>
      </c>
      <c r="P1649" s="89" t="str">
        <f t="shared" ref="P1649:U1649" ca="1" si="3317">IF(ISNA(MATCH(MIN(J1604:J1653)+ROW()-ROW(P1604),J1604:J1653,0)),"",INDEX(D1604:D1653,MATCH(MIN(J1604:J1653)+ROW()-ROW(P1604),J1604:J1653,0)))</f>
        <v/>
      </c>
      <c r="Q1649" s="89" t="str">
        <f t="shared" ca="1" si="3317"/>
        <v/>
      </c>
      <c r="R1649" s="89" t="str">
        <f t="shared" ca="1" si="3317"/>
        <v/>
      </c>
      <c r="S1649" s="89" t="str">
        <f t="shared" ca="1" si="3317"/>
        <v/>
      </c>
      <c r="T1649" s="89" t="str">
        <f t="shared" ca="1" si="3317"/>
        <v/>
      </c>
      <c r="U1649" s="89" t="str">
        <f t="shared" ca="1" si="3317"/>
        <v/>
      </c>
      <c r="V1649" s="98"/>
    </row>
    <row r="1650" spans="2:22" x14ac:dyDescent="0.25">
      <c r="B1650" s="91">
        <v>47</v>
      </c>
      <c r="C1650" s="92">
        <f t="shared" si="3229"/>
        <v>43868</v>
      </c>
      <c r="D1650" s="93">
        <f ca="1">OFFSET(dispos!$D$37,,276)</f>
        <v>0</v>
      </c>
      <c r="E1650" s="93">
        <f ca="1">OFFSET(dispos!$E$37,,276)</f>
        <v>0</v>
      </c>
      <c r="F1650" s="93">
        <f ca="1">OFFSET(dispos!$F$37,,276)</f>
        <v>0</v>
      </c>
      <c r="G1650" s="93">
        <f ca="1">OFFSET(dispos!$G$37,,276)</f>
        <v>0</v>
      </c>
      <c r="H1650" s="93">
        <f ca="1">OFFSET(dispos!$H$37,,276)</f>
        <v>0</v>
      </c>
      <c r="I1650" s="93">
        <f ca="1">OFFSET(dispos!$I$37,,276)</f>
        <v>0</v>
      </c>
      <c r="J1650" s="90" t="str">
        <f t="shared" ref="J1650:O1650" ca="1" si="3318">IF(D1650=0,"",SUMPRODUCT((D1604:D1653&lt;=D1650)-(ISBLANK(D1604:D1653))))</f>
        <v/>
      </c>
      <c r="K1650" s="90" t="str">
        <f t="shared" ca="1" si="3318"/>
        <v/>
      </c>
      <c r="L1650" s="90" t="str">
        <f t="shared" ca="1" si="3318"/>
        <v/>
      </c>
      <c r="M1650" s="90" t="str">
        <f t="shared" ca="1" si="3318"/>
        <v/>
      </c>
      <c r="N1650" s="90" t="str">
        <f t="shared" ca="1" si="3318"/>
        <v/>
      </c>
      <c r="O1650" s="90" t="str">
        <f t="shared" ca="1" si="3318"/>
        <v/>
      </c>
      <c r="P1650" s="89" t="str">
        <f t="shared" ref="P1650:U1650" ca="1" si="3319">IF(ISNA(MATCH(MIN(J1604:J1653)+ROW()-ROW(P1604),J1604:J1653,0)),"",INDEX(D1604:D1653,MATCH(MIN(J1604:J1653)+ROW()-ROW(P1604),J1604:J1653,0)))</f>
        <v/>
      </c>
      <c r="Q1650" s="89" t="str">
        <f t="shared" ca="1" si="3319"/>
        <v/>
      </c>
      <c r="R1650" s="89" t="str">
        <f t="shared" ca="1" si="3319"/>
        <v/>
      </c>
      <c r="S1650" s="89" t="str">
        <f t="shared" ca="1" si="3319"/>
        <v/>
      </c>
      <c r="T1650" s="89" t="str">
        <f t="shared" ca="1" si="3319"/>
        <v/>
      </c>
      <c r="U1650" s="89" t="str">
        <f t="shared" ca="1" si="3319"/>
        <v/>
      </c>
      <c r="V1650" s="98"/>
    </row>
    <row r="1651" spans="2:22" x14ac:dyDescent="0.25">
      <c r="B1651" s="91">
        <v>48</v>
      </c>
      <c r="C1651" s="92">
        <f t="shared" si="3229"/>
        <v>43868</v>
      </c>
      <c r="D1651" s="93">
        <f ca="1">OFFSET(dispos!$D$37,,282)</f>
        <v>0</v>
      </c>
      <c r="E1651" s="93">
        <f ca="1">OFFSET(dispos!$E$37,,282)</f>
        <v>0</v>
      </c>
      <c r="F1651" s="93">
        <f ca="1">OFFSET(dispos!$F$37,,282)</f>
        <v>0</v>
      </c>
      <c r="G1651" s="93">
        <f ca="1">OFFSET(dispos!$G$37,,282)</f>
        <v>0</v>
      </c>
      <c r="H1651" s="93">
        <f ca="1">OFFSET(dispos!$H$37,,282)</f>
        <v>0</v>
      </c>
      <c r="I1651" s="93">
        <f ca="1">OFFSET(dispos!$I$37,,282)</f>
        <v>0</v>
      </c>
      <c r="J1651" s="90" t="str">
        <f t="shared" ref="J1651:O1651" ca="1" si="3320">IF(D1651=0,"",SUMPRODUCT((D1604:D1653&lt;=D1651)-(ISBLANK(D1604:D1653))))</f>
        <v/>
      </c>
      <c r="K1651" s="90" t="str">
        <f t="shared" ca="1" si="3320"/>
        <v/>
      </c>
      <c r="L1651" s="90" t="str">
        <f t="shared" ca="1" si="3320"/>
        <v/>
      </c>
      <c r="M1651" s="90" t="str">
        <f t="shared" ca="1" si="3320"/>
        <v/>
      </c>
      <c r="N1651" s="90" t="str">
        <f t="shared" ca="1" si="3320"/>
        <v/>
      </c>
      <c r="O1651" s="90" t="str">
        <f t="shared" ca="1" si="3320"/>
        <v/>
      </c>
      <c r="P1651" s="89" t="str">
        <f t="shared" ref="P1651:U1651" ca="1" si="3321">IF(ISNA(MATCH(MIN(J1604:J1653)+ROW()-ROW(P1604),J1604:J1653,0)),"",INDEX(D1604:D1653,MATCH(MIN(J1604:J1653)+ROW()-ROW(P1604),J1604:J1653,0)))</f>
        <v/>
      </c>
      <c r="Q1651" s="89" t="str">
        <f t="shared" ca="1" si="3321"/>
        <v/>
      </c>
      <c r="R1651" s="89" t="str">
        <f t="shared" ca="1" si="3321"/>
        <v/>
      </c>
      <c r="S1651" s="89" t="str">
        <f t="shared" ca="1" si="3321"/>
        <v/>
      </c>
      <c r="T1651" s="89" t="str">
        <f t="shared" ca="1" si="3321"/>
        <v/>
      </c>
      <c r="U1651" s="89" t="str">
        <f t="shared" ca="1" si="3321"/>
        <v/>
      </c>
      <c r="V1651" s="98"/>
    </row>
    <row r="1652" spans="2:22" x14ac:dyDescent="0.25">
      <c r="B1652" s="91">
        <v>49</v>
      </c>
      <c r="C1652" s="92">
        <f t="shared" si="3229"/>
        <v>43868</v>
      </c>
      <c r="D1652" s="93">
        <f ca="1">OFFSET(dispos!$D$37,,288)</f>
        <v>0</v>
      </c>
      <c r="E1652" s="93">
        <f ca="1">OFFSET(dispos!$E$37,,288)</f>
        <v>0</v>
      </c>
      <c r="F1652" s="93">
        <f ca="1">OFFSET(dispos!$F$37,,288)</f>
        <v>0</v>
      </c>
      <c r="G1652" s="93">
        <f ca="1">OFFSET(dispos!$G$37,,288)</f>
        <v>0</v>
      </c>
      <c r="H1652" s="93">
        <f ca="1">OFFSET(dispos!$H$37,,288)</f>
        <v>0</v>
      </c>
      <c r="I1652" s="93">
        <f ca="1">OFFSET(dispos!$I$37,,288)</f>
        <v>0</v>
      </c>
      <c r="J1652" s="90" t="str">
        <f t="shared" ref="J1652:O1652" ca="1" si="3322">IF(D1652=0,"",SUMPRODUCT((D1604:D1653&lt;=D1652)-(ISBLANK(D1604:D1653))))</f>
        <v/>
      </c>
      <c r="K1652" s="90" t="str">
        <f t="shared" ca="1" si="3322"/>
        <v/>
      </c>
      <c r="L1652" s="90" t="str">
        <f t="shared" ca="1" si="3322"/>
        <v/>
      </c>
      <c r="M1652" s="90" t="str">
        <f t="shared" ca="1" si="3322"/>
        <v/>
      </c>
      <c r="N1652" s="90" t="str">
        <f t="shared" ca="1" si="3322"/>
        <v/>
      </c>
      <c r="O1652" s="90" t="str">
        <f t="shared" ca="1" si="3322"/>
        <v/>
      </c>
      <c r="P1652" s="89" t="str">
        <f t="shared" ref="P1652:U1652" ca="1" si="3323">IF(ISNA(MATCH(MIN(J1604:J1653)+ROW()-ROW(P1604),J1604:J1653,0)),"",INDEX(D1604:D1653,MATCH(MIN(J1604:J1653)+ROW()-ROW(P1604),J1604:J1653,0)))</f>
        <v/>
      </c>
      <c r="Q1652" s="89" t="str">
        <f t="shared" ca="1" si="3323"/>
        <v/>
      </c>
      <c r="R1652" s="89" t="str">
        <f t="shared" ca="1" si="3323"/>
        <v/>
      </c>
      <c r="S1652" s="89" t="str">
        <f t="shared" ca="1" si="3323"/>
        <v/>
      </c>
      <c r="T1652" s="89" t="str">
        <f t="shared" ca="1" si="3323"/>
        <v/>
      </c>
      <c r="U1652" s="89" t="str">
        <f t="shared" ca="1" si="3323"/>
        <v/>
      </c>
      <c r="V1652" s="98"/>
    </row>
    <row r="1653" spans="2:22" x14ac:dyDescent="0.25">
      <c r="B1653" s="91">
        <v>50</v>
      </c>
      <c r="C1653" s="92">
        <f t="shared" si="3229"/>
        <v>43868</v>
      </c>
      <c r="D1653" s="93">
        <f ca="1">OFFSET(dispos!$D$37,,294)</f>
        <v>0</v>
      </c>
      <c r="E1653" s="93">
        <f ca="1">OFFSET(dispos!$E$37,,294)</f>
        <v>0</v>
      </c>
      <c r="F1653" s="93">
        <f ca="1">OFFSET(dispos!$F$37,,294)</f>
        <v>0</v>
      </c>
      <c r="G1653" s="93">
        <f ca="1">OFFSET(dispos!$G$37,,294)</f>
        <v>0</v>
      </c>
      <c r="H1653" s="93">
        <f ca="1">OFFSET(dispos!$H$37,,294)</f>
        <v>0</v>
      </c>
      <c r="I1653" s="93">
        <f ca="1">OFFSET(dispos!$I$37,,294)</f>
        <v>0</v>
      </c>
      <c r="J1653" s="90" t="str">
        <f t="shared" ref="J1653:O1653" ca="1" si="3324">IF(D1653=0,"",SUMPRODUCT((D1604:D1653&lt;=D1653)-(ISBLANK(D1604:D1653))))</f>
        <v/>
      </c>
      <c r="K1653" s="90" t="str">
        <f t="shared" ca="1" si="3324"/>
        <v/>
      </c>
      <c r="L1653" s="90" t="str">
        <f t="shared" ca="1" si="3324"/>
        <v/>
      </c>
      <c r="M1653" s="90" t="str">
        <f t="shared" ca="1" si="3324"/>
        <v/>
      </c>
      <c r="N1653" s="90" t="str">
        <f t="shared" ca="1" si="3324"/>
        <v/>
      </c>
      <c r="O1653" s="90" t="str">
        <f t="shared" ca="1" si="3324"/>
        <v/>
      </c>
      <c r="P1653" s="89" t="str">
        <f t="shared" ref="P1653:U1653" ca="1" si="3325">IF(ISNA(MATCH(MIN(J1604:J1653)+ROW()-ROW(P1604),J1604:J1653,0)),"",INDEX(D1604:D1653,MATCH(MIN(J1604:J1653)+ROW()-ROW(P1604),J1604:J1653,0)))</f>
        <v/>
      </c>
      <c r="Q1653" s="89" t="str">
        <f t="shared" ca="1" si="3325"/>
        <v/>
      </c>
      <c r="R1653" s="89" t="str">
        <f t="shared" ca="1" si="3325"/>
        <v/>
      </c>
      <c r="S1653" s="89" t="str">
        <f t="shared" ca="1" si="3325"/>
        <v/>
      </c>
      <c r="T1653" s="89" t="str">
        <f t="shared" ca="1" si="3325"/>
        <v/>
      </c>
      <c r="U1653" s="89" t="str">
        <f t="shared" ca="1" si="3325"/>
        <v/>
      </c>
      <c r="V1653" s="98"/>
    </row>
    <row r="1654" spans="2:22" x14ac:dyDescent="0.25">
      <c r="B1654">
        <v>1</v>
      </c>
      <c r="C1654" s="29">
        <f>dispos!$C$38</f>
        <v>43869</v>
      </c>
      <c r="D1654" s="88">
        <f ca="1">OFFSET(dispos!$D$38,,)</f>
        <v>0</v>
      </c>
      <c r="E1654" s="88">
        <f ca="1">OFFSET(dispos!$E$38,,)</f>
        <v>0</v>
      </c>
      <c r="F1654" s="88">
        <f ca="1">OFFSET(dispos!$F$38,,)</f>
        <v>0</v>
      </c>
      <c r="G1654" s="88">
        <f ca="1">OFFSET(dispos!$G$38,,)</f>
        <v>0</v>
      </c>
      <c r="H1654" s="88">
        <f ca="1">OFFSET(dispos!$H$38,,)</f>
        <v>0</v>
      </c>
      <c r="I1654" s="88">
        <f ca="1">OFFSET(dispos!$I$38,,)</f>
        <v>0</v>
      </c>
      <c r="J1654" s="94" t="str">
        <f t="shared" ref="J1654:O1654" ca="1" si="3326">IF(D1654=0,"",SUMPRODUCT((D1654:D1703&lt;=D1654)-(ISBLANK(D1654:D1703))))</f>
        <v/>
      </c>
      <c r="K1654" s="95" t="str">
        <f t="shared" ca="1" si="3326"/>
        <v/>
      </c>
      <c r="L1654" s="95" t="str">
        <f t="shared" ca="1" si="3326"/>
        <v/>
      </c>
      <c r="M1654" s="95" t="str">
        <f t="shared" ca="1" si="3326"/>
        <v/>
      </c>
      <c r="N1654" s="95" t="str">
        <f t="shared" ca="1" si="3326"/>
        <v/>
      </c>
      <c r="O1654" s="95" t="str">
        <f t="shared" ca="1" si="3326"/>
        <v/>
      </c>
      <c r="P1654" s="96" t="str">
        <f t="shared" ref="P1654:U1654" ca="1" si="3327">IF(ISNA(MATCH(MIN(J1654:J1703)+ROW()-ROW(P1654),J1654:J1703,0)),"",INDEX(D1654:D1703,MATCH(MIN(J1654:J1703)+ROW()-ROW(P1654),J1654:J1703,0)))</f>
        <v/>
      </c>
      <c r="Q1654" s="96" t="str">
        <f t="shared" ca="1" si="3327"/>
        <v/>
      </c>
      <c r="R1654" s="96" t="str">
        <f t="shared" ca="1" si="3327"/>
        <v/>
      </c>
      <c r="S1654" s="96" t="str">
        <f t="shared" ca="1" si="3327"/>
        <v/>
      </c>
      <c r="T1654" s="96" t="str">
        <f t="shared" ca="1" si="3327"/>
        <v/>
      </c>
      <c r="U1654" s="96" t="str">
        <f t="shared" ca="1" si="3327"/>
        <v/>
      </c>
      <c r="V1654" s="98">
        <v>34</v>
      </c>
    </row>
    <row r="1655" spans="2:22" x14ac:dyDescent="0.25">
      <c r="B1655">
        <v>2</v>
      </c>
      <c r="C1655" s="29">
        <f t="shared" si="3229"/>
        <v>43869</v>
      </c>
      <c r="D1655" s="88">
        <f ca="1">OFFSET(dispos!$D$38,,6)</f>
        <v>0</v>
      </c>
      <c r="E1655" s="88">
        <f ca="1">OFFSET(dispos!$E$38,,6)</f>
        <v>0</v>
      </c>
      <c r="F1655" s="88">
        <f ca="1">OFFSET(dispos!$F$38,,6)</f>
        <v>0</v>
      </c>
      <c r="G1655" s="88">
        <f ca="1">OFFSET(dispos!$G$38,,6)</f>
        <v>0</v>
      </c>
      <c r="H1655" s="88">
        <f ca="1">OFFSET(dispos!$H$38,,6)</f>
        <v>0</v>
      </c>
      <c r="I1655" s="88">
        <f ca="1">OFFSET(dispos!$I$38,,6)</f>
        <v>0</v>
      </c>
      <c r="J1655" s="90" t="str">
        <f t="shared" ref="J1655:O1655" ca="1" si="3328">IF(D1655=0,"",SUMPRODUCT((D1654:D1703&lt;=D1655)-(ISBLANK(D1654:D1703))))</f>
        <v/>
      </c>
      <c r="K1655" s="90" t="str">
        <f t="shared" ca="1" si="3328"/>
        <v/>
      </c>
      <c r="L1655" s="90" t="str">
        <f t="shared" ca="1" si="3328"/>
        <v/>
      </c>
      <c r="M1655" s="90" t="str">
        <f t="shared" ca="1" si="3328"/>
        <v/>
      </c>
      <c r="N1655" s="90" t="str">
        <f t="shared" ca="1" si="3328"/>
        <v/>
      </c>
      <c r="O1655" s="90" t="str">
        <f t="shared" ca="1" si="3328"/>
        <v/>
      </c>
      <c r="P1655" s="89" t="str">
        <f t="shared" ref="P1655:U1655" ca="1" si="3329">IF(ISNA(MATCH(MIN(J1654:J1703)+ROW()-ROW(P1654),J1654:J1703,0)),"",INDEX(D1654:D1703,MATCH(MIN(J1654:J1703)+ROW()-ROW(P1654),J1654:J1703,0)))</f>
        <v/>
      </c>
      <c r="Q1655" s="89" t="str">
        <f t="shared" ca="1" si="3329"/>
        <v/>
      </c>
      <c r="R1655" s="89" t="str">
        <f t="shared" ca="1" si="3329"/>
        <v/>
      </c>
      <c r="S1655" s="89" t="str">
        <f t="shared" ca="1" si="3329"/>
        <v/>
      </c>
      <c r="T1655" s="89" t="str">
        <f t="shared" ca="1" si="3329"/>
        <v/>
      </c>
      <c r="U1655" s="89" t="str">
        <f t="shared" ca="1" si="3329"/>
        <v/>
      </c>
      <c r="V1655" s="98"/>
    </row>
    <row r="1656" spans="2:22" x14ac:dyDescent="0.25">
      <c r="B1656">
        <v>3</v>
      </c>
      <c r="C1656" s="29">
        <f t="shared" si="3229"/>
        <v>43869</v>
      </c>
      <c r="D1656" s="88">
        <f ca="1">OFFSET(dispos!$D$38,,12)</f>
        <v>0</v>
      </c>
      <c r="E1656" s="88">
        <f ca="1">OFFSET(dispos!$E$38,,12)</f>
        <v>0</v>
      </c>
      <c r="F1656" s="88">
        <f ca="1">OFFSET(dispos!$F$38,,12)</f>
        <v>0</v>
      </c>
      <c r="G1656" s="88">
        <f ca="1">OFFSET(dispos!$G$38,,12)</f>
        <v>0</v>
      </c>
      <c r="H1656" s="88">
        <f ca="1">OFFSET(dispos!$H$38,,12)</f>
        <v>0</v>
      </c>
      <c r="I1656" s="88">
        <f ca="1">OFFSET(dispos!$I$38,,12)</f>
        <v>0</v>
      </c>
      <c r="J1656" s="90" t="str">
        <f t="shared" ref="J1656:O1656" ca="1" si="3330">IF(D1656=0,"",SUMPRODUCT((D1654:D1703&lt;=D1656)-(ISBLANK(D1654:D1703))))</f>
        <v/>
      </c>
      <c r="K1656" s="90" t="str">
        <f t="shared" ca="1" si="3330"/>
        <v/>
      </c>
      <c r="L1656" s="90" t="str">
        <f t="shared" ca="1" si="3330"/>
        <v/>
      </c>
      <c r="M1656" s="90" t="str">
        <f t="shared" ca="1" si="3330"/>
        <v/>
      </c>
      <c r="N1656" s="90" t="str">
        <f t="shared" ca="1" si="3330"/>
        <v/>
      </c>
      <c r="O1656" s="90" t="str">
        <f t="shared" ca="1" si="3330"/>
        <v/>
      </c>
      <c r="P1656" s="89" t="str">
        <f t="shared" ref="P1656:U1656" ca="1" si="3331">IF(ISNA(MATCH(MIN(J1654:J1703)+ROW()-ROW(P1654),J1654:J1703,0)),"",INDEX(D1654:D1703,MATCH(MIN(J1654:J1703)+ROW()-ROW(P1654),J1654:J1703,0)))</f>
        <v/>
      </c>
      <c r="Q1656" s="89" t="str">
        <f t="shared" ca="1" si="3331"/>
        <v/>
      </c>
      <c r="R1656" s="89" t="str">
        <f t="shared" ca="1" si="3331"/>
        <v/>
      </c>
      <c r="S1656" s="89" t="str">
        <f t="shared" ca="1" si="3331"/>
        <v/>
      </c>
      <c r="T1656" s="89" t="str">
        <f t="shared" ca="1" si="3331"/>
        <v/>
      </c>
      <c r="U1656" s="89" t="str">
        <f t="shared" ca="1" si="3331"/>
        <v/>
      </c>
      <c r="V1656" s="98"/>
    </row>
    <row r="1657" spans="2:22" x14ac:dyDescent="0.25">
      <c r="B1657">
        <v>4</v>
      </c>
      <c r="C1657" s="29">
        <f t="shared" si="3229"/>
        <v>43869</v>
      </c>
      <c r="D1657" s="88">
        <f ca="1">OFFSET(dispos!$D$38,,18)</f>
        <v>0</v>
      </c>
      <c r="E1657" s="88">
        <f ca="1">OFFSET(dispos!$E$38,,18)</f>
        <v>0</v>
      </c>
      <c r="F1657" s="88">
        <f ca="1">OFFSET(dispos!$F$38,,18)</f>
        <v>0</v>
      </c>
      <c r="G1657" s="88">
        <f ca="1">OFFSET(dispos!$G$38,,18)</f>
        <v>0</v>
      </c>
      <c r="H1657" s="88">
        <f ca="1">OFFSET(dispos!$H$38,,18)</f>
        <v>0</v>
      </c>
      <c r="I1657" s="88">
        <f ca="1">OFFSET(dispos!$I$38,,18)</f>
        <v>0</v>
      </c>
      <c r="J1657" s="90" t="str">
        <f t="shared" ref="J1657:O1657" ca="1" si="3332">IF(D1657=0,"",SUMPRODUCT((D1654:D1703&lt;=D1657)-(ISBLANK(D1654:D1703))))</f>
        <v/>
      </c>
      <c r="K1657" s="90" t="str">
        <f t="shared" ca="1" si="3332"/>
        <v/>
      </c>
      <c r="L1657" s="90" t="str">
        <f t="shared" ca="1" si="3332"/>
        <v/>
      </c>
      <c r="M1657" s="90" t="str">
        <f t="shared" ca="1" si="3332"/>
        <v/>
      </c>
      <c r="N1657" s="90" t="str">
        <f t="shared" ca="1" si="3332"/>
        <v/>
      </c>
      <c r="O1657" s="90" t="str">
        <f t="shared" ca="1" si="3332"/>
        <v/>
      </c>
      <c r="P1657" s="89" t="str">
        <f t="shared" ref="P1657:U1657" ca="1" si="3333">IF(ISNA(MATCH(MIN(J1654:J1703)+ROW()-ROW(P1654),J1654:J1703,0)),"",INDEX(D1654:D1703,MATCH(MIN(J1654:J1703)+ROW()-ROW(P1654),J1654:J1703,0)))</f>
        <v/>
      </c>
      <c r="Q1657" s="89" t="str">
        <f t="shared" ca="1" si="3333"/>
        <v/>
      </c>
      <c r="R1657" s="89" t="str">
        <f t="shared" ca="1" si="3333"/>
        <v/>
      </c>
      <c r="S1657" s="89" t="str">
        <f t="shared" ca="1" si="3333"/>
        <v/>
      </c>
      <c r="T1657" s="89" t="str">
        <f t="shared" ca="1" si="3333"/>
        <v/>
      </c>
      <c r="U1657" s="89" t="str">
        <f t="shared" ca="1" si="3333"/>
        <v/>
      </c>
      <c r="V1657" s="98"/>
    </row>
    <row r="1658" spans="2:22" x14ac:dyDescent="0.25">
      <c r="B1658">
        <v>5</v>
      </c>
      <c r="C1658" s="29">
        <f t="shared" si="3229"/>
        <v>43869</v>
      </c>
      <c r="D1658" s="88">
        <f ca="1">OFFSET(dispos!$D$38,,24)</f>
        <v>0</v>
      </c>
      <c r="E1658" s="88">
        <f ca="1">OFFSET(dispos!$E$38,,24)</f>
        <v>0</v>
      </c>
      <c r="F1658" s="88">
        <f ca="1">OFFSET(dispos!$F$38,,24)</f>
        <v>0</v>
      </c>
      <c r="G1658" s="88">
        <f ca="1">OFFSET(dispos!$G$38,,24)</f>
        <v>0</v>
      </c>
      <c r="H1658" s="88">
        <f ca="1">OFFSET(dispos!$H$38,,24)</f>
        <v>0</v>
      </c>
      <c r="I1658" s="88">
        <f ca="1">OFFSET(dispos!$I$38,,24)</f>
        <v>0</v>
      </c>
      <c r="J1658" s="90" t="str">
        <f t="shared" ref="J1658:O1658" ca="1" si="3334">IF(D1658=0,"",SUMPRODUCT((D1654:D1703&lt;=D1658)-(ISBLANK(D1654:D1703))))</f>
        <v/>
      </c>
      <c r="K1658" s="90" t="str">
        <f t="shared" ca="1" si="3334"/>
        <v/>
      </c>
      <c r="L1658" s="90" t="str">
        <f t="shared" ca="1" si="3334"/>
        <v/>
      </c>
      <c r="M1658" s="90" t="str">
        <f t="shared" ca="1" si="3334"/>
        <v/>
      </c>
      <c r="N1658" s="90" t="str">
        <f t="shared" ca="1" si="3334"/>
        <v/>
      </c>
      <c r="O1658" s="90" t="str">
        <f t="shared" ca="1" si="3334"/>
        <v/>
      </c>
      <c r="P1658" s="89" t="str">
        <f t="shared" ref="P1658:U1658" ca="1" si="3335">IF(ISNA(MATCH(MIN(J1654:J1703)+ROW()-ROW(P1654),J1654:J1703,0)),"",INDEX(D1654:D1703,MATCH(MIN(J1654:J1703)+ROW()-ROW(P1654),J1654:J1703,0)))</f>
        <v/>
      </c>
      <c r="Q1658" s="89" t="str">
        <f t="shared" ca="1" si="3335"/>
        <v/>
      </c>
      <c r="R1658" s="89" t="str">
        <f t="shared" ca="1" si="3335"/>
        <v/>
      </c>
      <c r="S1658" s="89" t="str">
        <f t="shared" ca="1" si="3335"/>
        <v/>
      </c>
      <c r="T1658" s="89" t="str">
        <f t="shared" ca="1" si="3335"/>
        <v/>
      </c>
      <c r="U1658" s="89" t="str">
        <f t="shared" ca="1" si="3335"/>
        <v/>
      </c>
      <c r="V1658" s="98"/>
    </row>
    <row r="1659" spans="2:22" x14ac:dyDescent="0.25">
      <c r="B1659">
        <v>6</v>
      </c>
      <c r="C1659" s="29">
        <f t="shared" si="3229"/>
        <v>43869</v>
      </c>
      <c r="D1659" s="88">
        <f ca="1">OFFSET(dispos!$D$38,,30)</f>
        <v>0</v>
      </c>
      <c r="E1659" s="88">
        <f ca="1">OFFSET(dispos!$E$38,,30)</f>
        <v>0</v>
      </c>
      <c r="F1659" s="88">
        <f ca="1">OFFSET(dispos!$F$38,,30)</f>
        <v>0</v>
      </c>
      <c r="G1659" s="88">
        <f ca="1">OFFSET(dispos!$G$38,,30)</f>
        <v>0</v>
      </c>
      <c r="H1659" s="88">
        <f ca="1">OFFSET(dispos!$H$38,,30)</f>
        <v>0</v>
      </c>
      <c r="I1659" s="88">
        <f ca="1">OFFSET(dispos!$I$38,,30)</f>
        <v>0</v>
      </c>
      <c r="J1659" s="90" t="str">
        <f t="shared" ref="J1659:O1659" ca="1" si="3336">IF(D1659=0,"",SUMPRODUCT((D1654:D1703&lt;=D1659)-(ISBLANK(D1654:D1703))))</f>
        <v/>
      </c>
      <c r="K1659" s="90" t="str">
        <f t="shared" ca="1" si="3336"/>
        <v/>
      </c>
      <c r="L1659" s="90" t="str">
        <f t="shared" ca="1" si="3336"/>
        <v/>
      </c>
      <c r="M1659" s="90" t="str">
        <f t="shared" ca="1" si="3336"/>
        <v/>
      </c>
      <c r="N1659" s="90" t="str">
        <f t="shared" ca="1" si="3336"/>
        <v/>
      </c>
      <c r="O1659" s="90" t="str">
        <f t="shared" ca="1" si="3336"/>
        <v/>
      </c>
      <c r="P1659" s="89" t="str">
        <f t="shared" ref="P1659:U1659" ca="1" si="3337">IF(ISNA(MATCH(MIN(J1654:J1703)+ROW()-ROW(P1654),J1654:J1703,0)),"",INDEX(D1654:D1703,MATCH(MIN(J1654:J1703)+ROW()-ROW(P1654),J1654:J1703,0)))</f>
        <v/>
      </c>
      <c r="Q1659" s="89" t="str">
        <f t="shared" ca="1" si="3337"/>
        <v/>
      </c>
      <c r="R1659" s="89" t="str">
        <f t="shared" ca="1" si="3337"/>
        <v/>
      </c>
      <c r="S1659" s="89" t="str">
        <f t="shared" ca="1" si="3337"/>
        <v/>
      </c>
      <c r="T1659" s="89" t="str">
        <f t="shared" ca="1" si="3337"/>
        <v/>
      </c>
      <c r="U1659" s="89" t="str">
        <f t="shared" ca="1" si="3337"/>
        <v/>
      </c>
      <c r="V1659" s="98"/>
    </row>
    <row r="1660" spans="2:22" x14ac:dyDescent="0.25">
      <c r="B1660">
        <v>7</v>
      </c>
      <c r="C1660" s="29">
        <f t="shared" si="3229"/>
        <v>43869</v>
      </c>
      <c r="D1660" s="88">
        <f ca="1">OFFSET(dispos!$D$38,,36)</f>
        <v>0</v>
      </c>
      <c r="E1660" s="88">
        <f ca="1">OFFSET(dispos!$E$38,,36)</f>
        <v>0</v>
      </c>
      <c r="F1660" s="88">
        <f ca="1">OFFSET(dispos!$F$38,,36)</f>
        <v>0</v>
      </c>
      <c r="G1660" s="88">
        <f ca="1">OFFSET(dispos!$G$38,,36)</f>
        <v>0</v>
      </c>
      <c r="H1660" s="88">
        <f ca="1">OFFSET(dispos!$H$38,,36)</f>
        <v>0</v>
      </c>
      <c r="I1660" s="88">
        <f ca="1">OFFSET(dispos!$I$38,,36)</f>
        <v>0</v>
      </c>
      <c r="J1660" s="90" t="str">
        <f t="shared" ref="J1660:O1660" ca="1" si="3338">IF(D1660=0,"",SUMPRODUCT((D1654:D1703&lt;=D1660)-(ISBLANK(D1654:D1703))))</f>
        <v/>
      </c>
      <c r="K1660" s="90" t="str">
        <f t="shared" ca="1" si="3338"/>
        <v/>
      </c>
      <c r="L1660" s="90" t="str">
        <f t="shared" ca="1" si="3338"/>
        <v/>
      </c>
      <c r="M1660" s="90" t="str">
        <f t="shared" ca="1" si="3338"/>
        <v/>
      </c>
      <c r="N1660" s="90" t="str">
        <f t="shared" ca="1" si="3338"/>
        <v/>
      </c>
      <c r="O1660" s="90" t="str">
        <f t="shared" ca="1" si="3338"/>
        <v/>
      </c>
      <c r="P1660" s="89" t="str">
        <f t="shared" ref="P1660:U1660" ca="1" si="3339">IF(ISNA(MATCH(MIN(J1654:J1703)+ROW()-ROW(P1654),J1654:J1703,0)),"",INDEX(D1654:D1703,MATCH(MIN(J1654:J1703)+ROW()-ROW(P1654),J1654:J1703,0)))</f>
        <v/>
      </c>
      <c r="Q1660" s="89" t="str">
        <f t="shared" ca="1" si="3339"/>
        <v/>
      </c>
      <c r="R1660" s="89" t="str">
        <f t="shared" ca="1" si="3339"/>
        <v/>
      </c>
      <c r="S1660" s="89" t="str">
        <f t="shared" ca="1" si="3339"/>
        <v/>
      </c>
      <c r="T1660" s="89" t="str">
        <f t="shared" ca="1" si="3339"/>
        <v/>
      </c>
      <c r="U1660" s="89" t="str">
        <f t="shared" ca="1" si="3339"/>
        <v/>
      </c>
      <c r="V1660" s="98"/>
    </row>
    <row r="1661" spans="2:22" x14ac:dyDescent="0.25">
      <c r="B1661">
        <v>8</v>
      </c>
      <c r="C1661" s="29">
        <f t="shared" si="3229"/>
        <v>43869</v>
      </c>
      <c r="D1661" s="88">
        <f ca="1">OFFSET(dispos!$D$38,,42)</f>
        <v>0</v>
      </c>
      <c r="E1661" s="88">
        <f ca="1">OFFSET(dispos!$E$38,,42)</f>
        <v>0</v>
      </c>
      <c r="F1661" s="88">
        <f ca="1">OFFSET(dispos!$F$38,,42)</f>
        <v>0</v>
      </c>
      <c r="G1661" s="88">
        <f ca="1">OFFSET(dispos!$G$38,,42)</f>
        <v>0</v>
      </c>
      <c r="H1661" s="88">
        <f ca="1">OFFSET(dispos!$H$38,,42)</f>
        <v>0</v>
      </c>
      <c r="I1661" s="88">
        <f ca="1">OFFSET(dispos!$I$38,,42)</f>
        <v>0</v>
      </c>
      <c r="J1661" s="90" t="str">
        <f t="shared" ref="J1661:O1661" ca="1" si="3340">IF(D1661=0,"",SUMPRODUCT((D1654:D1703&lt;=D1661)-(ISBLANK(D1654:D1703))))</f>
        <v/>
      </c>
      <c r="K1661" s="90" t="str">
        <f t="shared" ca="1" si="3340"/>
        <v/>
      </c>
      <c r="L1661" s="90" t="str">
        <f t="shared" ca="1" si="3340"/>
        <v/>
      </c>
      <c r="M1661" s="90" t="str">
        <f t="shared" ca="1" si="3340"/>
        <v/>
      </c>
      <c r="N1661" s="90" t="str">
        <f t="shared" ca="1" si="3340"/>
        <v/>
      </c>
      <c r="O1661" s="90" t="str">
        <f t="shared" ca="1" si="3340"/>
        <v/>
      </c>
      <c r="P1661" s="89" t="str">
        <f t="shared" ref="P1661:U1661" ca="1" si="3341">IF(ISNA(MATCH(MIN(J1654:J1703)+ROW()-ROW(P1654),J1654:J1703,0)),"",INDEX(D1654:D1703,MATCH(MIN(J1654:J1703)+ROW()-ROW(P1654),J1654:J1703,0)))</f>
        <v/>
      </c>
      <c r="Q1661" s="89" t="str">
        <f t="shared" ca="1" si="3341"/>
        <v/>
      </c>
      <c r="R1661" s="89" t="str">
        <f t="shared" ca="1" si="3341"/>
        <v/>
      </c>
      <c r="S1661" s="89" t="str">
        <f t="shared" ca="1" si="3341"/>
        <v/>
      </c>
      <c r="T1661" s="89" t="str">
        <f t="shared" ca="1" si="3341"/>
        <v/>
      </c>
      <c r="U1661" s="89" t="str">
        <f t="shared" ca="1" si="3341"/>
        <v/>
      </c>
      <c r="V1661" s="98"/>
    </row>
    <row r="1662" spans="2:22" x14ac:dyDescent="0.25">
      <c r="B1662">
        <v>9</v>
      </c>
      <c r="C1662" s="29">
        <f t="shared" si="3229"/>
        <v>43869</v>
      </c>
      <c r="D1662" s="88">
        <f ca="1">OFFSET(dispos!$D$38,,48)</f>
        <v>0</v>
      </c>
      <c r="E1662" s="88">
        <f ca="1">OFFSET(dispos!$E$38,,48)</f>
        <v>0</v>
      </c>
      <c r="F1662" s="88">
        <f ca="1">OFFSET(dispos!$F$38,,48)</f>
        <v>0</v>
      </c>
      <c r="G1662" s="88">
        <f ca="1">OFFSET(dispos!$G$38,,48)</f>
        <v>0</v>
      </c>
      <c r="H1662" s="88">
        <f ca="1">OFFSET(dispos!$H$38,,48)</f>
        <v>0</v>
      </c>
      <c r="I1662" s="88">
        <f ca="1">OFFSET(dispos!$I$38,,48)</f>
        <v>0</v>
      </c>
      <c r="J1662" s="90" t="str">
        <f t="shared" ref="J1662:O1662" ca="1" si="3342">IF(D1662=0,"",SUMPRODUCT((D1654:D1703&lt;=D1662)-(ISBLANK(D1654:D1703))))</f>
        <v/>
      </c>
      <c r="K1662" s="90" t="str">
        <f t="shared" ca="1" si="3342"/>
        <v/>
      </c>
      <c r="L1662" s="90" t="str">
        <f t="shared" ca="1" si="3342"/>
        <v/>
      </c>
      <c r="M1662" s="90" t="str">
        <f t="shared" ca="1" si="3342"/>
        <v/>
      </c>
      <c r="N1662" s="90" t="str">
        <f t="shared" ca="1" si="3342"/>
        <v/>
      </c>
      <c r="O1662" s="90" t="str">
        <f t="shared" ca="1" si="3342"/>
        <v/>
      </c>
      <c r="P1662" s="89" t="str">
        <f t="shared" ref="P1662:U1662" ca="1" si="3343">IF(ISNA(MATCH(MIN(J1654:J1703)+ROW()-ROW(P1654),J1654:J1703,0)),"",INDEX(D1654:D1703,MATCH(MIN(J1654:J1703)+ROW()-ROW(P1654),J1654:J1703,0)))</f>
        <v/>
      </c>
      <c r="Q1662" s="89" t="str">
        <f t="shared" ca="1" si="3343"/>
        <v/>
      </c>
      <c r="R1662" s="89" t="str">
        <f t="shared" ca="1" si="3343"/>
        <v/>
      </c>
      <c r="S1662" s="89" t="str">
        <f t="shared" ca="1" si="3343"/>
        <v/>
      </c>
      <c r="T1662" s="89" t="str">
        <f t="shared" ca="1" si="3343"/>
        <v/>
      </c>
      <c r="U1662" s="89" t="str">
        <f t="shared" ca="1" si="3343"/>
        <v/>
      </c>
      <c r="V1662" s="98"/>
    </row>
    <row r="1663" spans="2:22" x14ac:dyDescent="0.25">
      <c r="B1663">
        <v>10</v>
      </c>
      <c r="C1663" s="29">
        <f t="shared" si="3229"/>
        <v>43869</v>
      </c>
      <c r="D1663" s="88">
        <f ca="1">OFFSET(dispos!$D$38,,54)</f>
        <v>0</v>
      </c>
      <c r="E1663" s="88">
        <f ca="1">OFFSET(dispos!$E$38,,54)</f>
        <v>0</v>
      </c>
      <c r="F1663" s="88">
        <f ca="1">OFFSET(dispos!$F$38,,54)</f>
        <v>0</v>
      </c>
      <c r="G1663" s="88">
        <f ca="1">OFFSET(dispos!$G$38,,54)</f>
        <v>0</v>
      </c>
      <c r="H1663" s="88">
        <f ca="1">OFFSET(dispos!$H$38,,54)</f>
        <v>0</v>
      </c>
      <c r="I1663" s="88">
        <f ca="1">OFFSET(dispos!$I$38,,54)</f>
        <v>0</v>
      </c>
      <c r="J1663" s="90" t="str">
        <f t="shared" ref="J1663:O1663" ca="1" si="3344">IF(D1663=0,"",SUMPRODUCT((D1654:D1703&lt;=D1663)-(ISBLANK(D1654:D1703))))</f>
        <v/>
      </c>
      <c r="K1663" s="90" t="str">
        <f t="shared" ca="1" si="3344"/>
        <v/>
      </c>
      <c r="L1663" s="90" t="str">
        <f t="shared" ca="1" si="3344"/>
        <v/>
      </c>
      <c r="M1663" s="90" t="str">
        <f t="shared" ca="1" si="3344"/>
        <v/>
      </c>
      <c r="N1663" s="90" t="str">
        <f t="shared" ca="1" si="3344"/>
        <v/>
      </c>
      <c r="O1663" s="90" t="str">
        <f t="shared" ca="1" si="3344"/>
        <v/>
      </c>
      <c r="P1663" s="89" t="str">
        <f t="shared" ref="P1663:U1663" ca="1" si="3345">IF(ISNA(MATCH(MIN(J1654:J1703)+ROW()-ROW(P1654),J1654:J1703,0)),"",INDEX(D1654:D1703,MATCH(MIN(J1654:J1703)+ROW()-ROW(P1654),J1654:J1703,0)))</f>
        <v/>
      </c>
      <c r="Q1663" s="89" t="str">
        <f t="shared" ca="1" si="3345"/>
        <v/>
      </c>
      <c r="R1663" s="89" t="str">
        <f t="shared" ca="1" si="3345"/>
        <v/>
      </c>
      <c r="S1663" s="89" t="str">
        <f t="shared" ca="1" si="3345"/>
        <v/>
      </c>
      <c r="T1663" s="89" t="str">
        <f t="shared" ca="1" si="3345"/>
        <v/>
      </c>
      <c r="U1663" s="89" t="str">
        <f t="shared" ca="1" si="3345"/>
        <v/>
      </c>
      <c r="V1663" s="98"/>
    </row>
    <row r="1664" spans="2:22" x14ac:dyDescent="0.25">
      <c r="B1664">
        <v>11</v>
      </c>
      <c r="C1664" s="29">
        <f t="shared" si="3229"/>
        <v>43869</v>
      </c>
      <c r="D1664" s="88">
        <f ca="1">OFFSET(dispos!$D$38,,60)</f>
        <v>0</v>
      </c>
      <c r="E1664" s="88">
        <f ca="1">OFFSET(dispos!$E$38,,60)</f>
        <v>0</v>
      </c>
      <c r="F1664" s="88">
        <f ca="1">OFFSET(dispos!$F$38,,60)</f>
        <v>0</v>
      </c>
      <c r="G1664" s="88">
        <f ca="1">OFFSET(dispos!$G$38,,60)</f>
        <v>0</v>
      </c>
      <c r="H1664" s="88">
        <f ca="1">OFFSET(dispos!$H$38,,60)</f>
        <v>0</v>
      </c>
      <c r="I1664" s="88">
        <f ca="1">OFFSET(dispos!$I$38,,60)</f>
        <v>0</v>
      </c>
      <c r="J1664" s="90" t="str">
        <f t="shared" ref="J1664:O1664" ca="1" si="3346">IF(D1664=0,"",SUMPRODUCT((D1654:D1703&lt;=D1664)-(ISBLANK(D1654:D1703))))</f>
        <v/>
      </c>
      <c r="K1664" s="90" t="str">
        <f t="shared" ca="1" si="3346"/>
        <v/>
      </c>
      <c r="L1664" s="90" t="str">
        <f t="shared" ca="1" si="3346"/>
        <v/>
      </c>
      <c r="M1664" s="90" t="str">
        <f t="shared" ca="1" si="3346"/>
        <v/>
      </c>
      <c r="N1664" s="90" t="str">
        <f t="shared" ca="1" si="3346"/>
        <v/>
      </c>
      <c r="O1664" s="90" t="str">
        <f t="shared" ca="1" si="3346"/>
        <v/>
      </c>
      <c r="P1664" s="89" t="str">
        <f t="shared" ref="P1664:U1664" ca="1" si="3347">IF(ISNA(MATCH(MIN(J1654:J1703)+ROW()-ROW(P1654),J1654:J1703,0)),"",INDEX(D1654:D1703,MATCH(MIN(J1654:J1703)+ROW()-ROW(P1654),J1654:J1703,0)))</f>
        <v/>
      </c>
      <c r="Q1664" s="89" t="str">
        <f t="shared" ca="1" si="3347"/>
        <v/>
      </c>
      <c r="R1664" s="89" t="str">
        <f t="shared" ca="1" si="3347"/>
        <v/>
      </c>
      <c r="S1664" s="89" t="str">
        <f t="shared" ca="1" si="3347"/>
        <v/>
      </c>
      <c r="T1664" s="89" t="str">
        <f t="shared" ca="1" si="3347"/>
        <v/>
      </c>
      <c r="U1664" s="89" t="str">
        <f t="shared" ca="1" si="3347"/>
        <v/>
      </c>
      <c r="V1664" s="98"/>
    </row>
    <row r="1665" spans="2:22" x14ac:dyDescent="0.25">
      <c r="B1665">
        <v>12</v>
      </c>
      <c r="C1665" s="29">
        <f t="shared" si="3229"/>
        <v>43869</v>
      </c>
      <c r="D1665" s="88">
        <f ca="1">OFFSET(dispos!$D$38,,66)</f>
        <v>0</v>
      </c>
      <c r="E1665" s="88">
        <f ca="1">OFFSET(dispos!$E$38,,66)</f>
        <v>0</v>
      </c>
      <c r="F1665" s="88">
        <f ca="1">OFFSET(dispos!$F$38,,66)</f>
        <v>0</v>
      </c>
      <c r="G1665" s="88">
        <f ca="1">OFFSET(dispos!$G$38,,66)</f>
        <v>0</v>
      </c>
      <c r="H1665" s="88">
        <f ca="1">OFFSET(dispos!$H$38,,66)</f>
        <v>0</v>
      </c>
      <c r="I1665" s="88">
        <f ca="1">OFFSET(dispos!$I$38,,66)</f>
        <v>0</v>
      </c>
      <c r="J1665" s="90" t="str">
        <f t="shared" ref="J1665:O1665" ca="1" si="3348">IF(D1665=0,"",SUMPRODUCT((D1654:D1703&lt;=D1665)-(ISBLANK(D1654:D1703))))</f>
        <v/>
      </c>
      <c r="K1665" s="90" t="str">
        <f t="shared" ca="1" si="3348"/>
        <v/>
      </c>
      <c r="L1665" s="90" t="str">
        <f t="shared" ca="1" si="3348"/>
        <v/>
      </c>
      <c r="M1665" s="90" t="str">
        <f t="shared" ca="1" si="3348"/>
        <v/>
      </c>
      <c r="N1665" s="90" t="str">
        <f t="shared" ca="1" si="3348"/>
        <v/>
      </c>
      <c r="O1665" s="90" t="str">
        <f t="shared" ca="1" si="3348"/>
        <v/>
      </c>
      <c r="P1665" s="89" t="str">
        <f t="shared" ref="P1665:U1665" ca="1" si="3349">IF(ISNA(MATCH(MIN(J1654:J1703)+ROW()-ROW(P1654),J1654:J1703,0)),"",INDEX(D1654:D1703,MATCH(MIN(J1654:J1703)+ROW()-ROW(P1654),J1654:J1703,0)))</f>
        <v/>
      </c>
      <c r="Q1665" s="89" t="str">
        <f t="shared" ca="1" si="3349"/>
        <v/>
      </c>
      <c r="R1665" s="89" t="str">
        <f t="shared" ca="1" si="3349"/>
        <v/>
      </c>
      <c r="S1665" s="89" t="str">
        <f t="shared" ca="1" si="3349"/>
        <v/>
      </c>
      <c r="T1665" s="89" t="str">
        <f t="shared" ca="1" si="3349"/>
        <v/>
      </c>
      <c r="U1665" s="89" t="str">
        <f t="shared" ca="1" si="3349"/>
        <v/>
      </c>
      <c r="V1665" s="98"/>
    </row>
    <row r="1666" spans="2:22" x14ac:dyDescent="0.25">
      <c r="B1666">
        <v>13</v>
      </c>
      <c r="C1666" s="29">
        <f t="shared" si="3229"/>
        <v>43869</v>
      </c>
      <c r="D1666" s="88">
        <f ca="1">OFFSET(dispos!$D$38,,72)</f>
        <v>0</v>
      </c>
      <c r="E1666" s="88">
        <f ca="1">OFFSET(dispos!$E$38,,72)</f>
        <v>0</v>
      </c>
      <c r="F1666" s="88">
        <f ca="1">OFFSET(dispos!$F$38,,72)</f>
        <v>0</v>
      </c>
      <c r="G1666" s="88">
        <f ca="1">OFFSET(dispos!$G$38,,72)</f>
        <v>0</v>
      </c>
      <c r="H1666" s="88">
        <f ca="1">OFFSET(dispos!$H$38,,72)</f>
        <v>0</v>
      </c>
      <c r="I1666" s="88">
        <f ca="1">OFFSET(dispos!$I$38,,72)</f>
        <v>0</v>
      </c>
      <c r="J1666" s="90" t="str">
        <f t="shared" ref="J1666:O1666" ca="1" si="3350">IF(D1666=0,"",SUMPRODUCT((D1654:D1703&lt;=D1666)-(ISBLANK(D1654:D1703))))</f>
        <v/>
      </c>
      <c r="K1666" s="90" t="str">
        <f t="shared" ca="1" si="3350"/>
        <v/>
      </c>
      <c r="L1666" s="90" t="str">
        <f t="shared" ca="1" si="3350"/>
        <v/>
      </c>
      <c r="M1666" s="90" t="str">
        <f t="shared" ca="1" si="3350"/>
        <v/>
      </c>
      <c r="N1666" s="90" t="str">
        <f t="shared" ca="1" si="3350"/>
        <v/>
      </c>
      <c r="O1666" s="90" t="str">
        <f t="shared" ca="1" si="3350"/>
        <v/>
      </c>
      <c r="P1666" s="89" t="str">
        <f t="shared" ref="P1666:U1666" ca="1" si="3351">IF(ISNA(MATCH(MIN(J1654:J1703)+ROW()-ROW(P1654),J1654:J1703,0)),"",INDEX(D1654:D1703,MATCH(MIN(J1654:J1703)+ROW()-ROW(P1654),J1654:J1703,0)))</f>
        <v/>
      </c>
      <c r="Q1666" s="89" t="str">
        <f t="shared" ca="1" si="3351"/>
        <v/>
      </c>
      <c r="R1666" s="89" t="str">
        <f t="shared" ca="1" si="3351"/>
        <v/>
      </c>
      <c r="S1666" s="89" t="str">
        <f t="shared" ca="1" si="3351"/>
        <v/>
      </c>
      <c r="T1666" s="89" t="str">
        <f t="shared" ca="1" si="3351"/>
        <v/>
      </c>
      <c r="U1666" s="89" t="str">
        <f t="shared" ca="1" si="3351"/>
        <v/>
      </c>
      <c r="V1666" s="98"/>
    </row>
    <row r="1667" spans="2:22" x14ac:dyDescent="0.25">
      <c r="B1667">
        <v>14</v>
      </c>
      <c r="C1667" s="29">
        <f t="shared" si="3229"/>
        <v>43869</v>
      </c>
      <c r="D1667" s="88">
        <f ca="1">OFFSET(dispos!$D$38,,78)</f>
        <v>0</v>
      </c>
      <c r="E1667" s="88">
        <f ca="1">OFFSET(dispos!$E$38,,78)</f>
        <v>0</v>
      </c>
      <c r="F1667" s="88">
        <f ca="1">OFFSET(dispos!$F$38,,78)</f>
        <v>0</v>
      </c>
      <c r="G1667" s="88">
        <f ca="1">OFFSET(dispos!$G$38,,78)</f>
        <v>0</v>
      </c>
      <c r="H1667" s="88">
        <f ca="1">OFFSET(dispos!$H$38,,78)</f>
        <v>0</v>
      </c>
      <c r="I1667" s="88">
        <f ca="1">OFFSET(dispos!$I$38,,78)</f>
        <v>0</v>
      </c>
      <c r="J1667" s="90" t="str">
        <f t="shared" ref="J1667:O1667" ca="1" si="3352">IF(D1667=0,"",SUMPRODUCT((D1654:D1703&lt;=D1667)-(ISBLANK(D1654:D1703))))</f>
        <v/>
      </c>
      <c r="K1667" s="90" t="str">
        <f t="shared" ca="1" si="3352"/>
        <v/>
      </c>
      <c r="L1667" s="90" t="str">
        <f t="shared" ca="1" si="3352"/>
        <v/>
      </c>
      <c r="M1667" s="90" t="str">
        <f t="shared" ca="1" si="3352"/>
        <v/>
      </c>
      <c r="N1667" s="90" t="str">
        <f t="shared" ca="1" si="3352"/>
        <v/>
      </c>
      <c r="O1667" s="90" t="str">
        <f t="shared" ca="1" si="3352"/>
        <v/>
      </c>
      <c r="P1667" s="89" t="str">
        <f t="shared" ref="P1667:U1667" ca="1" si="3353">IF(ISNA(MATCH(MIN(J1654:J1703)+ROW()-ROW(P1654),J1654:J1703,0)),"",INDEX(D1654:D1703,MATCH(MIN(J1654:J1703)+ROW()-ROW(P1654),J1654:J1703,0)))</f>
        <v/>
      </c>
      <c r="Q1667" s="89" t="str">
        <f t="shared" ca="1" si="3353"/>
        <v/>
      </c>
      <c r="R1667" s="89" t="str">
        <f t="shared" ca="1" si="3353"/>
        <v/>
      </c>
      <c r="S1667" s="89" t="str">
        <f t="shared" ca="1" si="3353"/>
        <v/>
      </c>
      <c r="T1667" s="89" t="str">
        <f t="shared" ca="1" si="3353"/>
        <v/>
      </c>
      <c r="U1667" s="89" t="str">
        <f t="shared" ca="1" si="3353"/>
        <v/>
      </c>
      <c r="V1667" s="98"/>
    </row>
    <row r="1668" spans="2:22" x14ac:dyDescent="0.25">
      <c r="B1668">
        <v>15</v>
      </c>
      <c r="C1668" s="29">
        <f t="shared" si="3229"/>
        <v>43869</v>
      </c>
      <c r="D1668" s="88">
        <f ca="1">OFFSET(dispos!$D$38,,84)</f>
        <v>0</v>
      </c>
      <c r="E1668" s="88">
        <f ca="1">OFFSET(dispos!$E$38,,84)</f>
        <v>0</v>
      </c>
      <c r="F1668" s="88">
        <f ca="1">OFFSET(dispos!$F$38,,84)</f>
        <v>0</v>
      </c>
      <c r="G1668" s="88">
        <f ca="1">OFFSET(dispos!$G$38,,84)</f>
        <v>0</v>
      </c>
      <c r="H1668" s="88">
        <f ca="1">OFFSET(dispos!$H$38,,84)</f>
        <v>0</v>
      </c>
      <c r="I1668" s="88">
        <f ca="1">OFFSET(dispos!$I$38,,84)</f>
        <v>0</v>
      </c>
      <c r="J1668" s="90" t="str">
        <f t="shared" ref="J1668:O1668" ca="1" si="3354">IF(D1668=0,"",SUMPRODUCT((D1654:D1703&lt;=D1668)-(ISBLANK(D1654:D1703))))</f>
        <v/>
      </c>
      <c r="K1668" s="90" t="str">
        <f t="shared" ca="1" si="3354"/>
        <v/>
      </c>
      <c r="L1668" s="90" t="str">
        <f t="shared" ca="1" si="3354"/>
        <v/>
      </c>
      <c r="M1668" s="90" t="str">
        <f t="shared" ca="1" si="3354"/>
        <v/>
      </c>
      <c r="N1668" s="90" t="str">
        <f t="shared" ca="1" si="3354"/>
        <v/>
      </c>
      <c r="O1668" s="90" t="str">
        <f t="shared" ca="1" si="3354"/>
        <v/>
      </c>
      <c r="P1668" s="89" t="str">
        <f t="shared" ref="P1668:U1668" ca="1" si="3355">IF(ISNA(MATCH(MIN(J1654:J1703)+ROW()-ROW(P1654),J1654:J1703,0)),"",INDEX(D1654:D1703,MATCH(MIN(J1654:J1703)+ROW()-ROW(P1654),J1654:J1703,0)))</f>
        <v/>
      </c>
      <c r="Q1668" s="89" t="str">
        <f t="shared" ca="1" si="3355"/>
        <v/>
      </c>
      <c r="R1668" s="89" t="str">
        <f t="shared" ca="1" si="3355"/>
        <v/>
      </c>
      <c r="S1668" s="89" t="str">
        <f t="shared" ca="1" si="3355"/>
        <v/>
      </c>
      <c r="T1668" s="89" t="str">
        <f t="shared" ca="1" si="3355"/>
        <v/>
      </c>
      <c r="U1668" s="89" t="str">
        <f t="shared" ca="1" si="3355"/>
        <v/>
      </c>
      <c r="V1668" s="98"/>
    </row>
    <row r="1669" spans="2:22" x14ac:dyDescent="0.25">
      <c r="B1669">
        <v>16</v>
      </c>
      <c r="C1669" s="29">
        <f t="shared" si="3229"/>
        <v>43869</v>
      </c>
      <c r="D1669" s="88">
        <f ca="1">OFFSET(dispos!$D$38,,90)</f>
        <v>0</v>
      </c>
      <c r="E1669" s="88">
        <f ca="1">OFFSET(dispos!$E$38,,90)</f>
        <v>0</v>
      </c>
      <c r="F1669" s="88">
        <f ca="1">OFFSET(dispos!$F$38,,90)</f>
        <v>0</v>
      </c>
      <c r="G1669" s="88">
        <f ca="1">OFFSET(dispos!$G$38,,90)</f>
        <v>0</v>
      </c>
      <c r="H1669" s="88">
        <f ca="1">OFFSET(dispos!$H$38,,90)</f>
        <v>0</v>
      </c>
      <c r="I1669" s="88">
        <f ca="1">OFFSET(dispos!$I$38,,90)</f>
        <v>0</v>
      </c>
      <c r="J1669" s="90" t="str">
        <f t="shared" ref="J1669:O1669" ca="1" si="3356">IF(D1669=0,"",SUMPRODUCT((D1654:D1703&lt;=D1669)-(ISBLANK(D1654:D1703))))</f>
        <v/>
      </c>
      <c r="K1669" s="90" t="str">
        <f t="shared" ca="1" si="3356"/>
        <v/>
      </c>
      <c r="L1669" s="90" t="str">
        <f t="shared" ca="1" si="3356"/>
        <v/>
      </c>
      <c r="M1669" s="90" t="str">
        <f t="shared" ca="1" si="3356"/>
        <v/>
      </c>
      <c r="N1669" s="90" t="str">
        <f t="shared" ca="1" si="3356"/>
        <v/>
      </c>
      <c r="O1669" s="90" t="str">
        <f t="shared" ca="1" si="3356"/>
        <v/>
      </c>
      <c r="P1669" s="89" t="str">
        <f t="shared" ref="P1669:U1669" ca="1" si="3357">IF(ISNA(MATCH(MIN(J1654:J1703)+ROW()-ROW(P1654),J1654:J1703,0)),"",INDEX(D1654:D1703,MATCH(MIN(J1654:J1703)+ROW()-ROW(P1654),J1654:J1703,0)))</f>
        <v/>
      </c>
      <c r="Q1669" s="89" t="str">
        <f t="shared" ca="1" si="3357"/>
        <v/>
      </c>
      <c r="R1669" s="89" t="str">
        <f t="shared" ca="1" si="3357"/>
        <v/>
      </c>
      <c r="S1669" s="89" t="str">
        <f t="shared" ca="1" si="3357"/>
        <v/>
      </c>
      <c r="T1669" s="89" t="str">
        <f t="shared" ca="1" si="3357"/>
        <v/>
      </c>
      <c r="U1669" s="89" t="str">
        <f t="shared" ca="1" si="3357"/>
        <v/>
      </c>
      <c r="V1669" s="98"/>
    </row>
    <row r="1670" spans="2:22" x14ac:dyDescent="0.25">
      <c r="B1670">
        <v>17</v>
      </c>
      <c r="C1670" s="29">
        <f t="shared" ref="C1670:C1733" si="3358">C1669</f>
        <v>43869</v>
      </c>
      <c r="D1670" s="88">
        <f ca="1">OFFSET(dispos!$D$38,,96)</f>
        <v>0</v>
      </c>
      <c r="E1670" s="88">
        <f ca="1">OFFSET(dispos!$E$38,,96)</f>
        <v>0</v>
      </c>
      <c r="F1670" s="88">
        <f ca="1">OFFSET(dispos!$F$38,,96)</f>
        <v>0</v>
      </c>
      <c r="G1670" s="88">
        <f ca="1">OFFSET(dispos!$G$38,,96)</f>
        <v>0</v>
      </c>
      <c r="H1670" s="88">
        <f ca="1">OFFSET(dispos!$H$38,,96)</f>
        <v>0</v>
      </c>
      <c r="I1670" s="88">
        <f ca="1">OFFSET(dispos!$I$38,,96)</f>
        <v>0</v>
      </c>
      <c r="J1670" s="90" t="str">
        <f t="shared" ref="J1670:O1670" ca="1" si="3359">IF(D1670=0,"",SUMPRODUCT((D1654:D1703&lt;=D1670)-(ISBLANK(D1654:D1703))))</f>
        <v/>
      </c>
      <c r="K1670" s="90" t="str">
        <f t="shared" ca="1" si="3359"/>
        <v/>
      </c>
      <c r="L1670" s="90" t="str">
        <f t="shared" ca="1" si="3359"/>
        <v/>
      </c>
      <c r="M1670" s="90" t="str">
        <f t="shared" ca="1" si="3359"/>
        <v/>
      </c>
      <c r="N1670" s="90" t="str">
        <f t="shared" ca="1" si="3359"/>
        <v/>
      </c>
      <c r="O1670" s="90" t="str">
        <f t="shared" ca="1" si="3359"/>
        <v/>
      </c>
      <c r="P1670" s="89" t="str">
        <f t="shared" ref="P1670:U1670" ca="1" si="3360">IF(ISNA(MATCH(MIN(J1654:J1703)+ROW()-ROW(P1654),J1654:J1703,0)),"",INDEX(D1654:D1703,MATCH(MIN(J1654:J1703)+ROW()-ROW(P1654),J1654:J1703,0)))</f>
        <v/>
      </c>
      <c r="Q1670" s="89" t="str">
        <f t="shared" ca="1" si="3360"/>
        <v/>
      </c>
      <c r="R1670" s="89" t="str">
        <f t="shared" ca="1" si="3360"/>
        <v/>
      </c>
      <c r="S1670" s="89" t="str">
        <f t="shared" ca="1" si="3360"/>
        <v/>
      </c>
      <c r="T1670" s="89" t="str">
        <f t="shared" ca="1" si="3360"/>
        <v/>
      </c>
      <c r="U1670" s="89" t="str">
        <f t="shared" ca="1" si="3360"/>
        <v/>
      </c>
      <c r="V1670" s="98"/>
    </row>
    <row r="1671" spans="2:22" x14ac:dyDescent="0.25">
      <c r="B1671">
        <v>18</v>
      </c>
      <c r="C1671" s="29">
        <f t="shared" si="3358"/>
        <v>43869</v>
      </c>
      <c r="D1671" s="88">
        <f ca="1">OFFSET(dispos!$D$38,,102)</f>
        <v>0</v>
      </c>
      <c r="E1671" s="88">
        <f ca="1">OFFSET(dispos!$E$38,,102)</f>
        <v>0</v>
      </c>
      <c r="F1671" s="88">
        <f ca="1">OFFSET(dispos!$F$38,,102)</f>
        <v>0</v>
      </c>
      <c r="G1671" s="88">
        <f ca="1">OFFSET(dispos!$G$38,,102)</f>
        <v>0</v>
      </c>
      <c r="H1671" s="88">
        <f ca="1">OFFSET(dispos!$H$38,,102)</f>
        <v>0</v>
      </c>
      <c r="I1671" s="88">
        <f ca="1">OFFSET(dispos!$I$38,,102)</f>
        <v>0</v>
      </c>
      <c r="J1671" s="90" t="str">
        <f t="shared" ref="J1671:O1671" ca="1" si="3361">IF(D1671=0,"",SUMPRODUCT((D1654:D1703&lt;=D1671)-(ISBLANK(D1654:D1703))))</f>
        <v/>
      </c>
      <c r="K1671" s="90" t="str">
        <f t="shared" ca="1" si="3361"/>
        <v/>
      </c>
      <c r="L1671" s="90" t="str">
        <f t="shared" ca="1" si="3361"/>
        <v/>
      </c>
      <c r="M1671" s="90" t="str">
        <f t="shared" ca="1" si="3361"/>
        <v/>
      </c>
      <c r="N1671" s="90" t="str">
        <f t="shared" ca="1" si="3361"/>
        <v/>
      </c>
      <c r="O1671" s="90" t="str">
        <f t="shared" ca="1" si="3361"/>
        <v/>
      </c>
      <c r="P1671" s="89" t="str">
        <f t="shared" ref="P1671:U1671" ca="1" si="3362">IF(ISNA(MATCH(MIN(J1654:J1703)+ROW()-ROW(P1654),J1654:J1703,0)),"",INDEX(D1654:D1703,MATCH(MIN(J1654:J1703)+ROW()-ROW(P1654),J1654:J1703,0)))</f>
        <v/>
      </c>
      <c r="Q1671" s="89" t="str">
        <f t="shared" ca="1" si="3362"/>
        <v/>
      </c>
      <c r="R1671" s="89" t="str">
        <f t="shared" ca="1" si="3362"/>
        <v/>
      </c>
      <c r="S1671" s="89" t="str">
        <f t="shared" ca="1" si="3362"/>
        <v/>
      </c>
      <c r="T1671" s="89" t="str">
        <f t="shared" ca="1" si="3362"/>
        <v/>
      </c>
      <c r="U1671" s="89" t="str">
        <f t="shared" ca="1" si="3362"/>
        <v/>
      </c>
      <c r="V1671" s="98"/>
    </row>
    <row r="1672" spans="2:22" x14ac:dyDescent="0.25">
      <c r="B1672">
        <v>19</v>
      </c>
      <c r="C1672" s="29">
        <f t="shared" si="3358"/>
        <v>43869</v>
      </c>
      <c r="D1672" s="88">
        <f ca="1">OFFSET(dispos!$D$38,,108)</f>
        <v>0</v>
      </c>
      <c r="E1672" s="88">
        <f ca="1">OFFSET(dispos!$E$38,,108)</f>
        <v>0</v>
      </c>
      <c r="F1672" s="88">
        <f ca="1">OFFSET(dispos!$F$38,,108)</f>
        <v>0</v>
      </c>
      <c r="G1672" s="88">
        <f ca="1">OFFSET(dispos!$G$38,,108)</f>
        <v>0</v>
      </c>
      <c r="H1672" s="88">
        <f ca="1">OFFSET(dispos!$H$38,,108)</f>
        <v>0</v>
      </c>
      <c r="I1672" s="88">
        <f ca="1">OFFSET(dispos!$I$38,,108)</f>
        <v>0</v>
      </c>
      <c r="J1672" s="90" t="str">
        <f t="shared" ref="J1672:O1672" ca="1" si="3363">IF(D1672=0,"",SUMPRODUCT((D1654:D1703&lt;=D1672)-(ISBLANK(D1654:D1703))))</f>
        <v/>
      </c>
      <c r="K1672" s="90" t="str">
        <f t="shared" ca="1" si="3363"/>
        <v/>
      </c>
      <c r="L1672" s="90" t="str">
        <f t="shared" ca="1" si="3363"/>
        <v/>
      </c>
      <c r="M1672" s="90" t="str">
        <f t="shared" ca="1" si="3363"/>
        <v/>
      </c>
      <c r="N1672" s="90" t="str">
        <f t="shared" ca="1" si="3363"/>
        <v/>
      </c>
      <c r="O1672" s="90" t="str">
        <f t="shared" ca="1" si="3363"/>
        <v/>
      </c>
      <c r="P1672" s="89" t="str">
        <f t="shared" ref="P1672:U1672" ca="1" si="3364">IF(ISNA(MATCH(MIN(J1654:J1703)+ROW()-ROW(P1654),J1654:J1703,0)),"",INDEX(D1654:D1703,MATCH(MIN(J1654:J1703)+ROW()-ROW(P1654),J1654:J1703,0)))</f>
        <v/>
      </c>
      <c r="Q1672" s="89" t="str">
        <f t="shared" ca="1" si="3364"/>
        <v/>
      </c>
      <c r="R1672" s="89" t="str">
        <f t="shared" ca="1" si="3364"/>
        <v/>
      </c>
      <c r="S1672" s="89" t="str">
        <f t="shared" ca="1" si="3364"/>
        <v/>
      </c>
      <c r="T1672" s="89" t="str">
        <f t="shared" ca="1" si="3364"/>
        <v/>
      </c>
      <c r="U1672" s="89" t="str">
        <f t="shared" ca="1" si="3364"/>
        <v/>
      </c>
      <c r="V1672" s="98"/>
    </row>
    <row r="1673" spans="2:22" x14ac:dyDescent="0.25">
      <c r="B1673">
        <v>20</v>
      </c>
      <c r="C1673" s="29">
        <f t="shared" si="3358"/>
        <v>43869</v>
      </c>
      <c r="D1673" s="88">
        <f ca="1">OFFSET(dispos!$D$38,,114)</f>
        <v>0</v>
      </c>
      <c r="E1673" s="88">
        <f ca="1">OFFSET(dispos!$E$38,,114)</f>
        <v>0</v>
      </c>
      <c r="F1673" s="88">
        <f ca="1">OFFSET(dispos!$F$38,,114)</f>
        <v>0</v>
      </c>
      <c r="G1673" s="88">
        <f ca="1">OFFSET(dispos!$G$38,,114)</f>
        <v>0</v>
      </c>
      <c r="H1673" s="88">
        <f ca="1">OFFSET(dispos!$H$38,,114)</f>
        <v>0</v>
      </c>
      <c r="I1673" s="88">
        <f ca="1">OFFSET(dispos!$I$38,,114)</f>
        <v>0</v>
      </c>
      <c r="J1673" s="90" t="str">
        <f t="shared" ref="J1673:O1673" ca="1" si="3365">IF(D1673=0,"",SUMPRODUCT((D1654:D1703&lt;=D1673)-(ISBLANK(D1654:D1703))))</f>
        <v/>
      </c>
      <c r="K1673" s="90" t="str">
        <f t="shared" ca="1" si="3365"/>
        <v/>
      </c>
      <c r="L1673" s="90" t="str">
        <f t="shared" ca="1" si="3365"/>
        <v/>
      </c>
      <c r="M1673" s="90" t="str">
        <f t="shared" ca="1" si="3365"/>
        <v/>
      </c>
      <c r="N1673" s="90" t="str">
        <f t="shared" ca="1" si="3365"/>
        <v/>
      </c>
      <c r="O1673" s="90" t="str">
        <f t="shared" ca="1" si="3365"/>
        <v/>
      </c>
      <c r="P1673" s="89" t="str">
        <f t="shared" ref="P1673:U1673" ca="1" si="3366">IF(ISNA(MATCH(MIN(J1654:J1703)+ROW()-ROW(P1654),J1654:J1703,0)),"",INDEX(D1654:D1703,MATCH(MIN(J1654:J1703)+ROW()-ROW(P1654),J1654:J1703,0)))</f>
        <v/>
      </c>
      <c r="Q1673" s="89" t="str">
        <f t="shared" ca="1" si="3366"/>
        <v/>
      </c>
      <c r="R1673" s="89" t="str">
        <f t="shared" ca="1" si="3366"/>
        <v/>
      </c>
      <c r="S1673" s="89" t="str">
        <f t="shared" ca="1" si="3366"/>
        <v/>
      </c>
      <c r="T1673" s="89" t="str">
        <f t="shared" ca="1" si="3366"/>
        <v/>
      </c>
      <c r="U1673" s="89" t="str">
        <f t="shared" ca="1" si="3366"/>
        <v/>
      </c>
      <c r="V1673" s="98"/>
    </row>
    <row r="1674" spans="2:22" x14ac:dyDescent="0.25">
      <c r="B1674">
        <v>21</v>
      </c>
      <c r="C1674" s="29">
        <f t="shared" si="3358"/>
        <v>43869</v>
      </c>
      <c r="D1674" s="88">
        <f ca="1">OFFSET(dispos!$D$38,,120)</f>
        <v>0</v>
      </c>
      <c r="E1674" s="88">
        <f ca="1">OFFSET(dispos!$E$38,,120)</f>
        <v>0</v>
      </c>
      <c r="F1674" s="88">
        <f ca="1">OFFSET(dispos!$F$38,,120)</f>
        <v>0</v>
      </c>
      <c r="G1674" s="88">
        <f ca="1">OFFSET(dispos!$G$38,,120)</f>
        <v>0</v>
      </c>
      <c r="H1674" s="88">
        <f ca="1">OFFSET(dispos!$H$38,,120)</f>
        <v>0</v>
      </c>
      <c r="I1674" s="88">
        <f ca="1">OFFSET(dispos!$I$38,,120)</f>
        <v>0</v>
      </c>
      <c r="J1674" s="90" t="str">
        <f t="shared" ref="J1674:O1674" ca="1" si="3367">IF(D1674=0,"",SUMPRODUCT((D1654:D1703&lt;=D1674)-(ISBLANK(D1654:D1703))))</f>
        <v/>
      </c>
      <c r="K1674" s="90" t="str">
        <f t="shared" ca="1" si="3367"/>
        <v/>
      </c>
      <c r="L1674" s="90" t="str">
        <f t="shared" ca="1" si="3367"/>
        <v/>
      </c>
      <c r="M1674" s="90" t="str">
        <f t="shared" ca="1" si="3367"/>
        <v/>
      </c>
      <c r="N1674" s="90" t="str">
        <f t="shared" ca="1" si="3367"/>
        <v/>
      </c>
      <c r="O1674" s="90" t="str">
        <f t="shared" ca="1" si="3367"/>
        <v/>
      </c>
      <c r="P1674" s="89" t="str">
        <f t="shared" ref="P1674:U1674" ca="1" si="3368">IF(ISNA(MATCH(MIN(J1654:J1703)+ROW()-ROW(P1654),J1654:J1703,0)),"",INDEX(D1654:D1703,MATCH(MIN(J1654:J1703)+ROW()-ROW(P1654),J1654:J1703,0)))</f>
        <v/>
      </c>
      <c r="Q1674" s="89" t="str">
        <f t="shared" ca="1" si="3368"/>
        <v/>
      </c>
      <c r="R1674" s="89" t="str">
        <f t="shared" ca="1" si="3368"/>
        <v/>
      </c>
      <c r="S1674" s="89" t="str">
        <f t="shared" ca="1" si="3368"/>
        <v/>
      </c>
      <c r="T1674" s="89" t="str">
        <f t="shared" ca="1" si="3368"/>
        <v/>
      </c>
      <c r="U1674" s="89" t="str">
        <f t="shared" ca="1" si="3368"/>
        <v/>
      </c>
      <c r="V1674" s="98"/>
    </row>
    <row r="1675" spans="2:22" x14ac:dyDescent="0.25">
      <c r="B1675">
        <v>22</v>
      </c>
      <c r="C1675" s="29">
        <f t="shared" si="3358"/>
        <v>43869</v>
      </c>
      <c r="D1675" s="88">
        <f ca="1">OFFSET(dispos!$D$38,,126)</f>
        <v>0</v>
      </c>
      <c r="E1675" s="88">
        <f ca="1">OFFSET(dispos!$E$38,,126)</f>
        <v>0</v>
      </c>
      <c r="F1675" s="88">
        <f ca="1">OFFSET(dispos!$F$38,,126)</f>
        <v>0</v>
      </c>
      <c r="G1675" s="88">
        <f ca="1">OFFSET(dispos!$G$38,,126)</f>
        <v>0</v>
      </c>
      <c r="H1675" s="88">
        <f ca="1">OFFSET(dispos!$H$38,,126)</f>
        <v>0</v>
      </c>
      <c r="I1675" s="88">
        <f ca="1">OFFSET(dispos!$I$38,,126)</f>
        <v>0</v>
      </c>
      <c r="J1675" s="90" t="str">
        <f t="shared" ref="J1675:O1675" ca="1" si="3369">IF(D1675=0,"",SUMPRODUCT((D1654:D1703&lt;=D1675)-(ISBLANK(D1654:D1703))))</f>
        <v/>
      </c>
      <c r="K1675" s="90" t="str">
        <f t="shared" ca="1" si="3369"/>
        <v/>
      </c>
      <c r="L1675" s="90" t="str">
        <f t="shared" ca="1" si="3369"/>
        <v/>
      </c>
      <c r="M1675" s="90" t="str">
        <f t="shared" ca="1" si="3369"/>
        <v/>
      </c>
      <c r="N1675" s="90" t="str">
        <f t="shared" ca="1" si="3369"/>
        <v/>
      </c>
      <c r="O1675" s="90" t="str">
        <f t="shared" ca="1" si="3369"/>
        <v/>
      </c>
      <c r="P1675" s="89" t="str">
        <f t="shared" ref="P1675:U1675" ca="1" si="3370">IF(ISNA(MATCH(MIN(J1654:J1703)+ROW()-ROW(P1654),J1654:J1703,0)),"",INDEX(D1654:D1703,MATCH(MIN(J1654:J1703)+ROW()-ROW(P1654),J1654:J1703,0)))</f>
        <v/>
      </c>
      <c r="Q1675" s="89" t="str">
        <f t="shared" ca="1" si="3370"/>
        <v/>
      </c>
      <c r="R1675" s="89" t="str">
        <f t="shared" ca="1" si="3370"/>
        <v/>
      </c>
      <c r="S1675" s="89" t="str">
        <f t="shared" ca="1" si="3370"/>
        <v/>
      </c>
      <c r="T1675" s="89" t="str">
        <f t="shared" ca="1" si="3370"/>
        <v/>
      </c>
      <c r="U1675" s="89" t="str">
        <f t="shared" ca="1" si="3370"/>
        <v/>
      </c>
      <c r="V1675" s="98"/>
    </row>
    <row r="1676" spans="2:22" x14ac:dyDescent="0.25">
      <c r="B1676">
        <v>23</v>
      </c>
      <c r="C1676" s="29">
        <f t="shared" si="3358"/>
        <v>43869</v>
      </c>
      <c r="D1676" s="88">
        <f ca="1">OFFSET(dispos!$D$38,,132)</f>
        <v>0</v>
      </c>
      <c r="E1676" s="88">
        <f ca="1">OFFSET(dispos!$E$38,,132)</f>
        <v>0</v>
      </c>
      <c r="F1676" s="88">
        <f ca="1">OFFSET(dispos!$F$38,,132)</f>
        <v>0</v>
      </c>
      <c r="G1676" s="88">
        <f ca="1">OFFSET(dispos!$G$38,,132)</f>
        <v>0</v>
      </c>
      <c r="H1676" s="88">
        <f ca="1">OFFSET(dispos!$H$38,,132)</f>
        <v>0</v>
      </c>
      <c r="I1676" s="88">
        <f ca="1">OFFSET(dispos!$I$38,,132)</f>
        <v>0</v>
      </c>
      <c r="J1676" s="90" t="str">
        <f t="shared" ref="J1676:O1676" ca="1" si="3371">IF(D1676=0,"",SUMPRODUCT((D1654:D1703&lt;=D1676)-(ISBLANK(D1654:D1703))))</f>
        <v/>
      </c>
      <c r="K1676" s="90" t="str">
        <f t="shared" ca="1" si="3371"/>
        <v/>
      </c>
      <c r="L1676" s="90" t="str">
        <f t="shared" ca="1" si="3371"/>
        <v/>
      </c>
      <c r="M1676" s="90" t="str">
        <f t="shared" ca="1" si="3371"/>
        <v/>
      </c>
      <c r="N1676" s="90" t="str">
        <f t="shared" ca="1" si="3371"/>
        <v/>
      </c>
      <c r="O1676" s="90" t="str">
        <f t="shared" ca="1" si="3371"/>
        <v/>
      </c>
      <c r="P1676" s="89" t="str">
        <f t="shared" ref="P1676:U1676" ca="1" si="3372">IF(ISNA(MATCH(MIN(J1654:J1703)+ROW()-ROW(P1654),J1654:J1703,0)),"",INDEX(D1654:D1703,MATCH(MIN(J1654:J1703)+ROW()-ROW(P1654),J1654:J1703,0)))</f>
        <v/>
      </c>
      <c r="Q1676" s="89" t="str">
        <f t="shared" ca="1" si="3372"/>
        <v/>
      </c>
      <c r="R1676" s="89" t="str">
        <f t="shared" ca="1" si="3372"/>
        <v/>
      </c>
      <c r="S1676" s="89" t="str">
        <f t="shared" ca="1" si="3372"/>
        <v/>
      </c>
      <c r="T1676" s="89" t="str">
        <f t="shared" ca="1" si="3372"/>
        <v/>
      </c>
      <c r="U1676" s="89" t="str">
        <f t="shared" ca="1" si="3372"/>
        <v/>
      </c>
      <c r="V1676" s="98"/>
    </row>
    <row r="1677" spans="2:22" x14ac:dyDescent="0.25">
      <c r="B1677">
        <v>24</v>
      </c>
      <c r="C1677" s="29">
        <f t="shared" si="3358"/>
        <v>43869</v>
      </c>
      <c r="D1677" s="88">
        <f ca="1">OFFSET(dispos!$D$38,,138)</f>
        <v>0</v>
      </c>
      <c r="E1677" s="88">
        <f ca="1">OFFSET(dispos!$E$38,,138)</f>
        <v>0</v>
      </c>
      <c r="F1677" s="88">
        <f ca="1">OFFSET(dispos!$F$38,,138)</f>
        <v>0</v>
      </c>
      <c r="G1677" s="88">
        <f ca="1">OFFSET(dispos!$G$38,,138)</f>
        <v>0</v>
      </c>
      <c r="H1677" s="88">
        <f ca="1">OFFSET(dispos!$H$38,,138)</f>
        <v>0</v>
      </c>
      <c r="I1677" s="88">
        <f ca="1">OFFSET(dispos!$I$38,,138)</f>
        <v>0</v>
      </c>
      <c r="J1677" s="90" t="str">
        <f t="shared" ref="J1677:O1677" ca="1" si="3373">IF(D1677=0,"",SUMPRODUCT((D1654:D1703&lt;=D1677)-(ISBLANK(D1654:D1703))))</f>
        <v/>
      </c>
      <c r="K1677" s="90" t="str">
        <f t="shared" ca="1" si="3373"/>
        <v/>
      </c>
      <c r="L1677" s="90" t="str">
        <f t="shared" ca="1" si="3373"/>
        <v/>
      </c>
      <c r="M1677" s="90" t="str">
        <f t="shared" ca="1" si="3373"/>
        <v/>
      </c>
      <c r="N1677" s="90" t="str">
        <f t="shared" ca="1" si="3373"/>
        <v/>
      </c>
      <c r="O1677" s="90" t="str">
        <f t="shared" ca="1" si="3373"/>
        <v/>
      </c>
      <c r="P1677" s="89" t="str">
        <f t="shared" ref="P1677:U1677" ca="1" si="3374">IF(ISNA(MATCH(MIN(J1654:J1703)+ROW()-ROW(P1654),J1654:J1703,0)),"",INDEX(D1654:D1703,MATCH(MIN(J1654:J1703)+ROW()-ROW(P1654),J1654:J1703,0)))</f>
        <v/>
      </c>
      <c r="Q1677" s="89" t="str">
        <f t="shared" ca="1" si="3374"/>
        <v/>
      </c>
      <c r="R1677" s="89" t="str">
        <f t="shared" ca="1" si="3374"/>
        <v/>
      </c>
      <c r="S1677" s="89" t="str">
        <f t="shared" ca="1" si="3374"/>
        <v/>
      </c>
      <c r="T1677" s="89" t="str">
        <f t="shared" ca="1" si="3374"/>
        <v/>
      </c>
      <c r="U1677" s="89" t="str">
        <f t="shared" ca="1" si="3374"/>
        <v/>
      </c>
      <c r="V1677" s="98"/>
    </row>
    <row r="1678" spans="2:22" x14ac:dyDescent="0.25">
      <c r="B1678">
        <v>25</v>
      </c>
      <c r="C1678" s="29">
        <f t="shared" si="3358"/>
        <v>43869</v>
      </c>
      <c r="D1678" s="88">
        <f ca="1">OFFSET(dispos!$D$38,,144)</f>
        <v>0</v>
      </c>
      <c r="E1678" s="88">
        <f ca="1">OFFSET(dispos!$E$38,,144)</f>
        <v>0</v>
      </c>
      <c r="F1678" s="88">
        <f ca="1">OFFSET(dispos!$F$38,,144)</f>
        <v>0</v>
      </c>
      <c r="G1678" s="88">
        <f ca="1">OFFSET(dispos!$G$38,,144)</f>
        <v>0</v>
      </c>
      <c r="H1678" s="88">
        <f ca="1">OFFSET(dispos!$H$38,,144)</f>
        <v>0</v>
      </c>
      <c r="I1678" s="88">
        <f ca="1">OFFSET(dispos!$I$38,,144)</f>
        <v>0</v>
      </c>
      <c r="J1678" s="90" t="str">
        <f t="shared" ref="J1678:O1678" ca="1" si="3375">IF(D1678=0,"",SUMPRODUCT((D1654:D1703&lt;=D1678)-(ISBLANK(D1654:D1703))))</f>
        <v/>
      </c>
      <c r="K1678" s="90" t="str">
        <f t="shared" ca="1" si="3375"/>
        <v/>
      </c>
      <c r="L1678" s="90" t="str">
        <f t="shared" ca="1" si="3375"/>
        <v/>
      </c>
      <c r="M1678" s="90" t="str">
        <f t="shared" ca="1" si="3375"/>
        <v/>
      </c>
      <c r="N1678" s="90" t="str">
        <f t="shared" ca="1" si="3375"/>
        <v/>
      </c>
      <c r="O1678" s="90" t="str">
        <f t="shared" ca="1" si="3375"/>
        <v/>
      </c>
      <c r="P1678" s="89" t="str">
        <f t="shared" ref="P1678:U1678" ca="1" si="3376">IF(ISNA(MATCH(MIN(J1654:J1703)+ROW()-ROW(P1654),J1654:J1703,0)),"",INDEX(D1654:D1703,MATCH(MIN(J1654:J1703)+ROW()-ROW(P1654),J1654:J1703,0)))</f>
        <v/>
      </c>
      <c r="Q1678" s="89" t="str">
        <f t="shared" ca="1" si="3376"/>
        <v/>
      </c>
      <c r="R1678" s="89" t="str">
        <f t="shared" ca="1" si="3376"/>
        <v/>
      </c>
      <c r="S1678" s="89" t="str">
        <f t="shared" ca="1" si="3376"/>
        <v/>
      </c>
      <c r="T1678" s="89" t="str">
        <f t="shared" ca="1" si="3376"/>
        <v/>
      </c>
      <c r="U1678" s="89" t="str">
        <f t="shared" ca="1" si="3376"/>
        <v/>
      </c>
      <c r="V1678" s="98"/>
    </row>
    <row r="1679" spans="2:22" x14ac:dyDescent="0.25">
      <c r="B1679">
        <v>26</v>
      </c>
      <c r="C1679" s="29">
        <f t="shared" si="3358"/>
        <v>43869</v>
      </c>
      <c r="D1679" s="88">
        <f ca="1">OFFSET(dispos!$D$38,,150)</f>
        <v>0</v>
      </c>
      <c r="E1679" s="88">
        <f ca="1">OFFSET(dispos!$E$38,,150)</f>
        <v>0</v>
      </c>
      <c r="F1679" s="88">
        <f ca="1">OFFSET(dispos!$F$38,,150)</f>
        <v>0</v>
      </c>
      <c r="G1679" s="88">
        <f ca="1">OFFSET(dispos!$G$38,,150)</f>
        <v>0</v>
      </c>
      <c r="H1679" s="88">
        <f ca="1">OFFSET(dispos!$H$38,,150)</f>
        <v>0</v>
      </c>
      <c r="I1679" s="88">
        <f ca="1">OFFSET(dispos!$I$38,,150)</f>
        <v>0</v>
      </c>
      <c r="J1679" s="90" t="str">
        <f t="shared" ref="J1679:O1679" ca="1" si="3377">IF(D1679=0,"",SUMPRODUCT((D1654:D1703&lt;=D1679)-(ISBLANK(D1654:D1703))))</f>
        <v/>
      </c>
      <c r="K1679" s="90" t="str">
        <f t="shared" ca="1" si="3377"/>
        <v/>
      </c>
      <c r="L1679" s="90" t="str">
        <f t="shared" ca="1" si="3377"/>
        <v/>
      </c>
      <c r="M1679" s="90" t="str">
        <f t="shared" ca="1" si="3377"/>
        <v/>
      </c>
      <c r="N1679" s="90" t="str">
        <f t="shared" ca="1" si="3377"/>
        <v/>
      </c>
      <c r="O1679" s="90" t="str">
        <f t="shared" ca="1" si="3377"/>
        <v/>
      </c>
      <c r="P1679" s="89" t="str">
        <f t="shared" ref="P1679:U1679" ca="1" si="3378">IF(ISNA(MATCH(MIN(J1654:J1703)+ROW()-ROW(P1654),J1654:J1703,0)),"",INDEX(D1654:D1703,MATCH(MIN(J1654:J1703)+ROW()-ROW(P1654),J1654:J1703,0)))</f>
        <v/>
      </c>
      <c r="Q1679" s="89" t="str">
        <f t="shared" ca="1" si="3378"/>
        <v/>
      </c>
      <c r="R1679" s="89" t="str">
        <f t="shared" ca="1" si="3378"/>
        <v/>
      </c>
      <c r="S1679" s="89" t="str">
        <f t="shared" ca="1" si="3378"/>
        <v/>
      </c>
      <c r="T1679" s="89" t="str">
        <f t="shared" ca="1" si="3378"/>
        <v/>
      </c>
      <c r="U1679" s="89" t="str">
        <f t="shared" ca="1" si="3378"/>
        <v/>
      </c>
      <c r="V1679" s="98"/>
    </row>
    <row r="1680" spans="2:22" x14ac:dyDescent="0.25">
      <c r="B1680">
        <v>27</v>
      </c>
      <c r="C1680" s="29">
        <f t="shared" si="3358"/>
        <v>43869</v>
      </c>
      <c r="D1680" s="88">
        <f ca="1">OFFSET(dispos!$D$38,,156)</f>
        <v>0</v>
      </c>
      <c r="E1680" s="88">
        <f ca="1">OFFSET(dispos!$E$38,,156)</f>
        <v>0</v>
      </c>
      <c r="F1680" s="88">
        <f ca="1">OFFSET(dispos!$F$38,,156)</f>
        <v>0</v>
      </c>
      <c r="G1680" s="88">
        <f ca="1">OFFSET(dispos!$G$38,,156)</f>
        <v>0</v>
      </c>
      <c r="H1680" s="88">
        <f ca="1">OFFSET(dispos!$H$38,,156)</f>
        <v>0</v>
      </c>
      <c r="I1680" s="88">
        <f ca="1">OFFSET(dispos!$I$38,,156)</f>
        <v>0</v>
      </c>
      <c r="J1680" s="90" t="str">
        <f t="shared" ref="J1680:O1680" ca="1" si="3379">IF(D1680=0,"",SUMPRODUCT((D1654:D1703&lt;=D1680)-(ISBLANK(D1654:D1703))))</f>
        <v/>
      </c>
      <c r="K1680" s="90" t="str">
        <f t="shared" ca="1" si="3379"/>
        <v/>
      </c>
      <c r="L1680" s="90" t="str">
        <f t="shared" ca="1" si="3379"/>
        <v/>
      </c>
      <c r="M1680" s="90" t="str">
        <f t="shared" ca="1" si="3379"/>
        <v/>
      </c>
      <c r="N1680" s="90" t="str">
        <f t="shared" ca="1" si="3379"/>
        <v/>
      </c>
      <c r="O1680" s="90" t="str">
        <f t="shared" ca="1" si="3379"/>
        <v/>
      </c>
      <c r="P1680" s="89" t="str">
        <f t="shared" ref="P1680:U1680" ca="1" si="3380">IF(ISNA(MATCH(MIN(J1654:J1703)+ROW()-ROW(P1654),J1654:J1703,0)),"",INDEX(D1654:D1703,MATCH(MIN(J1654:J1703)+ROW()-ROW(P1654),J1654:J1703,0)))</f>
        <v/>
      </c>
      <c r="Q1680" s="89" t="str">
        <f t="shared" ca="1" si="3380"/>
        <v/>
      </c>
      <c r="R1680" s="89" t="str">
        <f t="shared" ca="1" si="3380"/>
        <v/>
      </c>
      <c r="S1680" s="89" t="str">
        <f t="shared" ca="1" si="3380"/>
        <v/>
      </c>
      <c r="T1680" s="89" t="str">
        <f t="shared" ca="1" si="3380"/>
        <v/>
      </c>
      <c r="U1680" s="89" t="str">
        <f t="shared" ca="1" si="3380"/>
        <v/>
      </c>
      <c r="V1680" s="98"/>
    </row>
    <row r="1681" spans="2:22" x14ac:dyDescent="0.25">
      <c r="B1681">
        <v>28</v>
      </c>
      <c r="C1681" s="29">
        <f t="shared" si="3358"/>
        <v>43869</v>
      </c>
      <c r="D1681" s="88">
        <f ca="1">OFFSET(dispos!$D$38,,162)</f>
        <v>0</v>
      </c>
      <c r="E1681" s="88">
        <f ca="1">OFFSET(dispos!$E$38,,162)</f>
        <v>0</v>
      </c>
      <c r="F1681" s="88">
        <f ca="1">OFFSET(dispos!$F$38,,162)</f>
        <v>0</v>
      </c>
      <c r="G1681" s="88">
        <f ca="1">OFFSET(dispos!$G$38,,162)</f>
        <v>0</v>
      </c>
      <c r="H1681" s="88">
        <f ca="1">OFFSET(dispos!$H$38,,162)</f>
        <v>0</v>
      </c>
      <c r="I1681" s="88">
        <f ca="1">OFFSET(dispos!$I$38,,162)</f>
        <v>0</v>
      </c>
      <c r="J1681" s="90" t="str">
        <f t="shared" ref="J1681:O1681" ca="1" si="3381">IF(D1681=0,"",SUMPRODUCT((D1654:D1703&lt;=D1681)-(ISBLANK(D1654:D1703))))</f>
        <v/>
      </c>
      <c r="K1681" s="90" t="str">
        <f t="shared" ca="1" si="3381"/>
        <v/>
      </c>
      <c r="L1681" s="90" t="str">
        <f t="shared" ca="1" si="3381"/>
        <v/>
      </c>
      <c r="M1681" s="90" t="str">
        <f t="shared" ca="1" si="3381"/>
        <v/>
      </c>
      <c r="N1681" s="90" t="str">
        <f t="shared" ca="1" si="3381"/>
        <v/>
      </c>
      <c r="O1681" s="90" t="str">
        <f t="shared" ca="1" si="3381"/>
        <v/>
      </c>
      <c r="P1681" s="89" t="str">
        <f t="shared" ref="P1681:U1681" ca="1" si="3382">IF(ISNA(MATCH(MIN(J1654:J1703)+ROW()-ROW(P1654),J1654:J1703,0)),"",INDEX(D1654:D1703,MATCH(MIN(J1654:J1703)+ROW()-ROW(P1654),J1654:J1703,0)))</f>
        <v/>
      </c>
      <c r="Q1681" s="89" t="str">
        <f t="shared" ca="1" si="3382"/>
        <v/>
      </c>
      <c r="R1681" s="89" t="str">
        <f t="shared" ca="1" si="3382"/>
        <v/>
      </c>
      <c r="S1681" s="89" t="str">
        <f t="shared" ca="1" si="3382"/>
        <v/>
      </c>
      <c r="T1681" s="89" t="str">
        <f t="shared" ca="1" si="3382"/>
        <v/>
      </c>
      <c r="U1681" s="89" t="str">
        <f t="shared" ca="1" si="3382"/>
        <v/>
      </c>
      <c r="V1681" s="98"/>
    </row>
    <row r="1682" spans="2:22" x14ac:dyDescent="0.25">
      <c r="B1682">
        <v>29</v>
      </c>
      <c r="C1682" s="29">
        <f t="shared" si="3358"/>
        <v>43869</v>
      </c>
      <c r="D1682" s="88">
        <f ca="1">OFFSET(dispos!$D$38,,168)</f>
        <v>0</v>
      </c>
      <c r="E1682" s="88">
        <f ca="1">OFFSET(dispos!$E$38,,168)</f>
        <v>0</v>
      </c>
      <c r="F1682" s="88">
        <f ca="1">OFFSET(dispos!$F$38,,168)</f>
        <v>0</v>
      </c>
      <c r="G1682" s="88">
        <f ca="1">OFFSET(dispos!$G$38,,168)</f>
        <v>0</v>
      </c>
      <c r="H1682" s="88">
        <f ca="1">OFFSET(dispos!$H$38,,168)</f>
        <v>0</v>
      </c>
      <c r="I1682" s="88">
        <f ca="1">OFFSET(dispos!$I$38,,168)</f>
        <v>0</v>
      </c>
      <c r="J1682" s="90" t="str">
        <f t="shared" ref="J1682:O1682" ca="1" si="3383">IF(D1682=0,"",SUMPRODUCT((D1654:D1703&lt;=D1682)-(ISBLANK(D1654:D1703))))</f>
        <v/>
      </c>
      <c r="K1682" s="90" t="str">
        <f t="shared" ca="1" si="3383"/>
        <v/>
      </c>
      <c r="L1682" s="90" t="str">
        <f t="shared" ca="1" si="3383"/>
        <v/>
      </c>
      <c r="M1682" s="90" t="str">
        <f t="shared" ca="1" si="3383"/>
        <v/>
      </c>
      <c r="N1682" s="90" t="str">
        <f t="shared" ca="1" si="3383"/>
        <v/>
      </c>
      <c r="O1682" s="90" t="str">
        <f t="shared" ca="1" si="3383"/>
        <v/>
      </c>
      <c r="P1682" s="89" t="str">
        <f t="shared" ref="P1682:U1682" ca="1" si="3384">IF(ISNA(MATCH(MIN(J1654:J1703)+ROW()-ROW(P1654),J1654:J1703,0)),"",INDEX(D1654:D1703,MATCH(MIN(J1654:J1703)+ROW()-ROW(P1654),J1654:J1703,0)))</f>
        <v/>
      </c>
      <c r="Q1682" s="89" t="str">
        <f t="shared" ca="1" si="3384"/>
        <v/>
      </c>
      <c r="R1682" s="89" t="str">
        <f t="shared" ca="1" si="3384"/>
        <v/>
      </c>
      <c r="S1682" s="89" t="str">
        <f t="shared" ca="1" si="3384"/>
        <v/>
      </c>
      <c r="T1682" s="89" t="str">
        <f t="shared" ca="1" si="3384"/>
        <v/>
      </c>
      <c r="U1682" s="89" t="str">
        <f t="shared" ca="1" si="3384"/>
        <v/>
      </c>
      <c r="V1682" s="98"/>
    </row>
    <row r="1683" spans="2:22" x14ac:dyDescent="0.25">
      <c r="B1683">
        <v>30</v>
      </c>
      <c r="C1683" s="29">
        <f t="shared" si="3358"/>
        <v>43869</v>
      </c>
      <c r="D1683" s="88">
        <f ca="1">OFFSET(dispos!$D$38,,174)</f>
        <v>0</v>
      </c>
      <c r="E1683" s="88">
        <f ca="1">OFFSET(dispos!$E$38,,174)</f>
        <v>0</v>
      </c>
      <c r="F1683" s="88">
        <f ca="1">OFFSET(dispos!$F$38,,174)</f>
        <v>0</v>
      </c>
      <c r="G1683" s="88">
        <f ca="1">OFFSET(dispos!$G$38,,174)</f>
        <v>0</v>
      </c>
      <c r="H1683" s="88">
        <f ca="1">OFFSET(dispos!$H$38,,174)</f>
        <v>0</v>
      </c>
      <c r="I1683" s="88">
        <f ca="1">OFFSET(dispos!$I$38,,174)</f>
        <v>0</v>
      </c>
      <c r="J1683" s="90" t="str">
        <f t="shared" ref="J1683:O1683" ca="1" si="3385">IF(D1683=0,"",SUMPRODUCT((D1654:D1703&lt;=D1683)-(ISBLANK(D1654:D1703))))</f>
        <v/>
      </c>
      <c r="K1683" s="90" t="str">
        <f t="shared" ca="1" si="3385"/>
        <v/>
      </c>
      <c r="L1683" s="90" t="str">
        <f t="shared" ca="1" si="3385"/>
        <v/>
      </c>
      <c r="M1683" s="90" t="str">
        <f t="shared" ca="1" si="3385"/>
        <v/>
      </c>
      <c r="N1683" s="90" t="str">
        <f t="shared" ca="1" si="3385"/>
        <v/>
      </c>
      <c r="O1683" s="90" t="str">
        <f t="shared" ca="1" si="3385"/>
        <v/>
      </c>
      <c r="P1683" s="89" t="str">
        <f t="shared" ref="P1683:U1683" ca="1" si="3386">IF(ISNA(MATCH(MIN(J1654:J1703)+ROW()-ROW(P1654),J1654:J1703,0)),"",INDEX(D1654:D1703,MATCH(MIN(J1654:J1703)+ROW()-ROW(P1654),J1654:J1703,0)))</f>
        <v/>
      </c>
      <c r="Q1683" s="89" t="str">
        <f t="shared" ca="1" si="3386"/>
        <v/>
      </c>
      <c r="R1683" s="89" t="str">
        <f t="shared" ca="1" si="3386"/>
        <v/>
      </c>
      <c r="S1683" s="89" t="str">
        <f t="shared" ca="1" si="3386"/>
        <v/>
      </c>
      <c r="T1683" s="89" t="str">
        <f t="shared" ca="1" si="3386"/>
        <v/>
      </c>
      <c r="U1683" s="89" t="str">
        <f t="shared" ca="1" si="3386"/>
        <v/>
      </c>
      <c r="V1683" s="98"/>
    </row>
    <row r="1684" spans="2:22" x14ac:dyDescent="0.25">
      <c r="B1684">
        <v>31</v>
      </c>
      <c r="C1684" s="29">
        <f t="shared" si="3358"/>
        <v>43869</v>
      </c>
      <c r="D1684" s="88">
        <f ca="1">OFFSET(dispos!$D$38,,180)</f>
        <v>0</v>
      </c>
      <c r="E1684" s="88">
        <f ca="1">OFFSET(dispos!$E$38,,180)</f>
        <v>0</v>
      </c>
      <c r="F1684" s="88">
        <f ca="1">OFFSET(dispos!$F$38,,180)</f>
        <v>0</v>
      </c>
      <c r="G1684" s="88">
        <f ca="1">OFFSET(dispos!$G$38,,180)</f>
        <v>0</v>
      </c>
      <c r="H1684" s="88">
        <f ca="1">OFFSET(dispos!$H$38,,180)</f>
        <v>0</v>
      </c>
      <c r="I1684" s="88">
        <f ca="1">OFFSET(dispos!$I$38,,180)</f>
        <v>0</v>
      </c>
      <c r="J1684" s="90" t="str">
        <f t="shared" ref="J1684:O1684" ca="1" si="3387">IF(D1684=0,"",SUMPRODUCT((D1654:D1703&lt;=D1684)-(ISBLANK(D1654:D1703))))</f>
        <v/>
      </c>
      <c r="K1684" s="90" t="str">
        <f t="shared" ca="1" si="3387"/>
        <v/>
      </c>
      <c r="L1684" s="90" t="str">
        <f t="shared" ca="1" si="3387"/>
        <v/>
      </c>
      <c r="M1684" s="90" t="str">
        <f t="shared" ca="1" si="3387"/>
        <v/>
      </c>
      <c r="N1684" s="90" t="str">
        <f t="shared" ca="1" si="3387"/>
        <v/>
      </c>
      <c r="O1684" s="90" t="str">
        <f t="shared" ca="1" si="3387"/>
        <v/>
      </c>
      <c r="P1684" s="89" t="str">
        <f t="shared" ref="P1684:U1684" ca="1" si="3388">IF(ISNA(MATCH(MIN(J1654:J1703)+ROW()-ROW(P1654),J1654:J1703,0)),"",INDEX(D1654:D1703,MATCH(MIN(J1654:J1703)+ROW()-ROW(P1654),J1654:J1703,0)))</f>
        <v/>
      </c>
      <c r="Q1684" s="89" t="str">
        <f t="shared" ca="1" si="3388"/>
        <v/>
      </c>
      <c r="R1684" s="89" t="str">
        <f t="shared" ca="1" si="3388"/>
        <v/>
      </c>
      <c r="S1684" s="89" t="str">
        <f t="shared" ca="1" si="3388"/>
        <v/>
      </c>
      <c r="T1684" s="89" t="str">
        <f t="shared" ca="1" si="3388"/>
        <v/>
      </c>
      <c r="U1684" s="89" t="str">
        <f t="shared" ca="1" si="3388"/>
        <v/>
      </c>
      <c r="V1684" s="98"/>
    </row>
    <row r="1685" spans="2:22" x14ac:dyDescent="0.25">
      <c r="B1685">
        <v>32</v>
      </c>
      <c r="C1685" s="29">
        <f t="shared" si="3358"/>
        <v>43869</v>
      </c>
      <c r="D1685" s="88">
        <f ca="1">OFFSET(dispos!$D$38,,186)</f>
        <v>0</v>
      </c>
      <c r="E1685" s="88">
        <f ca="1">OFFSET(dispos!$E$38,,186)</f>
        <v>0</v>
      </c>
      <c r="F1685" s="88">
        <f ca="1">OFFSET(dispos!$F$38,,186)</f>
        <v>0</v>
      </c>
      <c r="G1685" s="88">
        <f ca="1">OFFSET(dispos!$G$38,,186)</f>
        <v>0</v>
      </c>
      <c r="H1685" s="88">
        <f ca="1">OFFSET(dispos!$H$38,,186)</f>
        <v>0</v>
      </c>
      <c r="I1685" s="88">
        <f ca="1">OFFSET(dispos!$I$38,,186)</f>
        <v>0</v>
      </c>
      <c r="J1685" s="90" t="str">
        <f t="shared" ref="J1685:O1685" ca="1" si="3389">IF(D1685=0,"",SUMPRODUCT((D1654:D1703&lt;=D1685)-(ISBLANK(D1654:D1703))))</f>
        <v/>
      </c>
      <c r="K1685" s="90" t="str">
        <f t="shared" ca="1" si="3389"/>
        <v/>
      </c>
      <c r="L1685" s="90" t="str">
        <f t="shared" ca="1" si="3389"/>
        <v/>
      </c>
      <c r="M1685" s="90" t="str">
        <f t="shared" ca="1" si="3389"/>
        <v/>
      </c>
      <c r="N1685" s="90" t="str">
        <f t="shared" ca="1" si="3389"/>
        <v/>
      </c>
      <c r="O1685" s="90" t="str">
        <f t="shared" ca="1" si="3389"/>
        <v/>
      </c>
      <c r="P1685" s="89" t="str">
        <f t="shared" ref="P1685:U1685" ca="1" si="3390">IF(ISNA(MATCH(MIN(J1654:J1703)+ROW()-ROW(P1654),J1654:J1703,0)),"",INDEX(D1654:D1703,MATCH(MIN(J1654:J1703)+ROW()-ROW(P1654),J1654:J1703,0)))</f>
        <v/>
      </c>
      <c r="Q1685" s="89" t="str">
        <f t="shared" ca="1" si="3390"/>
        <v/>
      </c>
      <c r="R1685" s="89" t="str">
        <f t="shared" ca="1" si="3390"/>
        <v/>
      </c>
      <c r="S1685" s="89" t="str">
        <f t="shared" ca="1" si="3390"/>
        <v/>
      </c>
      <c r="T1685" s="89" t="str">
        <f t="shared" ca="1" si="3390"/>
        <v/>
      </c>
      <c r="U1685" s="89" t="str">
        <f t="shared" ca="1" si="3390"/>
        <v/>
      </c>
      <c r="V1685" s="98"/>
    </row>
    <row r="1686" spans="2:22" x14ac:dyDescent="0.25">
      <c r="B1686">
        <v>33</v>
      </c>
      <c r="C1686" s="29">
        <f t="shared" si="3358"/>
        <v>43869</v>
      </c>
      <c r="D1686" s="88">
        <f ca="1">OFFSET(dispos!$D$38,,192)</f>
        <v>0</v>
      </c>
      <c r="E1686" s="88">
        <f ca="1">OFFSET(dispos!$E$38,,192)</f>
        <v>0</v>
      </c>
      <c r="F1686" s="88">
        <f ca="1">OFFSET(dispos!$F$38,,192)</f>
        <v>0</v>
      </c>
      <c r="G1686" s="88">
        <f ca="1">OFFSET(dispos!$G$38,,192)</f>
        <v>0</v>
      </c>
      <c r="H1686" s="88">
        <f ca="1">OFFSET(dispos!$H$38,,192)</f>
        <v>0</v>
      </c>
      <c r="I1686" s="88">
        <f ca="1">OFFSET(dispos!$I$38,,192)</f>
        <v>0</v>
      </c>
      <c r="J1686" s="90" t="str">
        <f t="shared" ref="J1686:O1686" ca="1" si="3391">IF(D1686=0,"",SUMPRODUCT((D1654:D1703&lt;=D1686)-(ISBLANK(D1654:D1703))))</f>
        <v/>
      </c>
      <c r="K1686" s="90" t="str">
        <f t="shared" ca="1" si="3391"/>
        <v/>
      </c>
      <c r="L1686" s="90" t="str">
        <f t="shared" ca="1" si="3391"/>
        <v/>
      </c>
      <c r="M1686" s="90" t="str">
        <f t="shared" ca="1" si="3391"/>
        <v/>
      </c>
      <c r="N1686" s="90" t="str">
        <f t="shared" ca="1" si="3391"/>
        <v/>
      </c>
      <c r="O1686" s="90" t="str">
        <f t="shared" ca="1" si="3391"/>
        <v/>
      </c>
      <c r="P1686" s="89" t="str">
        <f t="shared" ref="P1686:U1686" ca="1" si="3392">IF(ISNA(MATCH(MIN(J1654:J1703)+ROW()-ROW(P1654),J1654:J1703,0)),"",INDEX(D1654:D1703,MATCH(MIN(J1654:J1703)+ROW()-ROW(P1654),J1654:J1703,0)))</f>
        <v/>
      </c>
      <c r="Q1686" s="89" t="str">
        <f t="shared" ca="1" si="3392"/>
        <v/>
      </c>
      <c r="R1686" s="89" t="str">
        <f t="shared" ca="1" si="3392"/>
        <v/>
      </c>
      <c r="S1686" s="89" t="str">
        <f t="shared" ca="1" si="3392"/>
        <v/>
      </c>
      <c r="T1686" s="89" t="str">
        <f t="shared" ca="1" si="3392"/>
        <v/>
      </c>
      <c r="U1686" s="89" t="str">
        <f t="shared" ca="1" si="3392"/>
        <v/>
      </c>
      <c r="V1686" s="98"/>
    </row>
    <row r="1687" spans="2:22" x14ac:dyDescent="0.25">
      <c r="B1687">
        <v>34</v>
      </c>
      <c r="C1687" s="29">
        <f t="shared" si="3358"/>
        <v>43869</v>
      </c>
      <c r="D1687" s="88">
        <f ca="1">OFFSET(dispos!$D$38,,198)</f>
        <v>0</v>
      </c>
      <c r="E1687" s="88">
        <f ca="1">OFFSET(dispos!$E$38,,198)</f>
        <v>0</v>
      </c>
      <c r="F1687" s="88">
        <f ca="1">OFFSET(dispos!$F$38,,198)</f>
        <v>0</v>
      </c>
      <c r="G1687" s="88">
        <f ca="1">OFFSET(dispos!$G$38,,198)</f>
        <v>0</v>
      </c>
      <c r="H1687" s="88">
        <f ca="1">OFFSET(dispos!$H$38,,198)</f>
        <v>0</v>
      </c>
      <c r="I1687" s="88">
        <f ca="1">OFFSET(dispos!$I$38,,198)</f>
        <v>0</v>
      </c>
      <c r="J1687" s="90" t="str">
        <f t="shared" ref="J1687:O1687" ca="1" si="3393">IF(D1687=0,"",SUMPRODUCT((D1654:D1703&lt;=D1687)-(ISBLANK(D1654:D1703))))</f>
        <v/>
      </c>
      <c r="K1687" s="90" t="str">
        <f t="shared" ca="1" si="3393"/>
        <v/>
      </c>
      <c r="L1687" s="90" t="str">
        <f t="shared" ca="1" si="3393"/>
        <v/>
      </c>
      <c r="M1687" s="90" t="str">
        <f t="shared" ca="1" si="3393"/>
        <v/>
      </c>
      <c r="N1687" s="90" t="str">
        <f t="shared" ca="1" si="3393"/>
        <v/>
      </c>
      <c r="O1687" s="90" t="str">
        <f t="shared" ca="1" si="3393"/>
        <v/>
      </c>
      <c r="P1687" s="89" t="str">
        <f t="shared" ref="P1687:U1687" ca="1" si="3394">IF(ISNA(MATCH(MIN(J1654:J1703)+ROW()-ROW(P1654),J1654:J1703,0)),"",INDEX(D1654:D1703,MATCH(MIN(J1654:J1703)+ROW()-ROW(P1654),J1654:J1703,0)))</f>
        <v/>
      </c>
      <c r="Q1687" s="89" t="str">
        <f t="shared" ca="1" si="3394"/>
        <v/>
      </c>
      <c r="R1687" s="89" t="str">
        <f t="shared" ca="1" si="3394"/>
        <v/>
      </c>
      <c r="S1687" s="89" t="str">
        <f t="shared" ca="1" si="3394"/>
        <v/>
      </c>
      <c r="T1687" s="89" t="str">
        <f t="shared" ca="1" si="3394"/>
        <v/>
      </c>
      <c r="U1687" s="89" t="str">
        <f t="shared" ca="1" si="3394"/>
        <v/>
      </c>
      <c r="V1687" s="98"/>
    </row>
    <row r="1688" spans="2:22" x14ac:dyDescent="0.25">
      <c r="B1688">
        <v>35</v>
      </c>
      <c r="C1688" s="29">
        <f t="shared" si="3358"/>
        <v>43869</v>
      </c>
      <c r="D1688" s="88">
        <f ca="1">OFFSET(dispos!$D$38,,204)</f>
        <v>0</v>
      </c>
      <c r="E1688" s="88">
        <f ca="1">OFFSET(dispos!$E$38,,204)</f>
        <v>0</v>
      </c>
      <c r="F1688" s="88">
        <f ca="1">OFFSET(dispos!$F$38,,204)</f>
        <v>0</v>
      </c>
      <c r="G1688" s="88">
        <f ca="1">OFFSET(dispos!$G$38,,204)</f>
        <v>0</v>
      </c>
      <c r="H1688" s="88">
        <f ca="1">OFFSET(dispos!$H$38,,204)</f>
        <v>0</v>
      </c>
      <c r="I1688" s="88">
        <f ca="1">OFFSET(dispos!$I$38,,204)</f>
        <v>0</v>
      </c>
      <c r="J1688" s="90" t="str">
        <f t="shared" ref="J1688:O1688" ca="1" si="3395">IF(D1688=0,"",SUMPRODUCT((D1654:D1703&lt;=D1688)-(ISBLANK(D1654:D1703))))</f>
        <v/>
      </c>
      <c r="K1688" s="90" t="str">
        <f t="shared" ca="1" si="3395"/>
        <v/>
      </c>
      <c r="L1688" s="90" t="str">
        <f t="shared" ca="1" si="3395"/>
        <v/>
      </c>
      <c r="M1688" s="90" t="str">
        <f t="shared" ca="1" si="3395"/>
        <v/>
      </c>
      <c r="N1688" s="90" t="str">
        <f t="shared" ca="1" si="3395"/>
        <v/>
      </c>
      <c r="O1688" s="90" t="str">
        <f t="shared" ca="1" si="3395"/>
        <v/>
      </c>
      <c r="P1688" s="89" t="str">
        <f t="shared" ref="P1688:U1688" ca="1" si="3396">IF(ISNA(MATCH(MIN(J1654:J1703)+ROW()-ROW(P1654),J1654:J1703,0)),"",INDEX(D1654:D1703,MATCH(MIN(J1654:J1703)+ROW()-ROW(P1654),J1654:J1703,0)))</f>
        <v/>
      </c>
      <c r="Q1688" s="89" t="str">
        <f t="shared" ca="1" si="3396"/>
        <v/>
      </c>
      <c r="R1688" s="89" t="str">
        <f t="shared" ca="1" si="3396"/>
        <v/>
      </c>
      <c r="S1688" s="89" t="str">
        <f t="shared" ca="1" si="3396"/>
        <v/>
      </c>
      <c r="T1688" s="89" t="str">
        <f t="shared" ca="1" si="3396"/>
        <v/>
      </c>
      <c r="U1688" s="89" t="str">
        <f t="shared" ca="1" si="3396"/>
        <v/>
      </c>
      <c r="V1688" s="98"/>
    </row>
    <row r="1689" spans="2:22" x14ac:dyDescent="0.25">
      <c r="B1689">
        <v>36</v>
      </c>
      <c r="C1689" s="29">
        <f t="shared" si="3358"/>
        <v>43869</v>
      </c>
      <c r="D1689" s="88">
        <f ca="1">OFFSET(dispos!$D$38,,210)</f>
        <v>0</v>
      </c>
      <c r="E1689" s="88">
        <f ca="1">OFFSET(dispos!$E$38,,210)</f>
        <v>0</v>
      </c>
      <c r="F1689" s="88">
        <f ca="1">OFFSET(dispos!$F$38,,210)</f>
        <v>0</v>
      </c>
      <c r="G1689" s="88">
        <f ca="1">OFFSET(dispos!$G$38,,210)</f>
        <v>0</v>
      </c>
      <c r="H1689" s="88">
        <f ca="1">OFFSET(dispos!$H$38,,210)</f>
        <v>0</v>
      </c>
      <c r="I1689" s="88">
        <f ca="1">OFFSET(dispos!$I$38,,210)</f>
        <v>0</v>
      </c>
      <c r="J1689" s="90" t="str">
        <f t="shared" ref="J1689:O1689" ca="1" si="3397">IF(D1689=0,"",SUMPRODUCT((D1654:D1703&lt;=D1689)-(ISBLANK(D1654:D1703))))</f>
        <v/>
      </c>
      <c r="K1689" s="90" t="str">
        <f t="shared" ca="1" si="3397"/>
        <v/>
      </c>
      <c r="L1689" s="90" t="str">
        <f t="shared" ca="1" si="3397"/>
        <v/>
      </c>
      <c r="M1689" s="90" t="str">
        <f t="shared" ca="1" si="3397"/>
        <v/>
      </c>
      <c r="N1689" s="90" t="str">
        <f t="shared" ca="1" si="3397"/>
        <v/>
      </c>
      <c r="O1689" s="90" t="str">
        <f t="shared" ca="1" si="3397"/>
        <v/>
      </c>
      <c r="P1689" s="89" t="str">
        <f t="shared" ref="P1689:U1689" ca="1" si="3398">IF(ISNA(MATCH(MIN(J1654:J1703)+ROW()-ROW(P1654),J1654:J1703,0)),"",INDEX(D1654:D1703,MATCH(MIN(J1654:J1703)+ROW()-ROW(P1654),J1654:J1703,0)))</f>
        <v/>
      </c>
      <c r="Q1689" s="89" t="str">
        <f t="shared" ca="1" si="3398"/>
        <v/>
      </c>
      <c r="R1689" s="89" t="str">
        <f t="shared" ca="1" si="3398"/>
        <v/>
      </c>
      <c r="S1689" s="89" t="str">
        <f t="shared" ca="1" si="3398"/>
        <v/>
      </c>
      <c r="T1689" s="89" t="str">
        <f t="shared" ca="1" si="3398"/>
        <v/>
      </c>
      <c r="U1689" s="89" t="str">
        <f t="shared" ca="1" si="3398"/>
        <v/>
      </c>
      <c r="V1689" s="98"/>
    </row>
    <row r="1690" spans="2:22" x14ac:dyDescent="0.25">
      <c r="B1690">
        <v>37</v>
      </c>
      <c r="C1690" s="29">
        <f t="shared" si="3358"/>
        <v>43869</v>
      </c>
      <c r="D1690" s="88">
        <f ca="1">OFFSET(dispos!$D$38,,216)</f>
        <v>0</v>
      </c>
      <c r="E1690" s="88">
        <f ca="1">OFFSET(dispos!$E$38,,216)</f>
        <v>0</v>
      </c>
      <c r="F1690" s="88">
        <f ca="1">OFFSET(dispos!$F$38,,216)</f>
        <v>0</v>
      </c>
      <c r="G1690" s="88">
        <f ca="1">OFFSET(dispos!$G$38,,216)</f>
        <v>0</v>
      </c>
      <c r="H1690" s="88">
        <f ca="1">OFFSET(dispos!$H$38,,216)</f>
        <v>0</v>
      </c>
      <c r="I1690" s="88">
        <f ca="1">OFFSET(dispos!$I$38,,216)</f>
        <v>0</v>
      </c>
      <c r="J1690" s="90" t="str">
        <f t="shared" ref="J1690:O1690" ca="1" si="3399">IF(D1690=0,"",SUMPRODUCT((D1654:D1703&lt;=D1690)-(ISBLANK(D1654:D1703))))</f>
        <v/>
      </c>
      <c r="K1690" s="90" t="str">
        <f t="shared" ca="1" si="3399"/>
        <v/>
      </c>
      <c r="L1690" s="90" t="str">
        <f t="shared" ca="1" si="3399"/>
        <v/>
      </c>
      <c r="M1690" s="90" t="str">
        <f t="shared" ca="1" si="3399"/>
        <v/>
      </c>
      <c r="N1690" s="90" t="str">
        <f t="shared" ca="1" si="3399"/>
        <v/>
      </c>
      <c r="O1690" s="90" t="str">
        <f t="shared" ca="1" si="3399"/>
        <v/>
      </c>
      <c r="P1690" s="89" t="str">
        <f t="shared" ref="P1690:U1690" ca="1" si="3400">IF(ISNA(MATCH(MIN(J1654:J1703)+ROW()-ROW(P1654),J1654:J1703,0)),"",INDEX(D1654:D1703,MATCH(MIN(J1654:J1703)+ROW()-ROW(P1654),J1654:J1703,0)))</f>
        <v/>
      </c>
      <c r="Q1690" s="89" t="str">
        <f t="shared" ca="1" si="3400"/>
        <v/>
      </c>
      <c r="R1690" s="89" t="str">
        <f t="shared" ca="1" si="3400"/>
        <v/>
      </c>
      <c r="S1690" s="89" t="str">
        <f t="shared" ca="1" si="3400"/>
        <v/>
      </c>
      <c r="T1690" s="89" t="str">
        <f t="shared" ca="1" si="3400"/>
        <v/>
      </c>
      <c r="U1690" s="89" t="str">
        <f t="shared" ca="1" si="3400"/>
        <v/>
      </c>
      <c r="V1690" s="98"/>
    </row>
    <row r="1691" spans="2:22" x14ac:dyDescent="0.25">
      <c r="B1691">
        <v>38</v>
      </c>
      <c r="C1691" s="29">
        <f t="shared" si="3358"/>
        <v>43869</v>
      </c>
      <c r="D1691" s="88">
        <f ca="1">OFFSET(dispos!$D$38,,222)</f>
        <v>0</v>
      </c>
      <c r="E1691" s="88">
        <f ca="1">OFFSET(dispos!$E$38,,222)</f>
        <v>0</v>
      </c>
      <c r="F1691" s="88">
        <f ca="1">OFFSET(dispos!$F$38,,222)</f>
        <v>0</v>
      </c>
      <c r="G1691" s="88">
        <f ca="1">OFFSET(dispos!$G$38,,222)</f>
        <v>0</v>
      </c>
      <c r="H1691" s="88">
        <f ca="1">OFFSET(dispos!$H$38,,222)</f>
        <v>0</v>
      </c>
      <c r="I1691" s="88">
        <f ca="1">OFFSET(dispos!$I$38,,222)</f>
        <v>0</v>
      </c>
      <c r="J1691" s="90" t="str">
        <f t="shared" ref="J1691:O1691" ca="1" si="3401">IF(D1691=0,"",SUMPRODUCT((D1654:D1703&lt;=D1691)-(ISBLANK(D1654:D1703))))</f>
        <v/>
      </c>
      <c r="K1691" s="90" t="str">
        <f t="shared" ca="1" si="3401"/>
        <v/>
      </c>
      <c r="L1691" s="90" t="str">
        <f t="shared" ca="1" si="3401"/>
        <v/>
      </c>
      <c r="M1691" s="90" t="str">
        <f t="shared" ca="1" si="3401"/>
        <v/>
      </c>
      <c r="N1691" s="90" t="str">
        <f t="shared" ca="1" si="3401"/>
        <v/>
      </c>
      <c r="O1691" s="90" t="str">
        <f t="shared" ca="1" si="3401"/>
        <v/>
      </c>
      <c r="P1691" s="89" t="str">
        <f t="shared" ref="P1691:U1691" ca="1" si="3402">IF(ISNA(MATCH(MIN(J1654:J1703)+ROW()-ROW(P1654),J1654:J1703,0)),"",INDEX(D1654:D1703,MATCH(MIN(J1654:J1703)+ROW()-ROW(P1654),J1654:J1703,0)))</f>
        <v/>
      </c>
      <c r="Q1691" s="89" t="str">
        <f t="shared" ca="1" si="3402"/>
        <v/>
      </c>
      <c r="R1691" s="89" t="str">
        <f t="shared" ca="1" si="3402"/>
        <v/>
      </c>
      <c r="S1691" s="89" t="str">
        <f t="shared" ca="1" si="3402"/>
        <v/>
      </c>
      <c r="T1691" s="89" t="str">
        <f t="shared" ca="1" si="3402"/>
        <v/>
      </c>
      <c r="U1691" s="89" t="str">
        <f t="shared" ca="1" si="3402"/>
        <v/>
      </c>
      <c r="V1691" s="98"/>
    </row>
    <row r="1692" spans="2:22" x14ac:dyDescent="0.25">
      <c r="B1692">
        <v>39</v>
      </c>
      <c r="C1692" s="29">
        <f t="shared" si="3358"/>
        <v>43869</v>
      </c>
      <c r="D1692" s="88">
        <f ca="1">OFFSET(dispos!$D$38,,228)</f>
        <v>0</v>
      </c>
      <c r="E1692" s="88">
        <f ca="1">OFFSET(dispos!$E$38,,228)</f>
        <v>0</v>
      </c>
      <c r="F1692" s="88">
        <f ca="1">OFFSET(dispos!$F$38,,228)</f>
        <v>0</v>
      </c>
      <c r="G1692" s="88">
        <f ca="1">OFFSET(dispos!$G$38,,228)</f>
        <v>0</v>
      </c>
      <c r="H1692" s="88">
        <f ca="1">OFFSET(dispos!$H$38,,228)</f>
        <v>0</v>
      </c>
      <c r="I1692" s="88">
        <f ca="1">OFFSET(dispos!$I$38,,228)</f>
        <v>0</v>
      </c>
      <c r="J1692" s="90" t="str">
        <f t="shared" ref="J1692:O1692" ca="1" si="3403">IF(D1692=0,"",SUMPRODUCT((D1654:D1703&lt;=D1692)-(ISBLANK(D1654:D1703))))</f>
        <v/>
      </c>
      <c r="K1692" s="90" t="str">
        <f t="shared" ca="1" si="3403"/>
        <v/>
      </c>
      <c r="L1692" s="90" t="str">
        <f t="shared" ca="1" si="3403"/>
        <v/>
      </c>
      <c r="M1692" s="90" t="str">
        <f t="shared" ca="1" si="3403"/>
        <v/>
      </c>
      <c r="N1692" s="90" t="str">
        <f t="shared" ca="1" si="3403"/>
        <v/>
      </c>
      <c r="O1692" s="90" t="str">
        <f t="shared" ca="1" si="3403"/>
        <v/>
      </c>
      <c r="P1692" s="89" t="str">
        <f t="shared" ref="P1692:U1692" ca="1" si="3404">IF(ISNA(MATCH(MIN(J1654:J1703)+ROW()-ROW(P1654),J1654:J1703,0)),"",INDEX(D1654:D1703,MATCH(MIN(J1654:J1703)+ROW()-ROW(P1654),J1654:J1703,0)))</f>
        <v/>
      </c>
      <c r="Q1692" s="89" t="str">
        <f t="shared" ca="1" si="3404"/>
        <v/>
      </c>
      <c r="R1692" s="89" t="str">
        <f t="shared" ca="1" si="3404"/>
        <v/>
      </c>
      <c r="S1692" s="89" t="str">
        <f t="shared" ca="1" si="3404"/>
        <v/>
      </c>
      <c r="T1692" s="89" t="str">
        <f t="shared" ca="1" si="3404"/>
        <v/>
      </c>
      <c r="U1692" s="89" t="str">
        <f t="shared" ca="1" si="3404"/>
        <v/>
      </c>
      <c r="V1692" s="98"/>
    </row>
    <row r="1693" spans="2:22" x14ac:dyDescent="0.25">
      <c r="B1693">
        <v>40</v>
      </c>
      <c r="C1693" s="29">
        <f t="shared" si="3358"/>
        <v>43869</v>
      </c>
      <c r="D1693" s="88">
        <f ca="1">OFFSET(dispos!$D$38,,234)</f>
        <v>0</v>
      </c>
      <c r="E1693" s="88">
        <f ca="1">OFFSET(dispos!$E$38,,234)</f>
        <v>0</v>
      </c>
      <c r="F1693" s="88">
        <f ca="1">OFFSET(dispos!$F$38,,234)</f>
        <v>0</v>
      </c>
      <c r="G1693" s="88">
        <f ca="1">OFFSET(dispos!$G$38,,234)</f>
        <v>0</v>
      </c>
      <c r="H1693" s="88">
        <f ca="1">OFFSET(dispos!$H$38,,234)</f>
        <v>0</v>
      </c>
      <c r="I1693" s="88">
        <f ca="1">OFFSET(dispos!$I$38,,234)</f>
        <v>0</v>
      </c>
      <c r="J1693" s="90" t="str">
        <f t="shared" ref="J1693:O1693" ca="1" si="3405">IF(D1693=0,"",SUMPRODUCT((D1654:D1703&lt;=D1693)-(ISBLANK(D1654:D1703))))</f>
        <v/>
      </c>
      <c r="K1693" s="90" t="str">
        <f t="shared" ca="1" si="3405"/>
        <v/>
      </c>
      <c r="L1693" s="90" t="str">
        <f t="shared" ca="1" si="3405"/>
        <v/>
      </c>
      <c r="M1693" s="90" t="str">
        <f t="shared" ca="1" si="3405"/>
        <v/>
      </c>
      <c r="N1693" s="90" t="str">
        <f t="shared" ca="1" si="3405"/>
        <v/>
      </c>
      <c r="O1693" s="90" t="str">
        <f t="shared" ca="1" si="3405"/>
        <v/>
      </c>
      <c r="P1693" s="89" t="str">
        <f t="shared" ref="P1693:U1693" ca="1" si="3406">IF(ISNA(MATCH(MIN(J1654:J1703)+ROW()-ROW(P1654),J1654:J1703,0)),"",INDEX(D1654:D1703,MATCH(MIN(J1654:J1703)+ROW()-ROW(P1654),J1654:J1703,0)))</f>
        <v/>
      </c>
      <c r="Q1693" s="89" t="str">
        <f t="shared" ca="1" si="3406"/>
        <v/>
      </c>
      <c r="R1693" s="89" t="str">
        <f t="shared" ca="1" si="3406"/>
        <v/>
      </c>
      <c r="S1693" s="89" t="str">
        <f t="shared" ca="1" si="3406"/>
        <v/>
      </c>
      <c r="T1693" s="89" t="str">
        <f t="shared" ca="1" si="3406"/>
        <v/>
      </c>
      <c r="U1693" s="89" t="str">
        <f t="shared" ca="1" si="3406"/>
        <v/>
      </c>
      <c r="V1693" s="98"/>
    </row>
    <row r="1694" spans="2:22" x14ac:dyDescent="0.25">
      <c r="B1694">
        <v>41</v>
      </c>
      <c r="C1694" s="29">
        <f t="shared" si="3358"/>
        <v>43869</v>
      </c>
      <c r="D1694" s="88">
        <f ca="1">OFFSET(dispos!$D$38,,240)</f>
        <v>0</v>
      </c>
      <c r="E1694" s="88">
        <f ca="1">OFFSET(dispos!$E$38,,240)</f>
        <v>0</v>
      </c>
      <c r="F1694" s="88">
        <f ca="1">OFFSET(dispos!$F$38,,240)</f>
        <v>0</v>
      </c>
      <c r="G1694" s="88">
        <f ca="1">OFFSET(dispos!$G$38,,240)</f>
        <v>0</v>
      </c>
      <c r="H1694" s="88">
        <f ca="1">OFFSET(dispos!$H$38,,240)</f>
        <v>0</v>
      </c>
      <c r="I1694" s="88">
        <f ca="1">OFFSET(dispos!$I$38,,240)</f>
        <v>0</v>
      </c>
      <c r="J1694" s="90" t="str">
        <f t="shared" ref="J1694:O1694" ca="1" si="3407">IF(D1694=0,"",SUMPRODUCT((D1654:D1703&lt;=D1694)-(ISBLANK(D1654:D1703))))</f>
        <v/>
      </c>
      <c r="K1694" s="90" t="str">
        <f t="shared" ca="1" si="3407"/>
        <v/>
      </c>
      <c r="L1694" s="90" t="str">
        <f t="shared" ca="1" si="3407"/>
        <v/>
      </c>
      <c r="M1694" s="90" t="str">
        <f t="shared" ca="1" si="3407"/>
        <v/>
      </c>
      <c r="N1694" s="90" t="str">
        <f t="shared" ca="1" si="3407"/>
        <v/>
      </c>
      <c r="O1694" s="90" t="str">
        <f t="shared" ca="1" si="3407"/>
        <v/>
      </c>
      <c r="P1694" s="89" t="str">
        <f t="shared" ref="P1694:U1694" ca="1" si="3408">IF(ISNA(MATCH(MIN(J1654:J1703)+ROW()-ROW(P1654),J1654:J1703,0)),"",INDEX(D1654:D1703,MATCH(MIN(J1654:J1703)+ROW()-ROW(P1654),J1654:J1703,0)))</f>
        <v/>
      </c>
      <c r="Q1694" s="89" t="str">
        <f t="shared" ca="1" si="3408"/>
        <v/>
      </c>
      <c r="R1694" s="89" t="str">
        <f t="shared" ca="1" si="3408"/>
        <v/>
      </c>
      <c r="S1694" s="89" t="str">
        <f t="shared" ca="1" si="3408"/>
        <v/>
      </c>
      <c r="T1694" s="89" t="str">
        <f t="shared" ca="1" si="3408"/>
        <v/>
      </c>
      <c r="U1694" s="89" t="str">
        <f t="shared" ca="1" si="3408"/>
        <v/>
      </c>
      <c r="V1694" s="98"/>
    </row>
    <row r="1695" spans="2:22" x14ac:dyDescent="0.25">
      <c r="B1695">
        <v>42</v>
      </c>
      <c r="C1695" s="29">
        <f t="shared" si="3358"/>
        <v>43869</v>
      </c>
      <c r="D1695" s="88">
        <f ca="1">OFFSET(dispos!$D$38,,246)</f>
        <v>0</v>
      </c>
      <c r="E1695" s="88">
        <f ca="1">OFFSET(dispos!$E$38,,246)</f>
        <v>0</v>
      </c>
      <c r="F1695" s="88">
        <f ca="1">OFFSET(dispos!$F$38,,246)</f>
        <v>0</v>
      </c>
      <c r="G1695" s="88">
        <f ca="1">OFFSET(dispos!$G$38,,246)</f>
        <v>0</v>
      </c>
      <c r="H1695" s="88">
        <f ca="1">OFFSET(dispos!$H$38,,246)</f>
        <v>0</v>
      </c>
      <c r="I1695" s="88">
        <f ca="1">OFFSET(dispos!$I$38,,246)</f>
        <v>0</v>
      </c>
      <c r="J1695" s="90" t="str">
        <f t="shared" ref="J1695:O1695" ca="1" si="3409">IF(D1695=0,"",SUMPRODUCT((D1654:D1703&lt;=D1695)-(ISBLANK(D1654:D1703))))</f>
        <v/>
      </c>
      <c r="K1695" s="90" t="str">
        <f t="shared" ca="1" si="3409"/>
        <v/>
      </c>
      <c r="L1695" s="90" t="str">
        <f t="shared" ca="1" si="3409"/>
        <v/>
      </c>
      <c r="M1695" s="90" t="str">
        <f t="shared" ca="1" si="3409"/>
        <v/>
      </c>
      <c r="N1695" s="90" t="str">
        <f t="shared" ca="1" si="3409"/>
        <v/>
      </c>
      <c r="O1695" s="90" t="str">
        <f t="shared" ca="1" si="3409"/>
        <v/>
      </c>
      <c r="P1695" s="89" t="str">
        <f t="shared" ref="P1695:U1695" ca="1" si="3410">IF(ISNA(MATCH(MIN(J1654:J1703)+ROW()-ROW(P1654),J1654:J1703,0)),"",INDEX(D1654:D1703,MATCH(MIN(J1654:J1703)+ROW()-ROW(P1654),J1654:J1703,0)))</f>
        <v/>
      </c>
      <c r="Q1695" s="89" t="str">
        <f t="shared" ca="1" si="3410"/>
        <v/>
      </c>
      <c r="R1695" s="89" t="str">
        <f t="shared" ca="1" si="3410"/>
        <v/>
      </c>
      <c r="S1695" s="89" t="str">
        <f t="shared" ca="1" si="3410"/>
        <v/>
      </c>
      <c r="T1695" s="89" t="str">
        <f t="shared" ca="1" si="3410"/>
        <v/>
      </c>
      <c r="U1695" s="89" t="str">
        <f t="shared" ca="1" si="3410"/>
        <v/>
      </c>
      <c r="V1695" s="98"/>
    </row>
    <row r="1696" spans="2:22" x14ac:dyDescent="0.25">
      <c r="B1696">
        <v>43</v>
      </c>
      <c r="C1696" s="29">
        <f t="shared" si="3358"/>
        <v>43869</v>
      </c>
      <c r="D1696" s="88">
        <f ca="1">OFFSET(dispos!$D$38,,252)</f>
        <v>0</v>
      </c>
      <c r="E1696" s="88">
        <f ca="1">OFFSET(dispos!$E$38,,252)</f>
        <v>0</v>
      </c>
      <c r="F1696" s="88">
        <f ca="1">OFFSET(dispos!$F$38,,252)</f>
        <v>0</v>
      </c>
      <c r="G1696" s="88">
        <f ca="1">OFFSET(dispos!$G$38,,252)</f>
        <v>0</v>
      </c>
      <c r="H1696" s="88">
        <f ca="1">OFFSET(dispos!$H$38,,252)</f>
        <v>0</v>
      </c>
      <c r="I1696" s="88">
        <f ca="1">OFFSET(dispos!$I$38,,252)</f>
        <v>0</v>
      </c>
      <c r="J1696" s="90" t="str">
        <f t="shared" ref="J1696:O1696" ca="1" si="3411">IF(D1696=0,"",SUMPRODUCT((D1654:D1703&lt;=D1696)-(ISBLANK(D1654:D1703))))</f>
        <v/>
      </c>
      <c r="K1696" s="90" t="str">
        <f t="shared" ca="1" si="3411"/>
        <v/>
      </c>
      <c r="L1696" s="90" t="str">
        <f t="shared" ca="1" si="3411"/>
        <v/>
      </c>
      <c r="M1696" s="90" t="str">
        <f t="shared" ca="1" si="3411"/>
        <v/>
      </c>
      <c r="N1696" s="90" t="str">
        <f t="shared" ca="1" si="3411"/>
        <v/>
      </c>
      <c r="O1696" s="90" t="str">
        <f t="shared" ca="1" si="3411"/>
        <v/>
      </c>
      <c r="P1696" s="89" t="str">
        <f t="shared" ref="P1696:U1696" ca="1" si="3412">IF(ISNA(MATCH(MIN(J1654:J1703)+ROW()-ROW(P1654),J1654:J1703,0)),"",INDEX(D1654:D1703,MATCH(MIN(J1654:J1703)+ROW()-ROW(P1654),J1654:J1703,0)))</f>
        <v/>
      </c>
      <c r="Q1696" s="89" t="str">
        <f t="shared" ca="1" si="3412"/>
        <v/>
      </c>
      <c r="R1696" s="89" t="str">
        <f t="shared" ca="1" si="3412"/>
        <v/>
      </c>
      <c r="S1696" s="89" t="str">
        <f t="shared" ca="1" si="3412"/>
        <v/>
      </c>
      <c r="T1696" s="89" t="str">
        <f t="shared" ca="1" si="3412"/>
        <v/>
      </c>
      <c r="U1696" s="89" t="str">
        <f t="shared" ca="1" si="3412"/>
        <v/>
      </c>
      <c r="V1696" s="98"/>
    </row>
    <row r="1697" spans="2:22" x14ac:dyDescent="0.25">
      <c r="B1697">
        <v>44</v>
      </c>
      <c r="C1697" s="29">
        <f t="shared" si="3358"/>
        <v>43869</v>
      </c>
      <c r="D1697" s="88">
        <f ca="1">OFFSET(dispos!$D$38,,258)</f>
        <v>0</v>
      </c>
      <c r="E1697" s="88">
        <f ca="1">OFFSET(dispos!$E$38,,258)</f>
        <v>0</v>
      </c>
      <c r="F1697" s="88">
        <f ca="1">OFFSET(dispos!$F$38,,258)</f>
        <v>0</v>
      </c>
      <c r="G1697" s="88">
        <f ca="1">OFFSET(dispos!$G$38,,258)</f>
        <v>0</v>
      </c>
      <c r="H1697" s="88">
        <f ca="1">OFFSET(dispos!$H$38,,258)</f>
        <v>0</v>
      </c>
      <c r="I1697" s="88">
        <f ca="1">OFFSET(dispos!$I$38,,258)</f>
        <v>0</v>
      </c>
      <c r="J1697" s="90" t="str">
        <f t="shared" ref="J1697:O1697" ca="1" si="3413">IF(D1697=0,"",SUMPRODUCT((D1654:D1703&lt;=D1697)-(ISBLANK(D1654:D1703))))</f>
        <v/>
      </c>
      <c r="K1697" s="90" t="str">
        <f t="shared" ca="1" si="3413"/>
        <v/>
      </c>
      <c r="L1697" s="90" t="str">
        <f t="shared" ca="1" si="3413"/>
        <v/>
      </c>
      <c r="M1697" s="90" t="str">
        <f t="shared" ca="1" si="3413"/>
        <v/>
      </c>
      <c r="N1697" s="90" t="str">
        <f t="shared" ca="1" si="3413"/>
        <v/>
      </c>
      <c r="O1697" s="90" t="str">
        <f t="shared" ca="1" si="3413"/>
        <v/>
      </c>
      <c r="P1697" s="89" t="str">
        <f t="shared" ref="P1697:U1697" ca="1" si="3414">IF(ISNA(MATCH(MIN(J1654:J1703)+ROW()-ROW(P1654),J1654:J1703,0)),"",INDEX(D1654:D1703,MATCH(MIN(J1654:J1703)+ROW()-ROW(P1654),J1654:J1703,0)))</f>
        <v/>
      </c>
      <c r="Q1697" s="89" t="str">
        <f t="shared" ca="1" si="3414"/>
        <v/>
      </c>
      <c r="R1697" s="89" t="str">
        <f t="shared" ca="1" si="3414"/>
        <v/>
      </c>
      <c r="S1697" s="89" t="str">
        <f t="shared" ca="1" si="3414"/>
        <v/>
      </c>
      <c r="T1697" s="89" t="str">
        <f t="shared" ca="1" si="3414"/>
        <v/>
      </c>
      <c r="U1697" s="89" t="str">
        <f t="shared" ca="1" si="3414"/>
        <v/>
      </c>
      <c r="V1697" s="98"/>
    </row>
    <row r="1698" spans="2:22" x14ac:dyDescent="0.25">
      <c r="B1698">
        <v>45</v>
      </c>
      <c r="C1698" s="29">
        <f t="shared" si="3358"/>
        <v>43869</v>
      </c>
      <c r="D1698" s="88">
        <f ca="1">OFFSET(dispos!$D$38,,264)</f>
        <v>0</v>
      </c>
      <c r="E1698" s="88">
        <f ca="1">OFFSET(dispos!$E$38,,264)</f>
        <v>0</v>
      </c>
      <c r="F1698" s="88">
        <f ca="1">OFFSET(dispos!$F$38,,264)</f>
        <v>0</v>
      </c>
      <c r="G1698" s="88">
        <f ca="1">OFFSET(dispos!$G$38,,264)</f>
        <v>0</v>
      </c>
      <c r="H1698" s="88">
        <f ca="1">OFFSET(dispos!$H$38,,264)</f>
        <v>0</v>
      </c>
      <c r="I1698" s="88">
        <f ca="1">OFFSET(dispos!$I$38,,264)</f>
        <v>0</v>
      </c>
      <c r="J1698" s="90" t="str">
        <f t="shared" ref="J1698:O1698" ca="1" si="3415">IF(D1698=0,"",SUMPRODUCT((D1654:D1703&lt;=D1698)-(ISBLANK(D1654:D1703))))</f>
        <v/>
      </c>
      <c r="K1698" s="90" t="str">
        <f t="shared" ca="1" si="3415"/>
        <v/>
      </c>
      <c r="L1698" s="90" t="str">
        <f t="shared" ca="1" si="3415"/>
        <v/>
      </c>
      <c r="M1698" s="90" t="str">
        <f t="shared" ca="1" si="3415"/>
        <v/>
      </c>
      <c r="N1698" s="90" t="str">
        <f t="shared" ca="1" si="3415"/>
        <v/>
      </c>
      <c r="O1698" s="90" t="str">
        <f t="shared" ca="1" si="3415"/>
        <v/>
      </c>
      <c r="P1698" s="89" t="str">
        <f t="shared" ref="P1698:U1698" ca="1" si="3416">IF(ISNA(MATCH(MIN(J1654:J1703)+ROW()-ROW(P1654),J1654:J1703,0)),"",INDEX(D1654:D1703,MATCH(MIN(J1654:J1703)+ROW()-ROW(P1654),J1654:J1703,0)))</f>
        <v/>
      </c>
      <c r="Q1698" s="89" t="str">
        <f t="shared" ca="1" si="3416"/>
        <v/>
      </c>
      <c r="R1698" s="89" t="str">
        <f t="shared" ca="1" si="3416"/>
        <v/>
      </c>
      <c r="S1698" s="89" t="str">
        <f t="shared" ca="1" si="3416"/>
        <v/>
      </c>
      <c r="T1698" s="89" t="str">
        <f t="shared" ca="1" si="3416"/>
        <v/>
      </c>
      <c r="U1698" s="89" t="str">
        <f t="shared" ca="1" si="3416"/>
        <v/>
      </c>
      <c r="V1698" s="98"/>
    </row>
    <row r="1699" spans="2:22" x14ac:dyDescent="0.25">
      <c r="B1699">
        <v>46</v>
      </c>
      <c r="C1699" s="29">
        <f t="shared" si="3358"/>
        <v>43869</v>
      </c>
      <c r="D1699" s="88">
        <f ca="1">OFFSET(dispos!$D$38,,270)</f>
        <v>0</v>
      </c>
      <c r="E1699" s="88">
        <f ca="1">OFFSET(dispos!$E$38,,270)</f>
        <v>0</v>
      </c>
      <c r="F1699" s="88">
        <f ca="1">OFFSET(dispos!$F$38,,270)</f>
        <v>0</v>
      </c>
      <c r="G1699" s="88">
        <f ca="1">OFFSET(dispos!$G$38,,270)</f>
        <v>0</v>
      </c>
      <c r="H1699" s="88">
        <f ca="1">OFFSET(dispos!$H$38,,270)</f>
        <v>0</v>
      </c>
      <c r="I1699" s="88">
        <f ca="1">OFFSET(dispos!$I$38,,270)</f>
        <v>0</v>
      </c>
      <c r="J1699" s="90" t="str">
        <f t="shared" ref="J1699:O1699" ca="1" si="3417">IF(D1699=0,"",SUMPRODUCT((D1654:D1703&lt;=D1699)-(ISBLANK(D1654:D1703))))</f>
        <v/>
      </c>
      <c r="K1699" s="90" t="str">
        <f t="shared" ca="1" si="3417"/>
        <v/>
      </c>
      <c r="L1699" s="90" t="str">
        <f t="shared" ca="1" si="3417"/>
        <v/>
      </c>
      <c r="M1699" s="90" t="str">
        <f t="shared" ca="1" si="3417"/>
        <v/>
      </c>
      <c r="N1699" s="90" t="str">
        <f t="shared" ca="1" si="3417"/>
        <v/>
      </c>
      <c r="O1699" s="90" t="str">
        <f t="shared" ca="1" si="3417"/>
        <v/>
      </c>
      <c r="P1699" s="89" t="str">
        <f t="shared" ref="P1699:U1699" ca="1" si="3418">IF(ISNA(MATCH(MIN(J1654:J1703)+ROW()-ROW(P1654),J1654:J1703,0)),"",INDEX(D1654:D1703,MATCH(MIN(J1654:J1703)+ROW()-ROW(P1654),J1654:J1703,0)))</f>
        <v/>
      </c>
      <c r="Q1699" s="89" t="str">
        <f t="shared" ca="1" si="3418"/>
        <v/>
      </c>
      <c r="R1699" s="89" t="str">
        <f t="shared" ca="1" si="3418"/>
        <v/>
      </c>
      <c r="S1699" s="89" t="str">
        <f t="shared" ca="1" si="3418"/>
        <v/>
      </c>
      <c r="T1699" s="89" t="str">
        <f t="shared" ca="1" si="3418"/>
        <v/>
      </c>
      <c r="U1699" s="89" t="str">
        <f t="shared" ca="1" si="3418"/>
        <v/>
      </c>
      <c r="V1699" s="98"/>
    </row>
    <row r="1700" spans="2:22" x14ac:dyDescent="0.25">
      <c r="B1700">
        <v>47</v>
      </c>
      <c r="C1700" s="29">
        <f t="shared" si="3358"/>
        <v>43869</v>
      </c>
      <c r="D1700" s="88">
        <f ca="1">OFFSET(dispos!$D$38,,276)</f>
        <v>0</v>
      </c>
      <c r="E1700" s="88">
        <f ca="1">OFFSET(dispos!$E$38,,276)</f>
        <v>0</v>
      </c>
      <c r="F1700" s="88">
        <f ca="1">OFFSET(dispos!$F$38,,276)</f>
        <v>0</v>
      </c>
      <c r="G1700" s="88">
        <f ca="1">OFFSET(dispos!$G$38,,276)</f>
        <v>0</v>
      </c>
      <c r="H1700" s="88">
        <f ca="1">OFFSET(dispos!$H$38,,276)</f>
        <v>0</v>
      </c>
      <c r="I1700" s="88">
        <f ca="1">OFFSET(dispos!$I$38,,276)</f>
        <v>0</v>
      </c>
      <c r="J1700" s="90" t="str">
        <f t="shared" ref="J1700:O1700" ca="1" si="3419">IF(D1700=0,"",SUMPRODUCT((D1654:D1703&lt;=D1700)-(ISBLANK(D1654:D1703))))</f>
        <v/>
      </c>
      <c r="K1700" s="90" t="str">
        <f t="shared" ca="1" si="3419"/>
        <v/>
      </c>
      <c r="L1700" s="90" t="str">
        <f t="shared" ca="1" si="3419"/>
        <v/>
      </c>
      <c r="M1700" s="90" t="str">
        <f t="shared" ca="1" si="3419"/>
        <v/>
      </c>
      <c r="N1700" s="90" t="str">
        <f t="shared" ca="1" si="3419"/>
        <v/>
      </c>
      <c r="O1700" s="90" t="str">
        <f t="shared" ca="1" si="3419"/>
        <v/>
      </c>
      <c r="P1700" s="89" t="str">
        <f t="shared" ref="P1700:U1700" ca="1" si="3420">IF(ISNA(MATCH(MIN(J1654:J1703)+ROW()-ROW(P1654),J1654:J1703,0)),"",INDEX(D1654:D1703,MATCH(MIN(J1654:J1703)+ROW()-ROW(P1654),J1654:J1703,0)))</f>
        <v/>
      </c>
      <c r="Q1700" s="89" t="str">
        <f t="shared" ca="1" si="3420"/>
        <v/>
      </c>
      <c r="R1700" s="89" t="str">
        <f t="shared" ca="1" si="3420"/>
        <v/>
      </c>
      <c r="S1700" s="89" t="str">
        <f t="shared" ca="1" si="3420"/>
        <v/>
      </c>
      <c r="T1700" s="89" t="str">
        <f t="shared" ca="1" si="3420"/>
        <v/>
      </c>
      <c r="U1700" s="89" t="str">
        <f t="shared" ca="1" si="3420"/>
        <v/>
      </c>
      <c r="V1700" s="98"/>
    </row>
    <row r="1701" spans="2:22" x14ac:dyDescent="0.25">
      <c r="B1701">
        <v>48</v>
      </c>
      <c r="C1701" s="29">
        <f t="shared" si="3358"/>
        <v>43869</v>
      </c>
      <c r="D1701" s="88">
        <f ca="1">OFFSET(dispos!$D$38,,282)</f>
        <v>0</v>
      </c>
      <c r="E1701" s="88">
        <f ca="1">OFFSET(dispos!$E$38,,282)</f>
        <v>0</v>
      </c>
      <c r="F1701" s="88">
        <f ca="1">OFFSET(dispos!$F$38,,282)</f>
        <v>0</v>
      </c>
      <c r="G1701" s="88">
        <f ca="1">OFFSET(dispos!$G$38,,282)</f>
        <v>0</v>
      </c>
      <c r="H1701" s="88">
        <f ca="1">OFFSET(dispos!$H$38,,282)</f>
        <v>0</v>
      </c>
      <c r="I1701" s="88">
        <f ca="1">OFFSET(dispos!$I$38,,282)</f>
        <v>0</v>
      </c>
      <c r="J1701" s="90" t="str">
        <f t="shared" ref="J1701:O1701" ca="1" si="3421">IF(D1701=0,"",SUMPRODUCT((D1654:D1703&lt;=D1701)-(ISBLANK(D1654:D1703))))</f>
        <v/>
      </c>
      <c r="K1701" s="90" t="str">
        <f t="shared" ca="1" si="3421"/>
        <v/>
      </c>
      <c r="L1701" s="90" t="str">
        <f t="shared" ca="1" si="3421"/>
        <v/>
      </c>
      <c r="M1701" s="90" t="str">
        <f t="shared" ca="1" si="3421"/>
        <v/>
      </c>
      <c r="N1701" s="90" t="str">
        <f t="shared" ca="1" si="3421"/>
        <v/>
      </c>
      <c r="O1701" s="90" t="str">
        <f t="shared" ca="1" si="3421"/>
        <v/>
      </c>
      <c r="P1701" s="89" t="str">
        <f t="shared" ref="P1701:U1701" ca="1" si="3422">IF(ISNA(MATCH(MIN(J1654:J1703)+ROW()-ROW(P1654),J1654:J1703,0)),"",INDEX(D1654:D1703,MATCH(MIN(J1654:J1703)+ROW()-ROW(P1654),J1654:J1703,0)))</f>
        <v/>
      </c>
      <c r="Q1701" s="89" t="str">
        <f t="shared" ca="1" si="3422"/>
        <v/>
      </c>
      <c r="R1701" s="89" t="str">
        <f t="shared" ca="1" si="3422"/>
        <v/>
      </c>
      <c r="S1701" s="89" t="str">
        <f t="shared" ca="1" si="3422"/>
        <v/>
      </c>
      <c r="T1701" s="89" t="str">
        <f t="shared" ca="1" si="3422"/>
        <v/>
      </c>
      <c r="U1701" s="89" t="str">
        <f t="shared" ca="1" si="3422"/>
        <v/>
      </c>
      <c r="V1701" s="98"/>
    </row>
    <row r="1702" spans="2:22" x14ac:dyDescent="0.25">
      <c r="B1702">
        <v>49</v>
      </c>
      <c r="C1702" s="29">
        <f t="shared" si="3358"/>
        <v>43869</v>
      </c>
      <c r="D1702" s="88">
        <f ca="1">OFFSET(dispos!$D$38,,288)</f>
        <v>0</v>
      </c>
      <c r="E1702" s="88">
        <f ca="1">OFFSET(dispos!$E$38,,288)</f>
        <v>0</v>
      </c>
      <c r="F1702" s="88">
        <f ca="1">OFFSET(dispos!$F$38,,288)</f>
        <v>0</v>
      </c>
      <c r="G1702" s="88">
        <f ca="1">OFFSET(dispos!$G$38,,288)</f>
        <v>0</v>
      </c>
      <c r="H1702" s="88">
        <f ca="1">OFFSET(dispos!$H$38,,288)</f>
        <v>0</v>
      </c>
      <c r="I1702" s="88">
        <f ca="1">OFFSET(dispos!$I$38,,288)</f>
        <v>0</v>
      </c>
      <c r="J1702" s="90" t="str">
        <f t="shared" ref="J1702:O1702" ca="1" si="3423">IF(D1702=0,"",SUMPRODUCT((D1654:D1703&lt;=D1702)-(ISBLANK(D1654:D1703))))</f>
        <v/>
      </c>
      <c r="K1702" s="90" t="str">
        <f t="shared" ca="1" si="3423"/>
        <v/>
      </c>
      <c r="L1702" s="90" t="str">
        <f t="shared" ca="1" si="3423"/>
        <v/>
      </c>
      <c r="M1702" s="90" t="str">
        <f t="shared" ca="1" si="3423"/>
        <v/>
      </c>
      <c r="N1702" s="90" t="str">
        <f t="shared" ca="1" si="3423"/>
        <v/>
      </c>
      <c r="O1702" s="90" t="str">
        <f t="shared" ca="1" si="3423"/>
        <v/>
      </c>
      <c r="P1702" s="89" t="str">
        <f t="shared" ref="P1702:U1702" ca="1" si="3424">IF(ISNA(MATCH(MIN(J1654:J1703)+ROW()-ROW(P1654),J1654:J1703,0)),"",INDEX(D1654:D1703,MATCH(MIN(J1654:J1703)+ROW()-ROW(P1654),J1654:J1703,0)))</f>
        <v/>
      </c>
      <c r="Q1702" s="89" t="str">
        <f t="shared" ca="1" si="3424"/>
        <v/>
      </c>
      <c r="R1702" s="89" t="str">
        <f t="shared" ca="1" si="3424"/>
        <v/>
      </c>
      <c r="S1702" s="89" t="str">
        <f t="shared" ca="1" si="3424"/>
        <v/>
      </c>
      <c r="T1702" s="89" t="str">
        <f t="shared" ca="1" si="3424"/>
        <v/>
      </c>
      <c r="U1702" s="89" t="str">
        <f t="shared" ca="1" si="3424"/>
        <v/>
      </c>
      <c r="V1702" s="98"/>
    </row>
    <row r="1703" spans="2:22" x14ac:dyDescent="0.25">
      <c r="B1703">
        <v>50</v>
      </c>
      <c r="C1703" s="29">
        <f t="shared" si="3358"/>
        <v>43869</v>
      </c>
      <c r="D1703" s="88">
        <f ca="1">OFFSET(dispos!$D$38,,294)</f>
        <v>0</v>
      </c>
      <c r="E1703" s="88">
        <f ca="1">OFFSET(dispos!$E$38,,294)</f>
        <v>0</v>
      </c>
      <c r="F1703" s="88">
        <f ca="1">OFFSET(dispos!$F$38,,294)</f>
        <v>0</v>
      </c>
      <c r="G1703" s="88">
        <f ca="1">OFFSET(dispos!$G$38,,294)</f>
        <v>0</v>
      </c>
      <c r="H1703" s="88">
        <f ca="1">OFFSET(dispos!$H$38,,294)</f>
        <v>0</v>
      </c>
      <c r="I1703" s="88">
        <f ca="1">OFFSET(dispos!$I$38,,294)</f>
        <v>0</v>
      </c>
      <c r="J1703" s="90" t="str">
        <f t="shared" ref="J1703:O1703" ca="1" si="3425">IF(D1703=0,"",SUMPRODUCT((D1654:D1703&lt;=D1703)-(ISBLANK(D1654:D1703))))</f>
        <v/>
      </c>
      <c r="K1703" s="90" t="str">
        <f t="shared" ca="1" si="3425"/>
        <v/>
      </c>
      <c r="L1703" s="90" t="str">
        <f t="shared" ca="1" si="3425"/>
        <v/>
      </c>
      <c r="M1703" s="90" t="str">
        <f t="shared" ca="1" si="3425"/>
        <v/>
      </c>
      <c r="N1703" s="90" t="str">
        <f t="shared" ca="1" si="3425"/>
        <v/>
      </c>
      <c r="O1703" s="90" t="str">
        <f t="shared" ca="1" si="3425"/>
        <v/>
      </c>
      <c r="P1703" s="89" t="str">
        <f t="shared" ref="P1703:U1703" ca="1" si="3426">IF(ISNA(MATCH(MIN(J1654:J1703)+ROW()-ROW(P1654),J1654:J1703,0)),"",INDEX(D1654:D1703,MATCH(MIN(J1654:J1703)+ROW()-ROW(P1654),J1654:J1703,0)))</f>
        <v/>
      </c>
      <c r="Q1703" s="89" t="str">
        <f t="shared" ca="1" si="3426"/>
        <v/>
      </c>
      <c r="R1703" s="89" t="str">
        <f t="shared" ca="1" si="3426"/>
        <v/>
      </c>
      <c r="S1703" s="89" t="str">
        <f t="shared" ca="1" si="3426"/>
        <v/>
      </c>
      <c r="T1703" s="89" t="str">
        <f t="shared" ca="1" si="3426"/>
        <v/>
      </c>
      <c r="U1703" s="89" t="str">
        <f t="shared" ca="1" si="3426"/>
        <v/>
      </c>
      <c r="V1703" s="98"/>
    </row>
    <row r="1704" spans="2:22" x14ac:dyDescent="0.25">
      <c r="B1704" s="91">
        <v>1</v>
      </c>
      <c r="C1704" s="92">
        <f>dispos!$C$39</f>
        <v>43870</v>
      </c>
      <c r="D1704" s="93">
        <f ca="1">OFFSET(dispos!$D$39,,)</f>
        <v>0</v>
      </c>
      <c r="E1704" s="93">
        <f ca="1">OFFSET(dispos!$E$39,,)</f>
        <v>0</v>
      </c>
      <c r="F1704" s="93">
        <f ca="1">OFFSET(dispos!$F$39,,)</f>
        <v>0</v>
      </c>
      <c r="G1704" s="93">
        <f ca="1">OFFSET(dispos!$G$39,,)</f>
        <v>0</v>
      </c>
      <c r="H1704" s="93">
        <f ca="1">OFFSET(dispos!$H$39,,)</f>
        <v>0</v>
      </c>
      <c r="I1704" s="93">
        <f ca="1">OFFSET(dispos!$I$39,,)</f>
        <v>0</v>
      </c>
      <c r="J1704" s="94" t="str">
        <f t="shared" ref="J1704:O1704" ca="1" si="3427">IF(D1704=0,"",SUMPRODUCT((D1704:D1753&lt;=D1704)-(ISBLANK(D1704:D1753))))</f>
        <v/>
      </c>
      <c r="K1704" s="95" t="str">
        <f t="shared" ca="1" si="3427"/>
        <v/>
      </c>
      <c r="L1704" s="95" t="str">
        <f t="shared" ca="1" si="3427"/>
        <v/>
      </c>
      <c r="M1704" s="95" t="str">
        <f t="shared" ca="1" si="3427"/>
        <v/>
      </c>
      <c r="N1704" s="95" t="str">
        <f t="shared" ca="1" si="3427"/>
        <v/>
      </c>
      <c r="O1704" s="95" t="str">
        <f t="shared" ca="1" si="3427"/>
        <v/>
      </c>
      <c r="P1704" s="96" t="str">
        <f t="shared" ref="P1704:U1704" ca="1" si="3428">IF(ISNA(MATCH(MIN(J1704:J1753)+ROW()-ROW(P1704),J1704:J1753,0)),"",INDEX(D1704:D1753,MATCH(MIN(J1704:J1753)+ROW()-ROW(P1704),J1704:J1753,0)))</f>
        <v/>
      </c>
      <c r="Q1704" s="96" t="str">
        <f t="shared" ca="1" si="3428"/>
        <v/>
      </c>
      <c r="R1704" s="96" t="str">
        <f t="shared" ca="1" si="3428"/>
        <v/>
      </c>
      <c r="S1704" s="96" t="str">
        <f t="shared" ca="1" si="3428"/>
        <v/>
      </c>
      <c r="T1704" s="96" t="str">
        <f t="shared" ca="1" si="3428"/>
        <v/>
      </c>
      <c r="U1704" s="96" t="str">
        <f t="shared" ca="1" si="3428"/>
        <v/>
      </c>
      <c r="V1704" s="98">
        <v>35</v>
      </c>
    </row>
    <row r="1705" spans="2:22" x14ac:dyDescent="0.25">
      <c r="B1705" s="91">
        <v>2</v>
      </c>
      <c r="C1705" s="92">
        <f t="shared" si="3358"/>
        <v>43870</v>
      </c>
      <c r="D1705" s="93">
        <f ca="1">OFFSET(dispos!$D$39,,6)</f>
        <v>0</v>
      </c>
      <c r="E1705" s="93">
        <f ca="1">OFFSET(dispos!$E$39,,6)</f>
        <v>0</v>
      </c>
      <c r="F1705" s="93">
        <f ca="1">OFFSET(dispos!$F$39,,6)</f>
        <v>0</v>
      </c>
      <c r="G1705" s="93">
        <f ca="1">OFFSET(dispos!$G$39,,6)</f>
        <v>0</v>
      </c>
      <c r="H1705" s="93">
        <f ca="1">OFFSET(dispos!$H$39,,6)</f>
        <v>0</v>
      </c>
      <c r="I1705" s="93">
        <f ca="1">OFFSET(dispos!$I$39,,6)</f>
        <v>0</v>
      </c>
      <c r="J1705" s="90" t="str">
        <f t="shared" ref="J1705:O1705" ca="1" si="3429">IF(D1705=0,"",SUMPRODUCT((D1704:D1753&lt;=D1705)-(ISBLANK(D1704:D1753))))</f>
        <v/>
      </c>
      <c r="K1705" s="90" t="str">
        <f t="shared" ca="1" si="3429"/>
        <v/>
      </c>
      <c r="L1705" s="90" t="str">
        <f t="shared" ca="1" si="3429"/>
        <v/>
      </c>
      <c r="M1705" s="90" t="str">
        <f t="shared" ca="1" si="3429"/>
        <v/>
      </c>
      <c r="N1705" s="90" t="str">
        <f t="shared" ca="1" si="3429"/>
        <v/>
      </c>
      <c r="O1705" s="90" t="str">
        <f t="shared" ca="1" si="3429"/>
        <v/>
      </c>
      <c r="P1705" s="89" t="str">
        <f t="shared" ref="P1705:U1705" ca="1" si="3430">IF(ISNA(MATCH(MIN(J1704:J1753)+ROW()-ROW(P1704),J1704:J1753,0)),"",INDEX(D1704:D1753,MATCH(MIN(J1704:J1753)+ROW()-ROW(P1704),J1704:J1753,0)))</f>
        <v/>
      </c>
      <c r="Q1705" s="89" t="str">
        <f t="shared" ca="1" si="3430"/>
        <v/>
      </c>
      <c r="R1705" s="89" t="str">
        <f t="shared" ca="1" si="3430"/>
        <v/>
      </c>
      <c r="S1705" s="89" t="str">
        <f t="shared" ca="1" si="3430"/>
        <v/>
      </c>
      <c r="T1705" s="89" t="str">
        <f t="shared" ca="1" si="3430"/>
        <v/>
      </c>
      <c r="U1705" s="89" t="str">
        <f t="shared" ca="1" si="3430"/>
        <v/>
      </c>
      <c r="V1705" s="98"/>
    </row>
    <row r="1706" spans="2:22" x14ac:dyDescent="0.25">
      <c r="B1706" s="91">
        <v>3</v>
      </c>
      <c r="C1706" s="92">
        <f t="shared" si="3358"/>
        <v>43870</v>
      </c>
      <c r="D1706" s="93">
        <f ca="1">OFFSET(dispos!$D$39,,12)</f>
        <v>0</v>
      </c>
      <c r="E1706" s="93">
        <f ca="1">OFFSET(dispos!$E$39,,12)</f>
        <v>0</v>
      </c>
      <c r="F1706" s="93">
        <f ca="1">OFFSET(dispos!$F$39,,12)</f>
        <v>0</v>
      </c>
      <c r="G1706" s="93">
        <f ca="1">OFFSET(dispos!$G$39,,12)</f>
        <v>0</v>
      </c>
      <c r="H1706" s="93">
        <f ca="1">OFFSET(dispos!$H$39,,12)</f>
        <v>0</v>
      </c>
      <c r="I1706" s="93">
        <f ca="1">OFFSET(dispos!$I$39,,12)</f>
        <v>0</v>
      </c>
      <c r="J1706" s="90" t="str">
        <f t="shared" ref="J1706:O1706" ca="1" si="3431">IF(D1706=0,"",SUMPRODUCT((D1704:D1753&lt;=D1706)-(ISBLANK(D1704:D1753))))</f>
        <v/>
      </c>
      <c r="K1706" s="90" t="str">
        <f t="shared" ca="1" si="3431"/>
        <v/>
      </c>
      <c r="L1706" s="90" t="str">
        <f t="shared" ca="1" si="3431"/>
        <v/>
      </c>
      <c r="M1706" s="90" t="str">
        <f t="shared" ca="1" si="3431"/>
        <v/>
      </c>
      <c r="N1706" s="90" t="str">
        <f t="shared" ca="1" si="3431"/>
        <v/>
      </c>
      <c r="O1706" s="90" t="str">
        <f t="shared" ca="1" si="3431"/>
        <v/>
      </c>
      <c r="P1706" s="89" t="str">
        <f t="shared" ref="P1706:U1706" ca="1" si="3432">IF(ISNA(MATCH(MIN(J1704:J1753)+ROW()-ROW(P1704),J1704:J1753,0)),"",INDEX(D1704:D1753,MATCH(MIN(J1704:J1753)+ROW()-ROW(P1704),J1704:J1753,0)))</f>
        <v/>
      </c>
      <c r="Q1706" s="89" t="str">
        <f t="shared" ca="1" si="3432"/>
        <v/>
      </c>
      <c r="R1706" s="89" t="str">
        <f t="shared" ca="1" si="3432"/>
        <v/>
      </c>
      <c r="S1706" s="89" t="str">
        <f t="shared" ca="1" si="3432"/>
        <v/>
      </c>
      <c r="T1706" s="89" t="str">
        <f t="shared" ca="1" si="3432"/>
        <v/>
      </c>
      <c r="U1706" s="89" t="str">
        <f t="shared" ca="1" si="3432"/>
        <v/>
      </c>
      <c r="V1706" s="98"/>
    </row>
    <row r="1707" spans="2:22" x14ac:dyDescent="0.25">
      <c r="B1707" s="91">
        <v>4</v>
      </c>
      <c r="C1707" s="92">
        <f t="shared" si="3358"/>
        <v>43870</v>
      </c>
      <c r="D1707" s="93">
        <f ca="1">OFFSET(dispos!$D$39,,18)</f>
        <v>0</v>
      </c>
      <c r="E1707" s="93">
        <f ca="1">OFFSET(dispos!$E$39,,18)</f>
        <v>0</v>
      </c>
      <c r="F1707" s="93">
        <f ca="1">OFFSET(dispos!$F$39,,18)</f>
        <v>0</v>
      </c>
      <c r="G1707" s="93">
        <f ca="1">OFFSET(dispos!$G$39,,18)</f>
        <v>0</v>
      </c>
      <c r="H1707" s="93">
        <f ca="1">OFFSET(dispos!$H$39,,18)</f>
        <v>0</v>
      </c>
      <c r="I1707" s="93">
        <f ca="1">OFFSET(dispos!$I$39,,18)</f>
        <v>0</v>
      </c>
      <c r="J1707" s="90" t="str">
        <f t="shared" ref="J1707:O1707" ca="1" si="3433">IF(D1707=0,"",SUMPRODUCT((D1704:D1753&lt;=D1707)-(ISBLANK(D1704:D1753))))</f>
        <v/>
      </c>
      <c r="K1707" s="90" t="str">
        <f t="shared" ca="1" si="3433"/>
        <v/>
      </c>
      <c r="L1707" s="90" t="str">
        <f t="shared" ca="1" si="3433"/>
        <v/>
      </c>
      <c r="M1707" s="90" t="str">
        <f t="shared" ca="1" si="3433"/>
        <v/>
      </c>
      <c r="N1707" s="90" t="str">
        <f t="shared" ca="1" si="3433"/>
        <v/>
      </c>
      <c r="O1707" s="90" t="str">
        <f t="shared" ca="1" si="3433"/>
        <v/>
      </c>
      <c r="P1707" s="89" t="str">
        <f t="shared" ref="P1707:U1707" ca="1" si="3434">IF(ISNA(MATCH(MIN(J1704:J1753)+ROW()-ROW(P1704),J1704:J1753,0)),"",INDEX(D1704:D1753,MATCH(MIN(J1704:J1753)+ROW()-ROW(P1704),J1704:J1753,0)))</f>
        <v/>
      </c>
      <c r="Q1707" s="89" t="str">
        <f t="shared" ca="1" si="3434"/>
        <v/>
      </c>
      <c r="R1707" s="89" t="str">
        <f t="shared" ca="1" si="3434"/>
        <v/>
      </c>
      <c r="S1707" s="89" t="str">
        <f t="shared" ca="1" si="3434"/>
        <v/>
      </c>
      <c r="T1707" s="89" t="str">
        <f t="shared" ca="1" si="3434"/>
        <v/>
      </c>
      <c r="U1707" s="89" t="str">
        <f t="shared" ca="1" si="3434"/>
        <v/>
      </c>
      <c r="V1707" s="98"/>
    </row>
    <row r="1708" spans="2:22" x14ac:dyDescent="0.25">
      <c r="B1708" s="91">
        <v>5</v>
      </c>
      <c r="C1708" s="92">
        <f t="shared" si="3358"/>
        <v>43870</v>
      </c>
      <c r="D1708" s="93">
        <f ca="1">OFFSET(dispos!$D$39,,24)</f>
        <v>0</v>
      </c>
      <c r="E1708" s="93">
        <f ca="1">OFFSET(dispos!$E$39,,24)</f>
        <v>0</v>
      </c>
      <c r="F1708" s="93">
        <f ca="1">OFFSET(dispos!$F$39,,24)</f>
        <v>0</v>
      </c>
      <c r="G1708" s="93">
        <f ca="1">OFFSET(dispos!$G$39,,24)</f>
        <v>0</v>
      </c>
      <c r="H1708" s="93">
        <f ca="1">OFFSET(dispos!$H$39,,24)</f>
        <v>0</v>
      </c>
      <c r="I1708" s="93">
        <f ca="1">OFFSET(dispos!$I$39,,24)</f>
        <v>0</v>
      </c>
      <c r="J1708" s="90" t="str">
        <f t="shared" ref="J1708:O1708" ca="1" si="3435">IF(D1708=0,"",SUMPRODUCT((D1704:D1753&lt;=D1708)-(ISBLANK(D1704:D1753))))</f>
        <v/>
      </c>
      <c r="K1708" s="90" t="str">
        <f t="shared" ca="1" si="3435"/>
        <v/>
      </c>
      <c r="L1708" s="90" t="str">
        <f t="shared" ca="1" si="3435"/>
        <v/>
      </c>
      <c r="M1708" s="90" t="str">
        <f t="shared" ca="1" si="3435"/>
        <v/>
      </c>
      <c r="N1708" s="90" t="str">
        <f t="shared" ca="1" si="3435"/>
        <v/>
      </c>
      <c r="O1708" s="90" t="str">
        <f t="shared" ca="1" si="3435"/>
        <v/>
      </c>
      <c r="P1708" s="89" t="str">
        <f t="shared" ref="P1708:U1708" ca="1" si="3436">IF(ISNA(MATCH(MIN(J1704:J1753)+ROW()-ROW(P1704),J1704:J1753,0)),"",INDEX(D1704:D1753,MATCH(MIN(J1704:J1753)+ROW()-ROW(P1704),J1704:J1753,0)))</f>
        <v/>
      </c>
      <c r="Q1708" s="89" t="str">
        <f t="shared" ca="1" si="3436"/>
        <v/>
      </c>
      <c r="R1708" s="89" t="str">
        <f t="shared" ca="1" si="3436"/>
        <v/>
      </c>
      <c r="S1708" s="89" t="str">
        <f t="shared" ca="1" si="3436"/>
        <v/>
      </c>
      <c r="T1708" s="89" t="str">
        <f t="shared" ca="1" si="3436"/>
        <v/>
      </c>
      <c r="U1708" s="89" t="str">
        <f t="shared" ca="1" si="3436"/>
        <v/>
      </c>
      <c r="V1708" s="98"/>
    </row>
    <row r="1709" spans="2:22" x14ac:dyDescent="0.25">
      <c r="B1709" s="91">
        <v>6</v>
      </c>
      <c r="C1709" s="92">
        <f t="shared" si="3358"/>
        <v>43870</v>
      </c>
      <c r="D1709" s="93">
        <f ca="1">OFFSET(dispos!$D$39,,30)</f>
        <v>0</v>
      </c>
      <c r="E1709" s="93">
        <f ca="1">OFFSET(dispos!$E$39,,30)</f>
        <v>0</v>
      </c>
      <c r="F1709" s="93">
        <f ca="1">OFFSET(dispos!$F$39,,30)</f>
        <v>0</v>
      </c>
      <c r="G1709" s="93">
        <f ca="1">OFFSET(dispos!$G$39,,30)</f>
        <v>0</v>
      </c>
      <c r="H1709" s="93">
        <f ca="1">OFFSET(dispos!$H$39,,30)</f>
        <v>0</v>
      </c>
      <c r="I1709" s="93">
        <f ca="1">OFFSET(dispos!$I$39,,30)</f>
        <v>0</v>
      </c>
      <c r="J1709" s="90" t="str">
        <f t="shared" ref="J1709:O1709" ca="1" si="3437">IF(D1709=0,"",SUMPRODUCT((D1704:D1753&lt;=D1709)-(ISBLANK(D1704:D1753))))</f>
        <v/>
      </c>
      <c r="K1709" s="90" t="str">
        <f t="shared" ca="1" si="3437"/>
        <v/>
      </c>
      <c r="L1709" s="90" t="str">
        <f t="shared" ca="1" si="3437"/>
        <v/>
      </c>
      <c r="M1709" s="90" t="str">
        <f t="shared" ca="1" si="3437"/>
        <v/>
      </c>
      <c r="N1709" s="90" t="str">
        <f t="shared" ca="1" si="3437"/>
        <v/>
      </c>
      <c r="O1709" s="90" t="str">
        <f t="shared" ca="1" si="3437"/>
        <v/>
      </c>
      <c r="P1709" s="89" t="str">
        <f t="shared" ref="P1709:U1709" ca="1" si="3438">IF(ISNA(MATCH(MIN(J1704:J1753)+ROW()-ROW(P1704),J1704:J1753,0)),"",INDEX(D1704:D1753,MATCH(MIN(J1704:J1753)+ROW()-ROW(P1704),J1704:J1753,0)))</f>
        <v/>
      </c>
      <c r="Q1709" s="89" t="str">
        <f t="shared" ca="1" si="3438"/>
        <v/>
      </c>
      <c r="R1709" s="89" t="str">
        <f t="shared" ca="1" si="3438"/>
        <v/>
      </c>
      <c r="S1709" s="89" t="str">
        <f t="shared" ca="1" si="3438"/>
        <v/>
      </c>
      <c r="T1709" s="89" t="str">
        <f t="shared" ca="1" si="3438"/>
        <v/>
      </c>
      <c r="U1709" s="89" t="str">
        <f t="shared" ca="1" si="3438"/>
        <v/>
      </c>
      <c r="V1709" s="98"/>
    </row>
    <row r="1710" spans="2:22" x14ac:dyDescent="0.25">
      <c r="B1710" s="91">
        <v>7</v>
      </c>
      <c r="C1710" s="92">
        <f t="shared" si="3358"/>
        <v>43870</v>
      </c>
      <c r="D1710" s="93">
        <f ca="1">OFFSET(dispos!$D$39,,36)</f>
        <v>0</v>
      </c>
      <c r="E1710" s="93">
        <f ca="1">OFFSET(dispos!$E$39,,36)</f>
        <v>0</v>
      </c>
      <c r="F1710" s="93">
        <f ca="1">OFFSET(dispos!$F$39,,36)</f>
        <v>0</v>
      </c>
      <c r="G1710" s="93">
        <f ca="1">OFFSET(dispos!$G$39,,36)</f>
        <v>0</v>
      </c>
      <c r="H1710" s="93">
        <f ca="1">OFFSET(dispos!$H$39,,36)</f>
        <v>0</v>
      </c>
      <c r="I1710" s="93">
        <f ca="1">OFFSET(dispos!$I$39,,36)</f>
        <v>0</v>
      </c>
      <c r="J1710" s="90" t="str">
        <f t="shared" ref="J1710:O1710" ca="1" si="3439">IF(D1710=0,"",SUMPRODUCT((D1704:D1753&lt;=D1710)-(ISBLANK(D1704:D1753))))</f>
        <v/>
      </c>
      <c r="K1710" s="90" t="str">
        <f t="shared" ca="1" si="3439"/>
        <v/>
      </c>
      <c r="L1710" s="90" t="str">
        <f t="shared" ca="1" si="3439"/>
        <v/>
      </c>
      <c r="M1710" s="90" t="str">
        <f t="shared" ca="1" si="3439"/>
        <v/>
      </c>
      <c r="N1710" s="90" t="str">
        <f t="shared" ca="1" si="3439"/>
        <v/>
      </c>
      <c r="O1710" s="90" t="str">
        <f t="shared" ca="1" si="3439"/>
        <v/>
      </c>
      <c r="P1710" s="89" t="str">
        <f t="shared" ref="P1710:U1710" ca="1" si="3440">IF(ISNA(MATCH(MIN(J1704:J1753)+ROW()-ROW(P1704),J1704:J1753,0)),"",INDEX(D1704:D1753,MATCH(MIN(J1704:J1753)+ROW()-ROW(P1704),J1704:J1753,0)))</f>
        <v/>
      </c>
      <c r="Q1710" s="89" t="str">
        <f t="shared" ca="1" si="3440"/>
        <v/>
      </c>
      <c r="R1710" s="89" t="str">
        <f t="shared" ca="1" si="3440"/>
        <v/>
      </c>
      <c r="S1710" s="89" t="str">
        <f t="shared" ca="1" si="3440"/>
        <v/>
      </c>
      <c r="T1710" s="89" t="str">
        <f t="shared" ca="1" si="3440"/>
        <v/>
      </c>
      <c r="U1710" s="89" t="str">
        <f t="shared" ca="1" si="3440"/>
        <v/>
      </c>
      <c r="V1710" s="98"/>
    </row>
    <row r="1711" spans="2:22" x14ac:dyDescent="0.25">
      <c r="B1711" s="91">
        <v>8</v>
      </c>
      <c r="C1711" s="92">
        <f t="shared" si="3358"/>
        <v>43870</v>
      </c>
      <c r="D1711" s="93">
        <f ca="1">OFFSET(dispos!$D$39,,42)</f>
        <v>0</v>
      </c>
      <c r="E1711" s="93">
        <f ca="1">OFFSET(dispos!$E$39,,42)</f>
        <v>0</v>
      </c>
      <c r="F1711" s="93">
        <f ca="1">OFFSET(dispos!$F$39,,42)</f>
        <v>0</v>
      </c>
      <c r="G1711" s="93">
        <f ca="1">OFFSET(dispos!$G$39,,42)</f>
        <v>0</v>
      </c>
      <c r="H1711" s="93">
        <f ca="1">OFFSET(dispos!$H$39,,42)</f>
        <v>0</v>
      </c>
      <c r="I1711" s="93">
        <f ca="1">OFFSET(dispos!$I$39,,42)</f>
        <v>0</v>
      </c>
      <c r="J1711" s="90" t="str">
        <f t="shared" ref="J1711:O1711" ca="1" si="3441">IF(D1711=0,"",SUMPRODUCT((D1704:D1753&lt;=D1711)-(ISBLANK(D1704:D1753))))</f>
        <v/>
      </c>
      <c r="K1711" s="90" t="str">
        <f t="shared" ca="1" si="3441"/>
        <v/>
      </c>
      <c r="L1711" s="90" t="str">
        <f t="shared" ca="1" si="3441"/>
        <v/>
      </c>
      <c r="M1711" s="90" t="str">
        <f t="shared" ca="1" si="3441"/>
        <v/>
      </c>
      <c r="N1711" s="90" t="str">
        <f t="shared" ca="1" si="3441"/>
        <v/>
      </c>
      <c r="O1711" s="90" t="str">
        <f t="shared" ca="1" si="3441"/>
        <v/>
      </c>
      <c r="P1711" s="89" t="str">
        <f t="shared" ref="P1711:U1711" ca="1" si="3442">IF(ISNA(MATCH(MIN(J1704:J1753)+ROW()-ROW(P1704),J1704:J1753,0)),"",INDEX(D1704:D1753,MATCH(MIN(J1704:J1753)+ROW()-ROW(P1704),J1704:J1753,0)))</f>
        <v/>
      </c>
      <c r="Q1711" s="89" t="str">
        <f t="shared" ca="1" si="3442"/>
        <v/>
      </c>
      <c r="R1711" s="89" t="str">
        <f t="shared" ca="1" si="3442"/>
        <v/>
      </c>
      <c r="S1711" s="89" t="str">
        <f t="shared" ca="1" si="3442"/>
        <v/>
      </c>
      <c r="T1711" s="89" t="str">
        <f t="shared" ca="1" si="3442"/>
        <v/>
      </c>
      <c r="U1711" s="89" t="str">
        <f t="shared" ca="1" si="3442"/>
        <v/>
      </c>
      <c r="V1711" s="98"/>
    </row>
    <row r="1712" spans="2:22" x14ac:dyDescent="0.25">
      <c r="B1712" s="91">
        <v>9</v>
      </c>
      <c r="C1712" s="92">
        <f t="shared" si="3358"/>
        <v>43870</v>
      </c>
      <c r="D1712" s="93">
        <f ca="1">OFFSET(dispos!$D$39,,48)</f>
        <v>0</v>
      </c>
      <c r="E1712" s="93">
        <f ca="1">OFFSET(dispos!$E$39,,48)</f>
        <v>0</v>
      </c>
      <c r="F1712" s="93">
        <f ca="1">OFFSET(dispos!$F$39,,48)</f>
        <v>0</v>
      </c>
      <c r="G1712" s="93">
        <f ca="1">OFFSET(dispos!$G$39,,48)</f>
        <v>0</v>
      </c>
      <c r="H1712" s="93">
        <f ca="1">OFFSET(dispos!$H$39,,48)</f>
        <v>0</v>
      </c>
      <c r="I1712" s="93">
        <f ca="1">OFFSET(dispos!$I$39,,48)</f>
        <v>0</v>
      </c>
      <c r="J1712" s="90" t="str">
        <f t="shared" ref="J1712:O1712" ca="1" si="3443">IF(D1712=0,"",SUMPRODUCT((D1704:D1753&lt;=D1712)-(ISBLANK(D1704:D1753))))</f>
        <v/>
      </c>
      <c r="K1712" s="90" t="str">
        <f t="shared" ca="1" si="3443"/>
        <v/>
      </c>
      <c r="L1712" s="90" t="str">
        <f t="shared" ca="1" si="3443"/>
        <v/>
      </c>
      <c r="M1712" s="90" t="str">
        <f t="shared" ca="1" si="3443"/>
        <v/>
      </c>
      <c r="N1712" s="90" t="str">
        <f t="shared" ca="1" si="3443"/>
        <v/>
      </c>
      <c r="O1712" s="90" t="str">
        <f t="shared" ca="1" si="3443"/>
        <v/>
      </c>
      <c r="P1712" s="89" t="str">
        <f t="shared" ref="P1712:U1712" ca="1" si="3444">IF(ISNA(MATCH(MIN(J1704:J1753)+ROW()-ROW(P1704),J1704:J1753,0)),"",INDEX(D1704:D1753,MATCH(MIN(J1704:J1753)+ROW()-ROW(P1704),J1704:J1753,0)))</f>
        <v/>
      </c>
      <c r="Q1712" s="89" t="str">
        <f t="shared" ca="1" si="3444"/>
        <v/>
      </c>
      <c r="R1712" s="89" t="str">
        <f t="shared" ca="1" si="3444"/>
        <v/>
      </c>
      <c r="S1712" s="89" t="str">
        <f t="shared" ca="1" si="3444"/>
        <v/>
      </c>
      <c r="T1712" s="89" t="str">
        <f t="shared" ca="1" si="3444"/>
        <v/>
      </c>
      <c r="U1712" s="89" t="str">
        <f t="shared" ca="1" si="3444"/>
        <v/>
      </c>
      <c r="V1712" s="98"/>
    </row>
    <row r="1713" spans="2:22" x14ac:dyDescent="0.25">
      <c r="B1713" s="91">
        <v>10</v>
      </c>
      <c r="C1713" s="92">
        <f t="shared" si="3358"/>
        <v>43870</v>
      </c>
      <c r="D1713" s="93">
        <f ca="1">OFFSET(dispos!$D$39,,54)</f>
        <v>0</v>
      </c>
      <c r="E1713" s="93">
        <f ca="1">OFFSET(dispos!$E$39,,54)</f>
        <v>0</v>
      </c>
      <c r="F1713" s="93">
        <f ca="1">OFFSET(dispos!$F$39,,54)</f>
        <v>0</v>
      </c>
      <c r="G1713" s="93">
        <f ca="1">OFFSET(dispos!$G$39,,54)</f>
        <v>0</v>
      </c>
      <c r="H1713" s="93">
        <f ca="1">OFFSET(dispos!$H$39,,54)</f>
        <v>0</v>
      </c>
      <c r="I1713" s="93">
        <f ca="1">OFFSET(dispos!$I$39,,54)</f>
        <v>0</v>
      </c>
      <c r="J1713" s="90" t="str">
        <f t="shared" ref="J1713:O1713" ca="1" si="3445">IF(D1713=0,"",SUMPRODUCT((D1704:D1753&lt;=D1713)-(ISBLANK(D1704:D1753))))</f>
        <v/>
      </c>
      <c r="K1713" s="90" t="str">
        <f t="shared" ca="1" si="3445"/>
        <v/>
      </c>
      <c r="L1713" s="90" t="str">
        <f t="shared" ca="1" si="3445"/>
        <v/>
      </c>
      <c r="M1713" s="90" t="str">
        <f t="shared" ca="1" si="3445"/>
        <v/>
      </c>
      <c r="N1713" s="90" t="str">
        <f t="shared" ca="1" si="3445"/>
        <v/>
      </c>
      <c r="O1713" s="90" t="str">
        <f t="shared" ca="1" si="3445"/>
        <v/>
      </c>
      <c r="P1713" s="89" t="str">
        <f t="shared" ref="P1713:U1713" ca="1" si="3446">IF(ISNA(MATCH(MIN(J1704:J1753)+ROW()-ROW(P1704),J1704:J1753,0)),"",INDEX(D1704:D1753,MATCH(MIN(J1704:J1753)+ROW()-ROW(P1704),J1704:J1753,0)))</f>
        <v/>
      </c>
      <c r="Q1713" s="89" t="str">
        <f t="shared" ca="1" si="3446"/>
        <v/>
      </c>
      <c r="R1713" s="89" t="str">
        <f t="shared" ca="1" si="3446"/>
        <v/>
      </c>
      <c r="S1713" s="89" t="str">
        <f t="shared" ca="1" si="3446"/>
        <v/>
      </c>
      <c r="T1713" s="89" t="str">
        <f t="shared" ca="1" si="3446"/>
        <v/>
      </c>
      <c r="U1713" s="89" t="str">
        <f t="shared" ca="1" si="3446"/>
        <v/>
      </c>
      <c r="V1713" s="98"/>
    </row>
    <row r="1714" spans="2:22" x14ac:dyDescent="0.25">
      <c r="B1714" s="91">
        <v>11</v>
      </c>
      <c r="C1714" s="92">
        <f t="shared" si="3358"/>
        <v>43870</v>
      </c>
      <c r="D1714" s="93">
        <f ca="1">OFFSET(dispos!$D$39,,60)</f>
        <v>0</v>
      </c>
      <c r="E1714" s="93">
        <f ca="1">OFFSET(dispos!$E$39,,60)</f>
        <v>0</v>
      </c>
      <c r="F1714" s="93">
        <f ca="1">OFFSET(dispos!$F$39,,60)</f>
        <v>0</v>
      </c>
      <c r="G1714" s="93">
        <f ca="1">OFFSET(dispos!$G$39,,60)</f>
        <v>0</v>
      </c>
      <c r="H1714" s="93">
        <f ca="1">OFFSET(dispos!$H$39,,60)</f>
        <v>0</v>
      </c>
      <c r="I1714" s="93">
        <f ca="1">OFFSET(dispos!$I$39,,60)</f>
        <v>0</v>
      </c>
      <c r="J1714" s="90" t="str">
        <f t="shared" ref="J1714:O1714" ca="1" si="3447">IF(D1714=0,"",SUMPRODUCT((D1704:D1753&lt;=D1714)-(ISBLANK(D1704:D1753))))</f>
        <v/>
      </c>
      <c r="K1714" s="90" t="str">
        <f t="shared" ca="1" si="3447"/>
        <v/>
      </c>
      <c r="L1714" s="90" t="str">
        <f t="shared" ca="1" si="3447"/>
        <v/>
      </c>
      <c r="M1714" s="90" t="str">
        <f t="shared" ca="1" si="3447"/>
        <v/>
      </c>
      <c r="N1714" s="90" t="str">
        <f t="shared" ca="1" si="3447"/>
        <v/>
      </c>
      <c r="O1714" s="90" t="str">
        <f t="shared" ca="1" si="3447"/>
        <v/>
      </c>
      <c r="P1714" s="89" t="str">
        <f t="shared" ref="P1714:U1714" ca="1" si="3448">IF(ISNA(MATCH(MIN(J1704:J1753)+ROW()-ROW(P1704),J1704:J1753,0)),"",INDEX(D1704:D1753,MATCH(MIN(J1704:J1753)+ROW()-ROW(P1704),J1704:J1753,0)))</f>
        <v/>
      </c>
      <c r="Q1714" s="89" t="str">
        <f t="shared" ca="1" si="3448"/>
        <v/>
      </c>
      <c r="R1714" s="89" t="str">
        <f t="shared" ca="1" si="3448"/>
        <v/>
      </c>
      <c r="S1714" s="89" t="str">
        <f t="shared" ca="1" si="3448"/>
        <v/>
      </c>
      <c r="T1714" s="89" t="str">
        <f t="shared" ca="1" si="3448"/>
        <v/>
      </c>
      <c r="U1714" s="89" t="str">
        <f t="shared" ca="1" si="3448"/>
        <v/>
      </c>
      <c r="V1714" s="98"/>
    </row>
    <row r="1715" spans="2:22" x14ac:dyDescent="0.25">
      <c r="B1715" s="91">
        <v>12</v>
      </c>
      <c r="C1715" s="92">
        <f t="shared" si="3358"/>
        <v>43870</v>
      </c>
      <c r="D1715" s="93">
        <f ca="1">OFFSET(dispos!$D$39,,66)</f>
        <v>0</v>
      </c>
      <c r="E1715" s="93">
        <f ca="1">OFFSET(dispos!$E$39,,66)</f>
        <v>0</v>
      </c>
      <c r="F1715" s="93">
        <f ca="1">OFFSET(dispos!$F$39,,66)</f>
        <v>0</v>
      </c>
      <c r="G1715" s="93">
        <f ca="1">OFFSET(dispos!$G$39,,66)</f>
        <v>0</v>
      </c>
      <c r="H1715" s="93">
        <f ca="1">OFFSET(dispos!$H$39,,66)</f>
        <v>0</v>
      </c>
      <c r="I1715" s="93">
        <f ca="1">OFFSET(dispos!$I$39,,66)</f>
        <v>0</v>
      </c>
      <c r="J1715" s="90" t="str">
        <f t="shared" ref="J1715:O1715" ca="1" si="3449">IF(D1715=0,"",SUMPRODUCT((D1704:D1753&lt;=D1715)-(ISBLANK(D1704:D1753))))</f>
        <v/>
      </c>
      <c r="K1715" s="90" t="str">
        <f t="shared" ca="1" si="3449"/>
        <v/>
      </c>
      <c r="L1715" s="90" t="str">
        <f t="shared" ca="1" si="3449"/>
        <v/>
      </c>
      <c r="M1715" s="90" t="str">
        <f t="shared" ca="1" si="3449"/>
        <v/>
      </c>
      <c r="N1715" s="90" t="str">
        <f t="shared" ca="1" si="3449"/>
        <v/>
      </c>
      <c r="O1715" s="90" t="str">
        <f t="shared" ca="1" si="3449"/>
        <v/>
      </c>
      <c r="P1715" s="89" t="str">
        <f t="shared" ref="P1715:U1715" ca="1" si="3450">IF(ISNA(MATCH(MIN(J1704:J1753)+ROW()-ROW(P1704),J1704:J1753,0)),"",INDEX(D1704:D1753,MATCH(MIN(J1704:J1753)+ROW()-ROW(P1704),J1704:J1753,0)))</f>
        <v/>
      </c>
      <c r="Q1715" s="89" t="str">
        <f t="shared" ca="1" si="3450"/>
        <v/>
      </c>
      <c r="R1715" s="89" t="str">
        <f t="shared" ca="1" si="3450"/>
        <v/>
      </c>
      <c r="S1715" s="89" t="str">
        <f t="shared" ca="1" si="3450"/>
        <v/>
      </c>
      <c r="T1715" s="89" t="str">
        <f t="shared" ca="1" si="3450"/>
        <v/>
      </c>
      <c r="U1715" s="89" t="str">
        <f t="shared" ca="1" si="3450"/>
        <v/>
      </c>
      <c r="V1715" s="98"/>
    </row>
    <row r="1716" spans="2:22" x14ac:dyDescent="0.25">
      <c r="B1716" s="91">
        <v>13</v>
      </c>
      <c r="C1716" s="92">
        <f t="shared" si="3358"/>
        <v>43870</v>
      </c>
      <c r="D1716" s="93">
        <f ca="1">OFFSET(dispos!$D$39,,72)</f>
        <v>0</v>
      </c>
      <c r="E1716" s="93">
        <f ca="1">OFFSET(dispos!$E$39,,72)</f>
        <v>0</v>
      </c>
      <c r="F1716" s="93">
        <f ca="1">OFFSET(dispos!$F$39,,72)</f>
        <v>0</v>
      </c>
      <c r="G1716" s="93">
        <f ca="1">OFFSET(dispos!$G$39,,72)</f>
        <v>0</v>
      </c>
      <c r="H1716" s="93">
        <f ca="1">OFFSET(dispos!$H$39,,72)</f>
        <v>0</v>
      </c>
      <c r="I1716" s="93">
        <f ca="1">OFFSET(dispos!$I$39,,72)</f>
        <v>0</v>
      </c>
      <c r="J1716" s="90" t="str">
        <f t="shared" ref="J1716:O1716" ca="1" si="3451">IF(D1716=0,"",SUMPRODUCT((D1704:D1753&lt;=D1716)-(ISBLANK(D1704:D1753))))</f>
        <v/>
      </c>
      <c r="K1716" s="90" t="str">
        <f t="shared" ca="1" si="3451"/>
        <v/>
      </c>
      <c r="L1716" s="90" t="str">
        <f t="shared" ca="1" si="3451"/>
        <v/>
      </c>
      <c r="M1716" s="90" t="str">
        <f t="shared" ca="1" si="3451"/>
        <v/>
      </c>
      <c r="N1716" s="90" t="str">
        <f t="shared" ca="1" si="3451"/>
        <v/>
      </c>
      <c r="O1716" s="90" t="str">
        <f t="shared" ca="1" si="3451"/>
        <v/>
      </c>
      <c r="P1716" s="89" t="str">
        <f t="shared" ref="P1716:U1716" ca="1" si="3452">IF(ISNA(MATCH(MIN(J1704:J1753)+ROW()-ROW(P1704),J1704:J1753,0)),"",INDEX(D1704:D1753,MATCH(MIN(J1704:J1753)+ROW()-ROW(P1704),J1704:J1753,0)))</f>
        <v/>
      </c>
      <c r="Q1716" s="89" t="str">
        <f t="shared" ca="1" si="3452"/>
        <v/>
      </c>
      <c r="R1716" s="89" t="str">
        <f t="shared" ca="1" si="3452"/>
        <v/>
      </c>
      <c r="S1716" s="89" t="str">
        <f t="shared" ca="1" si="3452"/>
        <v/>
      </c>
      <c r="T1716" s="89" t="str">
        <f t="shared" ca="1" si="3452"/>
        <v/>
      </c>
      <c r="U1716" s="89" t="str">
        <f t="shared" ca="1" si="3452"/>
        <v/>
      </c>
      <c r="V1716" s="98"/>
    </row>
    <row r="1717" spans="2:22" x14ac:dyDescent="0.25">
      <c r="B1717" s="91">
        <v>14</v>
      </c>
      <c r="C1717" s="92">
        <f t="shared" si="3358"/>
        <v>43870</v>
      </c>
      <c r="D1717" s="93">
        <f ca="1">OFFSET(dispos!$D$39,,78)</f>
        <v>0</v>
      </c>
      <c r="E1717" s="93">
        <f ca="1">OFFSET(dispos!$E$39,,78)</f>
        <v>0</v>
      </c>
      <c r="F1717" s="93">
        <f ca="1">OFFSET(dispos!$F$39,,78)</f>
        <v>0</v>
      </c>
      <c r="G1717" s="93">
        <f ca="1">OFFSET(dispos!$G$39,,78)</f>
        <v>0</v>
      </c>
      <c r="H1717" s="93">
        <f ca="1">OFFSET(dispos!$H$39,,78)</f>
        <v>0</v>
      </c>
      <c r="I1717" s="93">
        <f ca="1">OFFSET(dispos!$I$39,,78)</f>
        <v>0</v>
      </c>
      <c r="J1717" s="90" t="str">
        <f t="shared" ref="J1717:O1717" ca="1" si="3453">IF(D1717=0,"",SUMPRODUCT((D1704:D1753&lt;=D1717)-(ISBLANK(D1704:D1753))))</f>
        <v/>
      </c>
      <c r="K1717" s="90" t="str">
        <f t="shared" ca="1" si="3453"/>
        <v/>
      </c>
      <c r="L1717" s="90" t="str">
        <f t="shared" ca="1" si="3453"/>
        <v/>
      </c>
      <c r="M1717" s="90" t="str">
        <f t="shared" ca="1" si="3453"/>
        <v/>
      </c>
      <c r="N1717" s="90" t="str">
        <f t="shared" ca="1" si="3453"/>
        <v/>
      </c>
      <c r="O1717" s="90" t="str">
        <f t="shared" ca="1" si="3453"/>
        <v/>
      </c>
      <c r="P1717" s="89" t="str">
        <f t="shared" ref="P1717:U1717" ca="1" si="3454">IF(ISNA(MATCH(MIN(J1704:J1753)+ROW()-ROW(P1704),J1704:J1753,0)),"",INDEX(D1704:D1753,MATCH(MIN(J1704:J1753)+ROW()-ROW(P1704),J1704:J1753,0)))</f>
        <v/>
      </c>
      <c r="Q1717" s="89" t="str">
        <f t="shared" ca="1" si="3454"/>
        <v/>
      </c>
      <c r="R1717" s="89" t="str">
        <f t="shared" ca="1" si="3454"/>
        <v/>
      </c>
      <c r="S1717" s="89" t="str">
        <f t="shared" ca="1" si="3454"/>
        <v/>
      </c>
      <c r="T1717" s="89" t="str">
        <f t="shared" ca="1" si="3454"/>
        <v/>
      </c>
      <c r="U1717" s="89" t="str">
        <f t="shared" ca="1" si="3454"/>
        <v/>
      </c>
      <c r="V1717" s="98"/>
    </row>
    <row r="1718" spans="2:22" x14ac:dyDescent="0.25">
      <c r="B1718" s="91">
        <v>15</v>
      </c>
      <c r="C1718" s="92">
        <f t="shared" si="3358"/>
        <v>43870</v>
      </c>
      <c r="D1718" s="93">
        <f ca="1">OFFSET(dispos!$D$39,,84)</f>
        <v>0</v>
      </c>
      <c r="E1718" s="93">
        <f ca="1">OFFSET(dispos!$E$39,,84)</f>
        <v>0</v>
      </c>
      <c r="F1718" s="93">
        <f ca="1">OFFSET(dispos!$F$39,,84)</f>
        <v>0</v>
      </c>
      <c r="G1718" s="93">
        <f ca="1">OFFSET(dispos!$G$39,,84)</f>
        <v>0</v>
      </c>
      <c r="H1718" s="93">
        <f ca="1">OFFSET(dispos!$H$39,,84)</f>
        <v>0</v>
      </c>
      <c r="I1718" s="93">
        <f ca="1">OFFSET(dispos!$I$39,,84)</f>
        <v>0</v>
      </c>
      <c r="J1718" s="90" t="str">
        <f t="shared" ref="J1718:O1718" ca="1" si="3455">IF(D1718=0,"",SUMPRODUCT((D1704:D1753&lt;=D1718)-(ISBLANK(D1704:D1753))))</f>
        <v/>
      </c>
      <c r="K1718" s="90" t="str">
        <f t="shared" ca="1" si="3455"/>
        <v/>
      </c>
      <c r="L1718" s="90" t="str">
        <f t="shared" ca="1" si="3455"/>
        <v/>
      </c>
      <c r="M1718" s="90" t="str">
        <f t="shared" ca="1" si="3455"/>
        <v/>
      </c>
      <c r="N1718" s="90" t="str">
        <f t="shared" ca="1" si="3455"/>
        <v/>
      </c>
      <c r="O1718" s="90" t="str">
        <f t="shared" ca="1" si="3455"/>
        <v/>
      </c>
      <c r="P1718" s="89" t="str">
        <f t="shared" ref="P1718:U1718" ca="1" si="3456">IF(ISNA(MATCH(MIN(J1704:J1753)+ROW()-ROW(P1704),J1704:J1753,0)),"",INDEX(D1704:D1753,MATCH(MIN(J1704:J1753)+ROW()-ROW(P1704),J1704:J1753,0)))</f>
        <v/>
      </c>
      <c r="Q1718" s="89" t="str">
        <f t="shared" ca="1" si="3456"/>
        <v/>
      </c>
      <c r="R1718" s="89" t="str">
        <f t="shared" ca="1" si="3456"/>
        <v/>
      </c>
      <c r="S1718" s="89" t="str">
        <f t="shared" ca="1" si="3456"/>
        <v/>
      </c>
      <c r="T1718" s="89" t="str">
        <f t="shared" ca="1" si="3456"/>
        <v/>
      </c>
      <c r="U1718" s="89" t="str">
        <f t="shared" ca="1" si="3456"/>
        <v/>
      </c>
      <c r="V1718" s="98"/>
    </row>
    <row r="1719" spans="2:22" x14ac:dyDescent="0.25">
      <c r="B1719" s="91">
        <v>16</v>
      </c>
      <c r="C1719" s="92">
        <f t="shared" si="3358"/>
        <v>43870</v>
      </c>
      <c r="D1719" s="93">
        <f ca="1">OFFSET(dispos!$D$39,,90)</f>
        <v>0</v>
      </c>
      <c r="E1719" s="93">
        <f ca="1">OFFSET(dispos!$E$39,,90)</f>
        <v>0</v>
      </c>
      <c r="F1719" s="93">
        <f ca="1">OFFSET(dispos!$F$39,,90)</f>
        <v>0</v>
      </c>
      <c r="G1719" s="93">
        <f ca="1">OFFSET(dispos!$G$39,,90)</f>
        <v>0</v>
      </c>
      <c r="H1719" s="93">
        <f ca="1">OFFSET(dispos!$H$39,,90)</f>
        <v>0</v>
      </c>
      <c r="I1719" s="93">
        <f ca="1">OFFSET(dispos!$I$39,,90)</f>
        <v>0</v>
      </c>
      <c r="J1719" s="90" t="str">
        <f t="shared" ref="J1719:O1719" ca="1" si="3457">IF(D1719=0,"",SUMPRODUCT((D1704:D1753&lt;=D1719)-(ISBLANK(D1704:D1753))))</f>
        <v/>
      </c>
      <c r="K1719" s="90" t="str">
        <f t="shared" ca="1" si="3457"/>
        <v/>
      </c>
      <c r="L1719" s="90" t="str">
        <f t="shared" ca="1" si="3457"/>
        <v/>
      </c>
      <c r="M1719" s="90" t="str">
        <f t="shared" ca="1" si="3457"/>
        <v/>
      </c>
      <c r="N1719" s="90" t="str">
        <f t="shared" ca="1" si="3457"/>
        <v/>
      </c>
      <c r="O1719" s="90" t="str">
        <f t="shared" ca="1" si="3457"/>
        <v/>
      </c>
      <c r="P1719" s="89" t="str">
        <f t="shared" ref="P1719:U1719" ca="1" si="3458">IF(ISNA(MATCH(MIN(J1704:J1753)+ROW()-ROW(P1704),J1704:J1753,0)),"",INDEX(D1704:D1753,MATCH(MIN(J1704:J1753)+ROW()-ROW(P1704),J1704:J1753,0)))</f>
        <v/>
      </c>
      <c r="Q1719" s="89" t="str">
        <f t="shared" ca="1" si="3458"/>
        <v/>
      </c>
      <c r="R1719" s="89" t="str">
        <f t="shared" ca="1" si="3458"/>
        <v/>
      </c>
      <c r="S1719" s="89" t="str">
        <f t="shared" ca="1" si="3458"/>
        <v/>
      </c>
      <c r="T1719" s="89" t="str">
        <f t="shared" ca="1" si="3458"/>
        <v/>
      </c>
      <c r="U1719" s="89" t="str">
        <f t="shared" ca="1" si="3458"/>
        <v/>
      </c>
      <c r="V1719" s="98"/>
    </row>
    <row r="1720" spans="2:22" x14ac:dyDescent="0.25">
      <c r="B1720" s="91">
        <v>17</v>
      </c>
      <c r="C1720" s="92">
        <f t="shared" si="3358"/>
        <v>43870</v>
      </c>
      <c r="D1720" s="93">
        <f ca="1">OFFSET(dispos!$D$39,,96)</f>
        <v>0</v>
      </c>
      <c r="E1720" s="93">
        <f ca="1">OFFSET(dispos!$E$39,,96)</f>
        <v>0</v>
      </c>
      <c r="F1720" s="93">
        <f ca="1">OFFSET(dispos!$F$39,,96)</f>
        <v>0</v>
      </c>
      <c r="G1720" s="93">
        <f ca="1">OFFSET(dispos!$G$39,,96)</f>
        <v>0</v>
      </c>
      <c r="H1720" s="93">
        <f ca="1">OFFSET(dispos!$H$39,,96)</f>
        <v>0</v>
      </c>
      <c r="I1720" s="93">
        <f ca="1">OFFSET(dispos!$I$39,,96)</f>
        <v>0</v>
      </c>
      <c r="J1720" s="90" t="str">
        <f t="shared" ref="J1720:O1720" ca="1" si="3459">IF(D1720=0,"",SUMPRODUCT((D1704:D1753&lt;=D1720)-(ISBLANK(D1704:D1753))))</f>
        <v/>
      </c>
      <c r="K1720" s="90" t="str">
        <f t="shared" ca="1" si="3459"/>
        <v/>
      </c>
      <c r="L1720" s="90" t="str">
        <f t="shared" ca="1" si="3459"/>
        <v/>
      </c>
      <c r="M1720" s="90" t="str">
        <f t="shared" ca="1" si="3459"/>
        <v/>
      </c>
      <c r="N1720" s="90" t="str">
        <f t="shared" ca="1" si="3459"/>
        <v/>
      </c>
      <c r="O1720" s="90" t="str">
        <f t="shared" ca="1" si="3459"/>
        <v/>
      </c>
      <c r="P1720" s="89" t="str">
        <f t="shared" ref="P1720:U1720" ca="1" si="3460">IF(ISNA(MATCH(MIN(J1704:J1753)+ROW()-ROW(P1704),J1704:J1753,0)),"",INDEX(D1704:D1753,MATCH(MIN(J1704:J1753)+ROW()-ROW(P1704),J1704:J1753,0)))</f>
        <v/>
      </c>
      <c r="Q1720" s="89" t="str">
        <f t="shared" ca="1" si="3460"/>
        <v/>
      </c>
      <c r="R1720" s="89" t="str">
        <f t="shared" ca="1" si="3460"/>
        <v/>
      </c>
      <c r="S1720" s="89" t="str">
        <f t="shared" ca="1" si="3460"/>
        <v/>
      </c>
      <c r="T1720" s="89" t="str">
        <f t="shared" ca="1" si="3460"/>
        <v/>
      </c>
      <c r="U1720" s="89" t="str">
        <f t="shared" ca="1" si="3460"/>
        <v/>
      </c>
      <c r="V1720" s="98"/>
    </row>
    <row r="1721" spans="2:22" x14ac:dyDescent="0.25">
      <c r="B1721" s="91">
        <v>18</v>
      </c>
      <c r="C1721" s="92">
        <f t="shared" si="3358"/>
        <v>43870</v>
      </c>
      <c r="D1721" s="93">
        <f ca="1">OFFSET(dispos!$D$39,,102)</f>
        <v>0</v>
      </c>
      <c r="E1721" s="93">
        <f ca="1">OFFSET(dispos!$E$39,,102)</f>
        <v>0</v>
      </c>
      <c r="F1721" s="93">
        <f ca="1">OFFSET(dispos!$F$39,,102)</f>
        <v>0</v>
      </c>
      <c r="G1721" s="93">
        <f ca="1">OFFSET(dispos!$G$39,,102)</f>
        <v>0</v>
      </c>
      <c r="H1721" s="93">
        <f ca="1">OFFSET(dispos!$H$39,,102)</f>
        <v>0</v>
      </c>
      <c r="I1721" s="93">
        <f ca="1">OFFSET(dispos!$I$39,,102)</f>
        <v>0</v>
      </c>
      <c r="J1721" s="90" t="str">
        <f t="shared" ref="J1721:O1721" ca="1" si="3461">IF(D1721=0,"",SUMPRODUCT((D1704:D1753&lt;=D1721)-(ISBLANK(D1704:D1753))))</f>
        <v/>
      </c>
      <c r="K1721" s="90" t="str">
        <f t="shared" ca="1" si="3461"/>
        <v/>
      </c>
      <c r="L1721" s="90" t="str">
        <f t="shared" ca="1" si="3461"/>
        <v/>
      </c>
      <c r="M1721" s="90" t="str">
        <f t="shared" ca="1" si="3461"/>
        <v/>
      </c>
      <c r="N1721" s="90" t="str">
        <f t="shared" ca="1" si="3461"/>
        <v/>
      </c>
      <c r="O1721" s="90" t="str">
        <f t="shared" ca="1" si="3461"/>
        <v/>
      </c>
      <c r="P1721" s="89" t="str">
        <f t="shared" ref="P1721:U1721" ca="1" si="3462">IF(ISNA(MATCH(MIN(J1704:J1753)+ROW()-ROW(P1704),J1704:J1753,0)),"",INDEX(D1704:D1753,MATCH(MIN(J1704:J1753)+ROW()-ROW(P1704),J1704:J1753,0)))</f>
        <v/>
      </c>
      <c r="Q1721" s="89" t="str">
        <f t="shared" ca="1" si="3462"/>
        <v/>
      </c>
      <c r="R1721" s="89" t="str">
        <f t="shared" ca="1" si="3462"/>
        <v/>
      </c>
      <c r="S1721" s="89" t="str">
        <f t="shared" ca="1" si="3462"/>
        <v/>
      </c>
      <c r="T1721" s="89" t="str">
        <f t="shared" ca="1" si="3462"/>
        <v/>
      </c>
      <c r="U1721" s="89" t="str">
        <f t="shared" ca="1" si="3462"/>
        <v/>
      </c>
      <c r="V1721" s="98"/>
    </row>
    <row r="1722" spans="2:22" x14ac:dyDescent="0.25">
      <c r="B1722" s="91">
        <v>19</v>
      </c>
      <c r="C1722" s="92">
        <f t="shared" si="3358"/>
        <v>43870</v>
      </c>
      <c r="D1722" s="93">
        <f ca="1">OFFSET(dispos!$D$39,,108)</f>
        <v>0</v>
      </c>
      <c r="E1722" s="93">
        <f ca="1">OFFSET(dispos!$E$39,,108)</f>
        <v>0</v>
      </c>
      <c r="F1722" s="93">
        <f ca="1">OFFSET(dispos!$F$39,,108)</f>
        <v>0</v>
      </c>
      <c r="G1722" s="93">
        <f ca="1">OFFSET(dispos!$G$39,,108)</f>
        <v>0</v>
      </c>
      <c r="H1722" s="93">
        <f ca="1">OFFSET(dispos!$H$39,,108)</f>
        <v>0</v>
      </c>
      <c r="I1722" s="93">
        <f ca="1">OFFSET(dispos!$I$39,,108)</f>
        <v>0</v>
      </c>
      <c r="J1722" s="90" t="str">
        <f t="shared" ref="J1722:O1722" ca="1" si="3463">IF(D1722=0,"",SUMPRODUCT((D1704:D1753&lt;=D1722)-(ISBLANK(D1704:D1753))))</f>
        <v/>
      </c>
      <c r="K1722" s="90" t="str">
        <f t="shared" ca="1" si="3463"/>
        <v/>
      </c>
      <c r="L1722" s="90" t="str">
        <f t="shared" ca="1" si="3463"/>
        <v/>
      </c>
      <c r="M1722" s="90" t="str">
        <f t="shared" ca="1" si="3463"/>
        <v/>
      </c>
      <c r="N1722" s="90" t="str">
        <f t="shared" ca="1" si="3463"/>
        <v/>
      </c>
      <c r="O1722" s="90" t="str">
        <f t="shared" ca="1" si="3463"/>
        <v/>
      </c>
      <c r="P1722" s="89" t="str">
        <f t="shared" ref="P1722:U1722" ca="1" si="3464">IF(ISNA(MATCH(MIN(J1704:J1753)+ROW()-ROW(P1704),J1704:J1753,0)),"",INDEX(D1704:D1753,MATCH(MIN(J1704:J1753)+ROW()-ROW(P1704),J1704:J1753,0)))</f>
        <v/>
      </c>
      <c r="Q1722" s="89" t="str">
        <f t="shared" ca="1" si="3464"/>
        <v/>
      </c>
      <c r="R1722" s="89" t="str">
        <f t="shared" ca="1" si="3464"/>
        <v/>
      </c>
      <c r="S1722" s="89" t="str">
        <f t="shared" ca="1" si="3464"/>
        <v/>
      </c>
      <c r="T1722" s="89" t="str">
        <f t="shared" ca="1" si="3464"/>
        <v/>
      </c>
      <c r="U1722" s="89" t="str">
        <f t="shared" ca="1" si="3464"/>
        <v/>
      </c>
      <c r="V1722" s="98"/>
    </row>
    <row r="1723" spans="2:22" x14ac:dyDescent="0.25">
      <c r="B1723" s="91">
        <v>20</v>
      </c>
      <c r="C1723" s="92">
        <f t="shared" si="3358"/>
        <v>43870</v>
      </c>
      <c r="D1723" s="93">
        <f ca="1">OFFSET(dispos!$D$39,,114)</f>
        <v>0</v>
      </c>
      <c r="E1723" s="93">
        <f ca="1">OFFSET(dispos!$E$39,,114)</f>
        <v>0</v>
      </c>
      <c r="F1723" s="93">
        <f ca="1">OFFSET(dispos!$F$39,,114)</f>
        <v>0</v>
      </c>
      <c r="G1723" s="93">
        <f ca="1">OFFSET(dispos!$G$39,,114)</f>
        <v>0</v>
      </c>
      <c r="H1723" s="93">
        <f ca="1">OFFSET(dispos!$H$39,,114)</f>
        <v>0</v>
      </c>
      <c r="I1723" s="93">
        <f ca="1">OFFSET(dispos!$I$39,,114)</f>
        <v>0</v>
      </c>
      <c r="J1723" s="90" t="str">
        <f t="shared" ref="J1723:O1723" ca="1" si="3465">IF(D1723=0,"",SUMPRODUCT((D1704:D1753&lt;=D1723)-(ISBLANK(D1704:D1753))))</f>
        <v/>
      </c>
      <c r="K1723" s="90" t="str">
        <f t="shared" ca="1" si="3465"/>
        <v/>
      </c>
      <c r="L1723" s="90" t="str">
        <f t="shared" ca="1" si="3465"/>
        <v/>
      </c>
      <c r="M1723" s="90" t="str">
        <f t="shared" ca="1" si="3465"/>
        <v/>
      </c>
      <c r="N1723" s="90" t="str">
        <f t="shared" ca="1" si="3465"/>
        <v/>
      </c>
      <c r="O1723" s="90" t="str">
        <f t="shared" ca="1" si="3465"/>
        <v/>
      </c>
      <c r="P1723" s="89" t="str">
        <f t="shared" ref="P1723:U1723" ca="1" si="3466">IF(ISNA(MATCH(MIN(J1704:J1753)+ROW()-ROW(P1704),J1704:J1753,0)),"",INDEX(D1704:D1753,MATCH(MIN(J1704:J1753)+ROW()-ROW(P1704),J1704:J1753,0)))</f>
        <v/>
      </c>
      <c r="Q1723" s="89" t="str">
        <f t="shared" ca="1" si="3466"/>
        <v/>
      </c>
      <c r="R1723" s="89" t="str">
        <f t="shared" ca="1" si="3466"/>
        <v/>
      </c>
      <c r="S1723" s="89" t="str">
        <f t="shared" ca="1" si="3466"/>
        <v/>
      </c>
      <c r="T1723" s="89" t="str">
        <f t="shared" ca="1" si="3466"/>
        <v/>
      </c>
      <c r="U1723" s="89" t="str">
        <f t="shared" ca="1" si="3466"/>
        <v/>
      </c>
      <c r="V1723" s="98"/>
    </row>
    <row r="1724" spans="2:22" x14ac:dyDescent="0.25">
      <c r="B1724" s="91">
        <v>21</v>
      </c>
      <c r="C1724" s="92">
        <f t="shared" si="3358"/>
        <v>43870</v>
      </c>
      <c r="D1724" s="93">
        <f ca="1">OFFSET(dispos!$D$39,,120)</f>
        <v>0</v>
      </c>
      <c r="E1724" s="93">
        <f ca="1">OFFSET(dispos!$E$39,,120)</f>
        <v>0</v>
      </c>
      <c r="F1724" s="93">
        <f ca="1">OFFSET(dispos!$F$39,,120)</f>
        <v>0</v>
      </c>
      <c r="G1724" s="93">
        <f ca="1">OFFSET(dispos!$G$39,,120)</f>
        <v>0</v>
      </c>
      <c r="H1724" s="93">
        <f ca="1">OFFSET(dispos!$H$39,,120)</f>
        <v>0</v>
      </c>
      <c r="I1724" s="93">
        <f ca="1">OFFSET(dispos!$I$39,,120)</f>
        <v>0</v>
      </c>
      <c r="J1724" s="90" t="str">
        <f t="shared" ref="J1724:O1724" ca="1" si="3467">IF(D1724=0,"",SUMPRODUCT((D1704:D1753&lt;=D1724)-(ISBLANK(D1704:D1753))))</f>
        <v/>
      </c>
      <c r="K1724" s="90" t="str">
        <f t="shared" ca="1" si="3467"/>
        <v/>
      </c>
      <c r="L1724" s="90" t="str">
        <f t="shared" ca="1" si="3467"/>
        <v/>
      </c>
      <c r="M1724" s="90" t="str">
        <f t="shared" ca="1" si="3467"/>
        <v/>
      </c>
      <c r="N1724" s="90" t="str">
        <f t="shared" ca="1" si="3467"/>
        <v/>
      </c>
      <c r="O1724" s="90" t="str">
        <f t="shared" ca="1" si="3467"/>
        <v/>
      </c>
      <c r="P1724" s="89" t="str">
        <f t="shared" ref="P1724:U1724" ca="1" si="3468">IF(ISNA(MATCH(MIN(J1704:J1753)+ROW()-ROW(P1704),J1704:J1753,0)),"",INDEX(D1704:D1753,MATCH(MIN(J1704:J1753)+ROW()-ROW(P1704),J1704:J1753,0)))</f>
        <v/>
      </c>
      <c r="Q1724" s="89" t="str">
        <f t="shared" ca="1" si="3468"/>
        <v/>
      </c>
      <c r="R1724" s="89" t="str">
        <f t="shared" ca="1" si="3468"/>
        <v/>
      </c>
      <c r="S1724" s="89" t="str">
        <f t="shared" ca="1" si="3468"/>
        <v/>
      </c>
      <c r="T1724" s="89" t="str">
        <f t="shared" ca="1" si="3468"/>
        <v/>
      </c>
      <c r="U1724" s="89" t="str">
        <f t="shared" ca="1" si="3468"/>
        <v/>
      </c>
      <c r="V1724" s="98"/>
    </row>
    <row r="1725" spans="2:22" x14ac:dyDescent="0.25">
      <c r="B1725" s="91">
        <v>22</v>
      </c>
      <c r="C1725" s="92">
        <f t="shared" si="3358"/>
        <v>43870</v>
      </c>
      <c r="D1725" s="93">
        <f ca="1">OFFSET(dispos!$D$39,,126)</f>
        <v>0</v>
      </c>
      <c r="E1725" s="93">
        <f ca="1">OFFSET(dispos!$E$39,,126)</f>
        <v>0</v>
      </c>
      <c r="F1725" s="93">
        <f ca="1">OFFSET(dispos!$F$39,,126)</f>
        <v>0</v>
      </c>
      <c r="G1725" s="93">
        <f ca="1">OFFSET(dispos!$G$39,,126)</f>
        <v>0</v>
      </c>
      <c r="H1725" s="93">
        <f ca="1">OFFSET(dispos!$H$39,,126)</f>
        <v>0</v>
      </c>
      <c r="I1725" s="93">
        <f ca="1">OFFSET(dispos!$I$39,,126)</f>
        <v>0</v>
      </c>
      <c r="J1725" s="90" t="str">
        <f t="shared" ref="J1725:O1725" ca="1" si="3469">IF(D1725=0,"",SUMPRODUCT((D1704:D1753&lt;=D1725)-(ISBLANK(D1704:D1753))))</f>
        <v/>
      </c>
      <c r="K1725" s="90" t="str">
        <f t="shared" ca="1" si="3469"/>
        <v/>
      </c>
      <c r="L1725" s="90" t="str">
        <f t="shared" ca="1" si="3469"/>
        <v/>
      </c>
      <c r="M1725" s="90" t="str">
        <f t="shared" ca="1" si="3469"/>
        <v/>
      </c>
      <c r="N1725" s="90" t="str">
        <f t="shared" ca="1" si="3469"/>
        <v/>
      </c>
      <c r="O1725" s="90" t="str">
        <f t="shared" ca="1" si="3469"/>
        <v/>
      </c>
      <c r="P1725" s="89" t="str">
        <f t="shared" ref="P1725:U1725" ca="1" si="3470">IF(ISNA(MATCH(MIN(J1704:J1753)+ROW()-ROW(P1704),J1704:J1753,0)),"",INDEX(D1704:D1753,MATCH(MIN(J1704:J1753)+ROW()-ROW(P1704),J1704:J1753,0)))</f>
        <v/>
      </c>
      <c r="Q1725" s="89" t="str">
        <f t="shared" ca="1" si="3470"/>
        <v/>
      </c>
      <c r="R1725" s="89" t="str">
        <f t="shared" ca="1" si="3470"/>
        <v/>
      </c>
      <c r="S1725" s="89" t="str">
        <f t="shared" ca="1" si="3470"/>
        <v/>
      </c>
      <c r="T1725" s="89" t="str">
        <f t="shared" ca="1" si="3470"/>
        <v/>
      </c>
      <c r="U1725" s="89" t="str">
        <f t="shared" ca="1" si="3470"/>
        <v/>
      </c>
      <c r="V1725" s="98"/>
    </row>
    <row r="1726" spans="2:22" x14ac:dyDescent="0.25">
      <c r="B1726" s="91">
        <v>23</v>
      </c>
      <c r="C1726" s="92">
        <f t="shared" si="3358"/>
        <v>43870</v>
      </c>
      <c r="D1726" s="93">
        <f ca="1">OFFSET(dispos!$D$39,,132)</f>
        <v>0</v>
      </c>
      <c r="E1726" s="93">
        <f ca="1">OFFSET(dispos!$E$39,,132)</f>
        <v>0</v>
      </c>
      <c r="F1726" s="93">
        <f ca="1">OFFSET(dispos!$F$39,,132)</f>
        <v>0</v>
      </c>
      <c r="G1726" s="93">
        <f ca="1">OFFSET(dispos!$G$39,,132)</f>
        <v>0</v>
      </c>
      <c r="H1726" s="93">
        <f ca="1">OFFSET(dispos!$H$39,,132)</f>
        <v>0</v>
      </c>
      <c r="I1726" s="93">
        <f ca="1">OFFSET(dispos!$I$39,,132)</f>
        <v>0</v>
      </c>
      <c r="J1726" s="90" t="str">
        <f t="shared" ref="J1726:O1726" ca="1" si="3471">IF(D1726=0,"",SUMPRODUCT((D1704:D1753&lt;=D1726)-(ISBLANK(D1704:D1753))))</f>
        <v/>
      </c>
      <c r="K1726" s="90" t="str">
        <f t="shared" ca="1" si="3471"/>
        <v/>
      </c>
      <c r="L1726" s="90" t="str">
        <f t="shared" ca="1" si="3471"/>
        <v/>
      </c>
      <c r="M1726" s="90" t="str">
        <f t="shared" ca="1" si="3471"/>
        <v/>
      </c>
      <c r="N1726" s="90" t="str">
        <f t="shared" ca="1" si="3471"/>
        <v/>
      </c>
      <c r="O1726" s="90" t="str">
        <f t="shared" ca="1" si="3471"/>
        <v/>
      </c>
      <c r="P1726" s="89" t="str">
        <f t="shared" ref="P1726:U1726" ca="1" si="3472">IF(ISNA(MATCH(MIN(J1704:J1753)+ROW()-ROW(P1704),J1704:J1753,0)),"",INDEX(D1704:D1753,MATCH(MIN(J1704:J1753)+ROW()-ROW(P1704),J1704:J1753,0)))</f>
        <v/>
      </c>
      <c r="Q1726" s="89" t="str">
        <f t="shared" ca="1" si="3472"/>
        <v/>
      </c>
      <c r="R1726" s="89" t="str">
        <f t="shared" ca="1" si="3472"/>
        <v/>
      </c>
      <c r="S1726" s="89" t="str">
        <f t="shared" ca="1" si="3472"/>
        <v/>
      </c>
      <c r="T1726" s="89" t="str">
        <f t="shared" ca="1" si="3472"/>
        <v/>
      </c>
      <c r="U1726" s="89" t="str">
        <f t="shared" ca="1" si="3472"/>
        <v/>
      </c>
      <c r="V1726" s="98"/>
    </row>
    <row r="1727" spans="2:22" x14ac:dyDescent="0.25">
      <c r="B1727" s="91">
        <v>24</v>
      </c>
      <c r="C1727" s="92">
        <f t="shared" si="3358"/>
        <v>43870</v>
      </c>
      <c r="D1727" s="93">
        <f ca="1">OFFSET(dispos!$D$39,,138)</f>
        <v>0</v>
      </c>
      <c r="E1727" s="93">
        <f ca="1">OFFSET(dispos!$E$39,,138)</f>
        <v>0</v>
      </c>
      <c r="F1727" s="93">
        <f ca="1">OFFSET(dispos!$F$39,,138)</f>
        <v>0</v>
      </c>
      <c r="G1727" s="93">
        <f ca="1">OFFSET(dispos!$G$39,,138)</f>
        <v>0</v>
      </c>
      <c r="H1727" s="93">
        <f ca="1">OFFSET(dispos!$H$39,,138)</f>
        <v>0</v>
      </c>
      <c r="I1727" s="93">
        <f ca="1">OFFSET(dispos!$I$39,,138)</f>
        <v>0</v>
      </c>
      <c r="J1727" s="90" t="str">
        <f t="shared" ref="J1727:O1727" ca="1" si="3473">IF(D1727=0,"",SUMPRODUCT((D1704:D1753&lt;=D1727)-(ISBLANK(D1704:D1753))))</f>
        <v/>
      </c>
      <c r="K1727" s="90" t="str">
        <f t="shared" ca="1" si="3473"/>
        <v/>
      </c>
      <c r="L1727" s="90" t="str">
        <f t="shared" ca="1" si="3473"/>
        <v/>
      </c>
      <c r="M1727" s="90" t="str">
        <f t="shared" ca="1" si="3473"/>
        <v/>
      </c>
      <c r="N1727" s="90" t="str">
        <f t="shared" ca="1" si="3473"/>
        <v/>
      </c>
      <c r="O1727" s="90" t="str">
        <f t="shared" ca="1" si="3473"/>
        <v/>
      </c>
      <c r="P1727" s="89" t="str">
        <f t="shared" ref="P1727:U1727" ca="1" si="3474">IF(ISNA(MATCH(MIN(J1704:J1753)+ROW()-ROW(P1704),J1704:J1753,0)),"",INDEX(D1704:D1753,MATCH(MIN(J1704:J1753)+ROW()-ROW(P1704),J1704:J1753,0)))</f>
        <v/>
      </c>
      <c r="Q1727" s="89" t="str">
        <f t="shared" ca="1" si="3474"/>
        <v/>
      </c>
      <c r="R1727" s="89" t="str">
        <f t="shared" ca="1" si="3474"/>
        <v/>
      </c>
      <c r="S1727" s="89" t="str">
        <f t="shared" ca="1" si="3474"/>
        <v/>
      </c>
      <c r="T1727" s="89" t="str">
        <f t="shared" ca="1" si="3474"/>
        <v/>
      </c>
      <c r="U1727" s="89" t="str">
        <f t="shared" ca="1" si="3474"/>
        <v/>
      </c>
      <c r="V1727" s="98"/>
    </row>
    <row r="1728" spans="2:22" x14ac:dyDescent="0.25">
      <c r="B1728" s="91">
        <v>25</v>
      </c>
      <c r="C1728" s="92">
        <f t="shared" si="3358"/>
        <v>43870</v>
      </c>
      <c r="D1728" s="93">
        <f ca="1">OFFSET(dispos!$D$39,,144)</f>
        <v>0</v>
      </c>
      <c r="E1728" s="93">
        <f ca="1">OFFSET(dispos!$E$39,,144)</f>
        <v>0</v>
      </c>
      <c r="F1728" s="93">
        <f ca="1">OFFSET(dispos!$F$39,,144)</f>
        <v>0</v>
      </c>
      <c r="G1728" s="93">
        <f ca="1">OFFSET(dispos!$G$39,,144)</f>
        <v>0</v>
      </c>
      <c r="H1728" s="93">
        <f ca="1">OFFSET(dispos!$H$39,,144)</f>
        <v>0</v>
      </c>
      <c r="I1728" s="93">
        <f ca="1">OFFSET(dispos!$I$39,,144)</f>
        <v>0</v>
      </c>
      <c r="J1728" s="90" t="str">
        <f t="shared" ref="J1728:O1728" ca="1" si="3475">IF(D1728=0,"",SUMPRODUCT((D1704:D1753&lt;=D1728)-(ISBLANK(D1704:D1753))))</f>
        <v/>
      </c>
      <c r="K1728" s="90" t="str">
        <f t="shared" ca="1" si="3475"/>
        <v/>
      </c>
      <c r="L1728" s="90" t="str">
        <f t="shared" ca="1" si="3475"/>
        <v/>
      </c>
      <c r="M1728" s="90" t="str">
        <f t="shared" ca="1" si="3475"/>
        <v/>
      </c>
      <c r="N1728" s="90" t="str">
        <f t="shared" ca="1" si="3475"/>
        <v/>
      </c>
      <c r="O1728" s="90" t="str">
        <f t="shared" ca="1" si="3475"/>
        <v/>
      </c>
      <c r="P1728" s="89" t="str">
        <f t="shared" ref="P1728:U1728" ca="1" si="3476">IF(ISNA(MATCH(MIN(J1704:J1753)+ROW()-ROW(P1704),J1704:J1753,0)),"",INDEX(D1704:D1753,MATCH(MIN(J1704:J1753)+ROW()-ROW(P1704),J1704:J1753,0)))</f>
        <v/>
      </c>
      <c r="Q1728" s="89" t="str">
        <f t="shared" ca="1" si="3476"/>
        <v/>
      </c>
      <c r="R1728" s="89" t="str">
        <f t="shared" ca="1" si="3476"/>
        <v/>
      </c>
      <c r="S1728" s="89" t="str">
        <f t="shared" ca="1" si="3476"/>
        <v/>
      </c>
      <c r="T1728" s="89" t="str">
        <f t="shared" ca="1" si="3476"/>
        <v/>
      </c>
      <c r="U1728" s="89" t="str">
        <f t="shared" ca="1" si="3476"/>
        <v/>
      </c>
      <c r="V1728" s="98"/>
    </row>
    <row r="1729" spans="2:22" x14ac:dyDescent="0.25">
      <c r="B1729" s="91">
        <v>26</v>
      </c>
      <c r="C1729" s="92">
        <f t="shared" si="3358"/>
        <v>43870</v>
      </c>
      <c r="D1729" s="93">
        <f ca="1">OFFSET(dispos!$D$39,,150)</f>
        <v>0</v>
      </c>
      <c r="E1729" s="93">
        <f ca="1">OFFSET(dispos!$E$39,,150)</f>
        <v>0</v>
      </c>
      <c r="F1729" s="93">
        <f ca="1">OFFSET(dispos!$F$39,,150)</f>
        <v>0</v>
      </c>
      <c r="G1729" s="93">
        <f ca="1">OFFSET(dispos!$G$39,,150)</f>
        <v>0</v>
      </c>
      <c r="H1729" s="93">
        <f ca="1">OFFSET(dispos!$H$39,,150)</f>
        <v>0</v>
      </c>
      <c r="I1729" s="93">
        <f ca="1">OFFSET(dispos!$I$39,,150)</f>
        <v>0</v>
      </c>
      <c r="J1729" s="90" t="str">
        <f t="shared" ref="J1729:O1729" ca="1" si="3477">IF(D1729=0,"",SUMPRODUCT((D1704:D1753&lt;=D1729)-(ISBLANK(D1704:D1753))))</f>
        <v/>
      </c>
      <c r="K1729" s="90" t="str">
        <f t="shared" ca="1" si="3477"/>
        <v/>
      </c>
      <c r="L1729" s="90" t="str">
        <f t="shared" ca="1" si="3477"/>
        <v/>
      </c>
      <c r="M1729" s="90" t="str">
        <f t="shared" ca="1" si="3477"/>
        <v/>
      </c>
      <c r="N1729" s="90" t="str">
        <f t="shared" ca="1" si="3477"/>
        <v/>
      </c>
      <c r="O1729" s="90" t="str">
        <f t="shared" ca="1" si="3477"/>
        <v/>
      </c>
      <c r="P1729" s="89" t="str">
        <f t="shared" ref="P1729:U1729" ca="1" si="3478">IF(ISNA(MATCH(MIN(J1704:J1753)+ROW()-ROW(P1704),J1704:J1753,0)),"",INDEX(D1704:D1753,MATCH(MIN(J1704:J1753)+ROW()-ROW(P1704),J1704:J1753,0)))</f>
        <v/>
      </c>
      <c r="Q1729" s="89" t="str">
        <f t="shared" ca="1" si="3478"/>
        <v/>
      </c>
      <c r="R1729" s="89" t="str">
        <f t="shared" ca="1" si="3478"/>
        <v/>
      </c>
      <c r="S1729" s="89" t="str">
        <f t="shared" ca="1" si="3478"/>
        <v/>
      </c>
      <c r="T1729" s="89" t="str">
        <f t="shared" ca="1" si="3478"/>
        <v/>
      </c>
      <c r="U1729" s="89" t="str">
        <f t="shared" ca="1" si="3478"/>
        <v/>
      </c>
      <c r="V1729" s="98"/>
    </row>
    <row r="1730" spans="2:22" x14ac:dyDescent="0.25">
      <c r="B1730" s="91">
        <v>27</v>
      </c>
      <c r="C1730" s="92">
        <f t="shared" si="3358"/>
        <v>43870</v>
      </c>
      <c r="D1730" s="93">
        <f ca="1">OFFSET(dispos!$D$39,,156)</f>
        <v>0</v>
      </c>
      <c r="E1730" s="93">
        <f ca="1">OFFSET(dispos!$E$39,,156)</f>
        <v>0</v>
      </c>
      <c r="F1730" s="93">
        <f ca="1">OFFSET(dispos!$F$39,,156)</f>
        <v>0</v>
      </c>
      <c r="G1730" s="93">
        <f ca="1">OFFSET(dispos!$G$39,,156)</f>
        <v>0</v>
      </c>
      <c r="H1730" s="93">
        <f ca="1">OFFSET(dispos!$H$39,,156)</f>
        <v>0</v>
      </c>
      <c r="I1730" s="93">
        <f ca="1">OFFSET(dispos!$I$39,,156)</f>
        <v>0</v>
      </c>
      <c r="J1730" s="90" t="str">
        <f t="shared" ref="J1730:O1730" ca="1" si="3479">IF(D1730=0,"",SUMPRODUCT((D1704:D1753&lt;=D1730)-(ISBLANK(D1704:D1753))))</f>
        <v/>
      </c>
      <c r="K1730" s="90" t="str">
        <f t="shared" ca="1" si="3479"/>
        <v/>
      </c>
      <c r="L1730" s="90" t="str">
        <f t="shared" ca="1" si="3479"/>
        <v/>
      </c>
      <c r="M1730" s="90" t="str">
        <f t="shared" ca="1" si="3479"/>
        <v/>
      </c>
      <c r="N1730" s="90" t="str">
        <f t="shared" ca="1" si="3479"/>
        <v/>
      </c>
      <c r="O1730" s="90" t="str">
        <f t="shared" ca="1" si="3479"/>
        <v/>
      </c>
      <c r="P1730" s="89" t="str">
        <f t="shared" ref="P1730:U1730" ca="1" si="3480">IF(ISNA(MATCH(MIN(J1704:J1753)+ROW()-ROW(P1704),J1704:J1753,0)),"",INDEX(D1704:D1753,MATCH(MIN(J1704:J1753)+ROW()-ROW(P1704),J1704:J1753,0)))</f>
        <v/>
      </c>
      <c r="Q1730" s="89" t="str">
        <f t="shared" ca="1" si="3480"/>
        <v/>
      </c>
      <c r="R1730" s="89" t="str">
        <f t="shared" ca="1" si="3480"/>
        <v/>
      </c>
      <c r="S1730" s="89" t="str">
        <f t="shared" ca="1" si="3480"/>
        <v/>
      </c>
      <c r="T1730" s="89" t="str">
        <f t="shared" ca="1" si="3480"/>
        <v/>
      </c>
      <c r="U1730" s="89" t="str">
        <f t="shared" ca="1" si="3480"/>
        <v/>
      </c>
      <c r="V1730" s="98"/>
    </row>
    <row r="1731" spans="2:22" x14ac:dyDescent="0.25">
      <c r="B1731" s="91">
        <v>28</v>
      </c>
      <c r="C1731" s="92">
        <f t="shared" si="3358"/>
        <v>43870</v>
      </c>
      <c r="D1731" s="93">
        <f ca="1">OFFSET(dispos!$D$39,,162)</f>
        <v>0</v>
      </c>
      <c r="E1731" s="93">
        <f ca="1">OFFSET(dispos!$E$39,,162)</f>
        <v>0</v>
      </c>
      <c r="F1731" s="93">
        <f ca="1">OFFSET(dispos!$F$39,,162)</f>
        <v>0</v>
      </c>
      <c r="G1731" s="93">
        <f ca="1">OFFSET(dispos!$G$39,,162)</f>
        <v>0</v>
      </c>
      <c r="H1731" s="93">
        <f ca="1">OFFSET(dispos!$H$39,,162)</f>
        <v>0</v>
      </c>
      <c r="I1731" s="93">
        <f ca="1">OFFSET(dispos!$I$39,,162)</f>
        <v>0</v>
      </c>
      <c r="J1731" s="90" t="str">
        <f t="shared" ref="J1731:O1731" ca="1" si="3481">IF(D1731=0,"",SUMPRODUCT((D1704:D1753&lt;=D1731)-(ISBLANK(D1704:D1753))))</f>
        <v/>
      </c>
      <c r="K1731" s="90" t="str">
        <f t="shared" ca="1" si="3481"/>
        <v/>
      </c>
      <c r="L1731" s="90" t="str">
        <f t="shared" ca="1" si="3481"/>
        <v/>
      </c>
      <c r="M1731" s="90" t="str">
        <f t="shared" ca="1" si="3481"/>
        <v/>
      </c>
      <c r="N1731" s="90" t="str">
        <f t="shared" ca="1" si="3481"/>
        <v/>
      </c>
      <c r="O1731" s="90" t="str">
        <f t="shared" ca="1" si="3481"/>
        <v/>
      </c>
      <c r="P1731" s="89" t="str">
        <f t="shared" ref="P1731:U1731" ca="1" si="3482">IF(ISNA(MATCH(MIN(J1704:J1753)+ROW()-ROW(P1704),J1704:J1753,0)),"",INDEX(D1704:D1753,MATCH(MIN(J1704:J1753)+ROW()-ROW(P1704),J1704:J1753,0)))</f>
        <v/>
      </c>
      <c r="Q1731" s="89" t="str">
        <f t="shared" ca="1" si="3482"/>
        <v/>
      </c>
      <c r="R1731" s="89" t="str">
        <f t="shared" ca="1" si="3482"/>
        <v/>
      </c>
      <c r="S1731" s="89" t="str">
        <f t="shared" ca="1" si="3482"/>
        <v/>
      </c>
      <c r="T1731" s="89" t="str">
        <f t="shared" ca="1" si="3482"/>
        <v/>
      </c>
      <c r="U1731" s="89" t="str">
        <f t="shared" ca="1" si="3482"/>
        <v/>
      </c>
      <c r="V1731" s="98"/>
    </row>
    <row r="1732" spans="2:22" x14ac:dyDescent="0.25">
      <c r="B1732" s="91">
        <v>29</v>
      </c>
      <c r="C1732" s="92">
        <f t="shared" si="3358"/>
        <v>43870</v>
      </c>
      <c r="D1732" s="93">
        <f ca="1">OFFSET(dispos!$D$39,,168)</f>
        <v>0</v>
      </c>
      <c r="E1732" s="93">
        <f ca="1">OFFSET(dispos!$E$39,,168)</f>
        <v>0</v>
      </c>
      <c r="F1732" s="93">
        <f ca="1">OFFSET(dispos!$F$39,,168)</f>
        <v>0</v>
      </c>
      <c r="G1732" s="93">
        <f ca="1">OFFSET(dispos!$G$39,,168)</f>
        <v>0</v>
      </c>
      <c r="H1732" s="93">
        <f ca="1">OFFSET(dispos!$H$39,,168)</f>
        <v>0</v>
      </c>
      <c r="I1732" s="93">
        <f ca="1">OFFSET(dispos!$I$39,,168)</f>
        <v>0</v>
      </c>
      <c r="J1732" s="90" t="str">
        <f t="shared" ref="J1732:O1732" ca="1" si="3483">IF(D1732=0,"",SUMPRODUCT((D1704:D1753&lt;=D1732)-(ISBLANK(D1704:D1753))))</f>
        <v/>
      </c>
      <c r="K1732" s="90" t="str">
        <f t="shared" ca="1" si="3483"/>
        <v/>
      </c>
      <c r="L1732" s="90" t="str">
        <f t="shared" ca="1" si="3483"/>
        <v/>
      </c>
      <c r="M1732" s="90" t="str">
        <f t="shared" ca="1" si="3483"/>
        <v/>
      </c>
      <c r="N1732" s="90" t="str">
        <f t="shared" ca="1" si="3483"/>
        <v/>
      </c>
      <c r="O1732" s="90" t="str">
        <f t="shared" ca="1" si="3483"/>
        <v/>
      </c>
      <c r="P1732" s="89" t="str">
        <f t="shared" ref="P1732:U1732" ca="1" si="3484">IF(ISNA(MATCH(MIN(J1704:J1753)+ROW()-ROW(P1704),J1704:J1753,0)),"",INDEX(D1704:D1753,MATCH(MIN(J1704:J1753)+ROW()-ROW(P1704),J1704:J1753,0)))</f>
        <v/>
      </c>
      <c r="Q1732" s="89" t="str">
        <f t="shared" ca="1" si="3484"/>
        <v/>
      </c>
      <c r="R1732" s="89" t="str">
        <f t="shared" ca="1" si="3484"/>
        <v/>
      </c>
      <c r="S1732" s="89" t="str">
        <f t="shared" ca="1" si="3484"/>
        <v/>
      </c>
      <c r="T1732" s="89" t="str">
        <f t="shared" ca="1" si="3484"/>
        <v/>
      </c>
      <c r="U1732" s="89" t="str">
        <f t="shared" ca="1" si="3484"/>
        <v/>
      </c>
      <c r="V1732" s="98"/>
    </row>
    <row r="1733" spans="2:22" x14ac:dyDescent="0.25">
      <c r="B1733" s="91">
        <v>30</v>
      </c>
      <c r="C1733" s="92">
        <f t="shared" si="3358"/>
        <v>43870</v>
      </c>
      <c r="D1733" s="93">
        <f ca="1">OFFSET(dispos!$D$39,,174)</f>
        <v>0</v>
      </c>
      <c r="E1733" s="93">
        <f ca="1">OFFSET(dispos!$E$39,,174)</f>
        <v>0</v>
      </c>
      <c r="F1733" s="93">
        <f ca="1">OFFSET(dispos!$F$39,,174)</f>
        <v>0</v>
      </c>
      <c r="G1733" s="93">
        <f ca="1">OFFSET(dispos!$G$39,,174)</f>
        <v>0</v>
      </c>
      <c r="H1733" s="93">
        <f ca="1">OFFSET(dispos!$H$39,,174)</f>
        <v>0</v>
      </c>
      <c r="I1733" s="93">
        <f ca="1">OFFSET(dispos!$I$39,,174)</f>
        <v>0</v>
      </c>
      <c r="J1733" s="90" t="str">
        <f t="shared" ref="J1733:O1733" ca="1" si="3485">IF(D1733=0,"",SUMPRODUCT((D1704:D1753&lt;=D1733)-(ISBLANK(D1704:D1753))))</f>
        <v/>
      </c>
      <c r="K1733" s="90" t="str">
        <f t="shared" ca="1" si="3485"/>
        <v/>
      </c>
      <c r="L1733" s="90" t="str">
        <f t="shared" ca="1" si="3485"/>
        <v/>
      </c>
      <c r="M1733" s="90" t="str">
        <f t="shared" ca="1" si="3485"/>
        <v/>
      </c>
      <c r="N1733" s="90" t="str">
        <f t="shared" ca="1" si="3485"/>
        <v/>
      </c>
      <c r="O1733" s="90" t="str">
        <f t="shared" ca="1" si="3485"/>
        <v/>
      </c>
      <c r="P1733" s="89" t="str">
        <f t="shared" ref="P1733:U1733" ca="1" si="3486">IF(ISNA(MATCH(MIN(J1704:J1753)+ROW()-ROW(P1704),J1704:J1753,0)),"",INDEX(D1704:D1753,MATCH(MIN(J1704:J1753)+ROW()-ROW(P1704),J1704:J1753,0)))</f>
        <v/>
      </c>
      <c r="Q1733" s="89" t="str">
        <f t="shared" ca="1" si="3486"/>
        <v/>
      </c>
      <c r="R1733" s="89" t="str">
        <f t="shared" ca="1" si="3486"/>
        <v/>
      </c>
      <c r="S1733" s="89" t="str">
        <f t="shared" ca="1" si="3486"/>
        <v/>
      </c>
      <c r="T1733" s="89" t="str">
        <f t="shared" ca="1" si="3486"/>
        <v/>
      </c>
      <c r="U1733" s="89" t="str">
        <f t="shared" ca="1" si="3486"/>
        <v/>
      </c>
      <c r="V1733" s="98"/>
    </row>
    <row r="1734" spans="2:22" x14ac:dyDescent="0.25">
      <c r="B1734" s="91">
        <v>31</v>
      </c>
      <c r="C1734" s="92">
        <f t="shared" ref="C1734:C1797" si="3487">C1733</f>
        <v>43870</v>
      </c>
      <c r="D1734" s="93">
        <f ca="1">OFFSET(dispos!$D$39,,180)</f>
        <v>0</v>
      </c>
      <c r="E1734" s="93">
        <f ca="1">OFFSET(dispos!$E$39,,180)</f>
        <v>0</v>
      </c>
      <c r="F1734" s="93">
        <f ca="1">OFFSET(dispos!$F$39,,180)</f>
        <v>0</v>
      </c>
      <c r="G1734" s="93">
        <f ca="1">OFFSET(dispos!$G$39,,180)</f>
        <v>0</v>
      </c>
      <c r="H1734" s="93">
        <f ca="1">OFFSET(dispos!$H$39,,180)</f>
        <v>0</v>
      </c>
      <c r="I1734" s="93">
        <f ca="1">OFFSET(dispos!$I$39,,180)</f>
        <v>0</v>
      </c>
      <c r="J1734" s="90" t="str">
        <f t="shared" ref="J1734:O1734" ca="1" si="3488">IF(D1734=0,"",SUMPRODUCT((D1704:D1753&lt;=D1734)-(ISBLANK(D1704:D1753))))</f>
        <v/>
      </c>
      <c r="K1734" s="90" t="str">
        <f t="shared" ca="1" si="3488"/>
        <v/>
      </c>
      <c r="L1734" s="90" t="str">
        <f t="shared" ca="1" si="3488"/>
        <v/>
      </c>
      <c r="M1734" s="90" t="str">
        <f t="shared" ca="1" si="3488"/>
        <v/>
      </c>
      <c r="N1734" s="90" t="str">
        <f t="shared" ca="1" si="3488"/>
        <v/>
      </c>
      <c r="O1734" s="90" t="str">
        <f t="shared" ca="1" si="3488"/>
        <v/>
      </c>
      <c r="P1734" s="89" t="str">
        <f t="shared" ref="P1734:U1734" ca="1" si="3489">IF(ISNA(MATCH(MIN(J1704:J1753)+ROW()-ROW(P1704),J1704:J1753,0)),"",INDEX(D1704:D1753,MATCH(MIN(J1704:J1753)+ROW()-ROW(P1704),J1704:J1753,0)))</f>
        <v/>
      </c>
      <c r="Q1734" s="89" t="str">
        <f t="shared" ca="1" si="3489"/>
        <v/>
      </c>
      <c r="R1734" s="89" t="str">
        <f t="shared" ca="1" si="3489"/>
        <v/>
      </c>
      <c r="S1734" s="89" t="str">
        <f t="shared" ca="1" si="3489"/>
        <v/>
      </c>
      <c r="T1734" s="89" t="str">
        <f t="shared" ca="1" si="3489"/>
        <v/>
      </c>
      <c r="U1734" s="89" t="str">
        <f t="shared" ca="1" si="3489"/>
        <v/>
      </c>
      <c r="V1734" s="98"/>
    </row>
    <row r="1735" spans="2:22" x14ac:dyDescent="0.25">
      <c r="B1735" s="91">
        <v>32</v>
      </c>
      <c r="C1735" s="92">
        <f t="shared" si="3487"/>
        <v>43870</v>
      </c>
      <c r="D1735" s="93">
        <f ca="1">OFFSET(dispos!$D$39,,186)</f>
        <v>0</v>
      </c>
      <c r="E1735" s="93">
        <f ca="1">OFFSET(dispos!$E$39,,186)</f>
        <v>0</v>
      </c>
      <c r="F1735" s="93">
        <f ca="1">OFFSET(dispos!$F$39,,186)</f>
        <v>0</v>
      </c>
      <c r="G1735" s="93">
        <f ca="1">OFFSET(dispos!$G$39,,186)</f>
        <v>0</v>
      </c>
      <c r="H1735" s="93">
        <f ca="1">OFFSET(dispos!$H$39,,186)</f>
        <v>0</v>
      </c>
      <c r="I1735" s="93">
        <f ca="1">OFFSET(dispos!$I$39,,186)</f>
        <v>0</v>
      </c>
      <c r="J1735" s="90" t="str">
        <f t="shared" ref="J1735:O1735" ca="1" si="3490">IF(D1735=0,"",SUMPRODUCT((D1704:D1753&lt;=D1735)-(ISBLANK(D1704:D1753))))</f>
        <v/>
      </c>
      <c r="K1735" s="90" t="str">
        <f t="shared" ca="1" si="3490"/>
        <v/>
      </c>
      <c r="L1735" s="90" t="str">
        <f t="shared" ca="1" si="3490"/>
        <v/>
      </c>
      <c r="M1735" s="90" t="str">
        <f t="shared" ca="1" si="3490"/>
        <v/>
      </c>
      <c r="N1735" s="90" t="str">
        <f t="shared" ca="1" si="3490"/>
        <v/>
      </c>
      <c r="O1735" s="90" t="str">
        <f t="shared" ca="1" si="3490"/>
        <v/>
      </c>
      <c r="P1735" s="89" t="str">
        <f t="shared" ref="P1735:U1735" ca="1" si="3491">IF(ISNA(MATCH(MIN(J1704:J1753)+ROW()-ROW(P1704),J1704:J1753,0)),"",INDEX(D1704:D1753,MATCH(MIN(J1704:J1753)+ROW()-ROW(P1704),J1704:J1753,0)))</f>
        <v/>
      </c>
      <c r="Q1735" s="89" t="str">
        <f t="shared" ca="1" si="3491"/>
        <v/>
      </c>
      <c r="R1735" s="89" t="str">
        <f t="shared" ca="1" si="3491"/>
        <v/>
      </c>
      <c r="S1735" s="89" t="str">
        <f t="shared" ca="1" si="3491"/>
        <v/>
      </c>
      <c r="T1735" s="89" t="str">
        <f t="shared" ca="1" si="3491"/>
        <v/>
      </c>
      <c r="U1735" s="89" t="str">
        <f t="shared" ca="1" si="3491"/>
        <v/>
      </c>
      <c r="V1735" s="98"/>
    </row>
    <row r="1736" spans="2:22" x14ac:dyDescent="0.25">
      <c r="B1736" s="91">
        <v>33</v>
      </c>
      <c r="C1736" s="92">
        <f t="shared" si="3487"/>
        <v>43870</v>
      </c>
      <c r="D1736" s="93">
        <f ca="1">OFFSET(dispos!$D$39,,192)</f>
        <v>0</v>
      </c>
      <c r="E1736" s="93">
        <f ca="1">OFFSET(dispos!$E$39,,192)</f>
        <v>0</v>
      </c>
      <c r="F1736" s="93">
        <f ca="1">OFFSET(dispos!$F$39,,192)</f>
        <v>0</v>
      </c>
      <c r="G1736" s="93">
        <f ca="1">OFFSET(dispos!$G$39,,192)</f>
        <v>0</v>
      </c>
      <c r="H1736" s="93">
        <f ca="1">OFFSET(dispos!$H$39,,192)</f>
        <v>0</v>
      </c>
      <c r="I1736" s="93">
        <f ca="1">OFFSET(dispos!$I$39,,192)</f>
        <v>0</v>
      </c>
      <c r="J1736" s="90" t="str">
        <f t="shared" ref="J1736:O1736" ca="1" si="3492">IF(D1736=0,"",SUMPRODUCT((D1704:D1753&lt;=D1736)-(ISBLANK(D1704:D1753))))</f>
        <v/>
      </c>
      <c r="K1736" s="90" t="str">
        <f t="shared" ca="1" si="3492"/>
        <v/>
      </c>
      <c r="L1736" s="90" t="str">
        <f t="shared" ca="1" si="3492"/>
        <v/>
      </c>
      <c r="M1736" s="90" t="str">
        <f t="shared" ca="1" si="3492"/>
        <v/>
      </c>
      <c r="N1736" s="90" t="str">
        <f t="shared" ca="1" si="3492"/>
        <v/>
      </c>
      <c r="O1736" s="90" t="str">
        <f t="shared" ca="1" si="3492"/>
        <v/>
      </c>
      <c r="P1736" s="89" t="str">
        <f t="shared" ref="P1736:U1736" ca="1" si="3493">IF(ISNA(MATCH(MIN(J1704:J1753)+ROW()-ROW(P1704),J1704:J1753,0)),"",INDEX(D1704:D1753,MATCH(MIN(J1704:J1753)+ROW()-ROW(P1704),J1704:J1753,0)))</f>
        <v/>
      </c>
      <c r="Q1736" s="89" t="str">
        <f t="shared" ca="1" si="3493"/>
        <v/>
      </c>
      <c r="R1736" s="89" t="str">
        <f t="shared" ca="1" si="3493"/>
        <v/>
      </c>
      <c r="S1736" s="89" t="str">
        <f t="shared" ca="1" si="3493"/>
        <v/>
      </c>
      <c r="T1736" s="89" t="str">
        <f t="shared" ca="1" si="3493"/>
        <v/>
      </c>
      <c r="U1736" s="89" t="str">
        <f t="shared" ca="1" si="3493"/>
        <v/>
      </c>
      <c r="V1736" s="98"/>
    </row>
    <row r="1737" spans="2:22" x14ac:dyDescent="0.25">
      <c r="B1737" s="91">
        <v>34</v>
      </c>
      <c r="C1737" s="92">
        <f t="shared" si="3487"/>
        <v>43870</v>
      </c>
      <c r="D1737" s="93">
        <f ca="1">OFFSET(dispos!$D$39,,198)</f>
        <v>0</v>
      </c>
      <c r="E1737" s="93">
        <f ca="1">OFFSET(dispos!$E$39,,198)</f>
        <v>0</v>
      </c>
      <c r="F1737" s="93">
        <f ca="1">OFFSET(dispos!$F$39,,198)</f>
        <v>0</v>
      </c>
      <c r="G1737" s="93">
        <f ca="1">OFFSET(dispos!$G$39,,198)</f>
        <v>0</v>
      </c>
      <c r="H1737" s="93">
        <f ca="1">OFFSET(dispos!$H$39,,198)</f>
        <v>0</v>
      </c>
      <c r="I1737" s="93">
        <f ca="1">OFFSET(dispos!$I$39,,198)</f>
        <v>0</v>
      </c>
      <c r="J1737" s="90" t="str">
        <f t="shared" ref="J1737:O1737" ca="1" si="3494">IF(D1737=0,"",SUMPRODUCT((D1704:D1753&lt;=D1737)-(ISBLANK(D1704:D1753))))</f>
        <v/>
      </c>
      <c r="K1737" s="90" t="str">
        <f t="shared" ca="1" si="3494"/>
        <v/>
      </c>
      <c r="L1737" s="90" t="str">
        <f t="shared" ca="1" si="3494"/>
        <v/>
      </c>
      <c r="M1737" s="90" t="str">
        <f t="shared" ca="1" si="3494"/>
        <v/>
      </c>
      <c r="N1737" s="90" t="str">
        <f t="shared" ca="1" si="3494"/>
        <v/>
      </c>
      <c r="O1737" s="90" t="str">
        <f t="shared" ca="1" si="3494"/>
        <v/>
      </c>
      <c r="P1737" s="89" t="str">
        <f t="shared" ref="P1737:U1737" ca="1" si="3495">IF(ISNA(MATCH(MIN(J1704:J1753)+ROW()-ROW(P1704),J1704:J1753,0)),"",INDEX(D1704:D1753,MATCH(MIN(J1704:J1753)+ROW()-ROW(P1704),J1704:J1753,0)))</f>
        <v/>
      </c>
      <c r="Q1737" s="89" t="str">
        <f t="shared" ca="1" si="3495"/>
        <v/>
      </c>
      <c r="R1737" s="89" t="str">
        <f t="shared" ca="1" si="3495"/>
        <v/>
      </c>
      <c r="S1737" s="89" t="str">
        <f t="shared" ca="1" si="3495"/>
        <v/>
      </c>
      <c r="T1737" s="89" t="str">
        <f t="shared" ca="1" si="3495"/>
        <v/>
      </c>
      <c r="U1737" s="89" t="str">
        <f t="shared" ca="1" si="3495"/>
        <v/>
      </c>
      <c r="V1737" s="98"/>
    </row>
    <row r="1738" spans="2:22" x14ac:dyDescent="0.25">
      <c r="B1738" s="91">
        <v>35</v>
      </c>
      <c r="C1738" s="92">
        <f t="shared" si="3487"/>
        <v>43870</v>
      </c>
      <c r="D1738" s="93">
        <f ca="1">OFFSET(dispos!$D$39,,204)</f>
        <v>0</v>
      </c>
      <c r="E1738" s="93">
        <f ca="1">OFFSET(dispos!$E$39,,204)</f>
        <v>0</v>
      </c>
      <c r="F1738" s="93">
        <f ca="1">OFFSET(dispos!$F$39,,204)</f>
        <v>0</v>
      </c>
      <c r="G1738" s="93">
        <f ca="1">OFFSET(dispos!$G$39,,204)</f>
        <v>0</v>
      </c>
      <c r="H1738" s="93">
        <f ca="1">OFFSET(dispos!$H$39,,204)</f>
        <v>0</v>
      </c>
      <c r="I1738" s="93">
        <f ca="1">OFFSET(dispos!$I$39,,204)</f>
        <v>0</v>
      </c>
      <c r="J1738" s="90" t="str">
        <f t="shared" ref="J1738:O1738" ca="1" si="3496">IF(D1738=0,"",SUMPRODUCT((D1704:D1753&lt;=D1738)-(ISBLANK(D1704:D1753))))</f>
        <v/>
      </c>
      <c r="K1738" s="90" t="str">
        <f t="shared" ca="1" si="3496"/>
        <v/>
      </c>
      <c r="L1738" s="90" t="str">
        <f t="shared" ca="1" si="3496"/>
        <v/>
      </c>
      <c r="M1738" s="90" t="str">
        <f t="shared" ca="1" si="3496"/>
        <v/>
      </c>
      <c r="N1738" s="90" t="str">
        <f t="shared" ca="1" si="3496"/>
        <v/>
      </c>
      <c r="O1738" s="90" t="str">
        <f t="shared" ca="1" si="3496"/>
        <v/>
      </c>
      <c r="P1738" s="89" t="str">
        <f t="shared" ref="P1738:U1738" ca="1" si="3497">IF(ISNA(MATCH(MIN(J1704:J1753)+ROW()-ROW(P1704),J1704:J1753,0)),"",INDEX(D1704:D1753,MATCH(MIN(J1704:J1753)+ROW()-ROW(P1704),J1704:J1753,0)))</f>
        <v/>
      </c>
      <c r="Q1738" s="89" t="str">
        <f t="shared" ca="1" si="3497"/>
        <v/>
      </c>
      <c r="R1738" s="89" t="str">
        <f t="shared" ca="1" si="3497"/>
        <v/>
      </c>
      <c r="S1738" s="89" t="str">
        <f t="shared" ca="1" si="3497"/>
        <v/>
      </c>
      <c r="T1738" s="89" t="str">
        <f t="shared" ca="1" si="3497"/>
        <v/>
      </c>
      <c r="U1738" s="89" t="str">
        <f t="shared" ca="1" si="3497"/>
        <v/>
      </c>
      <c r="V1738" s="98"/>
    </row>
    <row r="1739" spans="2:22" x14ac:dyDescent="0.25">
      <c r="B1739" s="91">
        <v>36</v>
      </c>
      <c r="C1739" s="92">
        <f t="shared" si="3487"/>
        <v>43870</v>
      </c>
      <c r="D1739" s="93">
        <f ca="1">OFFSET(dispos!$D$39,,210)</f>
        <v>0</v>
      </c>
      <c r="E1739" s="93">
        <f ca="1">OFFSET(dispos!$E$39,,210)</f>
        <v>0</v>
      </c>
      <c r="F1739" s="93">
        <f ca="1">OFFSET(dispos!$F$39,,210)</f>
        <v>0</v>
      </c>
      <c r="G1739" s="93">
        <f ca="1">OFFSET(dispos!$G$39,,210)</f>
        <v>0</v>
      </c>
      <c r="H1739" s="93">
        <f ca="1">OFFSET(dispos!$H$39,,210)</f>
        <v>0</v>
      </c>
      <c r="I1739" s="93">
        <f ca="1">OFFSET(dispos!$I$39,,210)</f>
        <v>0</v>
      </c>
      <c r="J1739" s="90" t="str">
        <f t="shared" ref="J1739:O1739" ca="1" si="3498">IF(D1739=0,"",SUMPRODUCT((D1704:D1753&lt;=D1739)-(ISBLANK(D1704:D1753))))</f>
        <v/>
      </c>
      <c r="K1739" s="90" t="str">
        <f t="shared" ca="1" si="3498"/>
        <v/>
      </c>
      <c r="L1739" s="90" t="str">
        <f t="shared" ca="1" si="3498"/>
        <v/>
      </c>
      <c r="M1739" s="90" t="str">
        <f t="shared" ca="1" si="3498"/>
        <v/>
      </c>
      <c r="N1739" s="90" t="str">
        <f t="shared" ca="1" si="3498"/>
        <v/>
      </c>
      <c r="O1739" s="90" t="str">
        <f t="shared" ca="1" si="3498"/>
        <v/>
      </c>
      <c r="P1739" s="89" t="str">
        <f t="shared" ref="P1739:U1739" ca="1" si="3499">IF(ISNA(MATCH(MIN(J1704:J1753)+ROW()-ROW(P1704),J1704:J1753,0)),"",INDEX(D1704:D1753,MATCH(MIN(J1704:J1753)+ROW()-ROW(P1704),J1704:J1753,0)))</f>
        <v/>
      </c>
      <c r="Q1739" s="89" t="str">
        <f t="shared" ca="1" si="3499"/>
        <v/>
      </c>
      <c r="R1739" s="89" t="str">
        <f t="shared" ca="1" si="3499"/>
        <v/>
      </c>
      <c r="S1739" s="89" t="str">
        <f t="shared" ca="1" si="3499"/>
        <v/>
      </c>
      <c r="T1739" s="89" t="str">
        <f t="shared" ca="1" si="3499"/>
        <v/>
      </c>
      <c r="U1739" s="89" t="str">
        <f t="shared" ca="1" si="3499"/>
        <v/>
      </c>
      <c r="V1739" s="98"/>
    </row>
    <row r="1740" spans="2:22" x14ac:dyDescent="0.25">
      <c r="B1740" s="91">
        <v>37</v>
      </c>
      <c r="C1740" s="92">
        <f t="shared" si="3487"/>
        <v>43870</v>
      </c>
      <c r="D1740" s="93">
        <f ca="1">OFFSET(dispos!$D$39,,216)</f>
        <v>0</v>
      </c>
      <c r="E1740" s="93">
        <f ca="1">OFFSET(dispos!$E$39,,216)</f>
        <v>0</v>
      </c>
      <c r="F1740" s="93">
        <f ca="1">OFFSET(dispos!$F$39,,216)</f>
        <v>0</v>
      </c>
      <c r="G1740" s="93">
        <f ca="1">OFFSET(dispos!$G$39,,216)</f>
        <v>0</v>
      </c>
      <c r="H1740" s="93">
        <f ca="1">OFFSET(dispos!$H$39,,216)</f>
        <v>0</v>
      </c>
      <c r="I1740" s="93">
        <f ca="1">OFFSET(dispos!$I$39,,216)</f>
        <v>0</v>
      </c>
      <c r="J1740" s="90" t="str">
        <f t="shared" ref="J1740:O1740" ca="1" si="3500">IF(D1740=0,"",SUMPRODUCT((D1704:D1753&lt;=D1740)-(ISBLANK(D1704:D1753))))</f>
        <v/>
      </c>
      <c r="K1740" s="90" t="str">
        <f t="shared" ca="1" si="3500"/>
        <v/>
      </c>
      <c r="L1740" s="90" t="str">
        <f t="shared" ca="1" si="3500"/>
        <v/>
      </c>
      <c r="M1740" s="90" t="str">
        <f t="shared" ca="1" si="3500"/>
        <v/>
      </c>
      <c r="N1740" s="90" t="str">
        <f t="shared" ca="1" si="3500"/>
        <v/>
      </c>
      <c r="O1740" s="90" t="str">
        <f t="shared" ca="1" si="3500"/>
        <v/>
      </c>
      <c r="P1740" s="89" t="str">
        <f t="shared" ref="P1740:U1740" ca="1" si="3501">IF(ISNA(MATCH(MIN(J1704:J1753)+ROW()-ROW(P1704),J1704:J1753,0)),"",INDEX(D1704:D1753,MATCH(MIN(J1704:J1753)+ROW()-ROW(P1704),J1704:J1753,0)))</f>
        <v/>
      </c>
      <c r="Q1740" s="89" t="str">
        <f t="shared" ca="1" si="3501"/>
        <v/>
      </c>
      <c r="R1740" s="89" t="str">
        <f t="shared" ca="1" si="3501"/>
        <v/>
      </c>
      <c r="S1740" s="89" t="str">
        <f t="shared" ca="1" si="3501"/>
        <v/>
      </c>
      <c r="T1740" s="89" t="str">
        <f t="shared" ca="1" si="3501"/>
        <v/>
      </c>
      <c r="U1740" s="89" t="str">
        <f t="shared" ca="1" si="3501"/>
        <v/>
      </c>
      <c r="V1740" s="98"/>
    </row>
    <row r="1741" spans="2:22" x14ac:dyDescent="0.25">
      <c r="B1741" s="91">
        <v>38</v>
      </c>
      <c r="C1741" s="92">
        <f t="shared" si="3487"/>
        <v>43870</v>
      </c>
      <c r="D1741" s="93">
        <f ca="1">OFFSET(dispos!$D$39,,222)</f>
        <v>0</v>
      </c>
      <c r="E1741" s="93">
        <f ca="1">OFFSET(dispos!$E$39,,222)</f>
        <v>0</v>
      </c>
      <c r="F1741" s="93">
        <f ca="1">OFFSET(dispos!$F$39,,222)</f>
        <v>0</v>
      </c>
      <c r="G1741" s="93">
        <f ca="1">OFFSET(dispos!$G$39,,222)</f>
        <v>0</v>
      </c>
      <c r="H1741" s="93">
        <f ca="1">OFFSET(dispos!$H$39,,222)</f>
        <v>0</v>
      </c>
      <c r="I1741" s="93">
        <f ca="1">OFFSET(dispos!$I$39,,222)</f>
        <v>0</v>
      </c>
      <c r="J1741" s="90" t="str">
        <f t="shared" ref="J1741:O1741" ca="1" si="3502">IF(D1741=0,"",SUMPRODUCT((D1704:D1753&lt;=D1741)-(ISBLANK(D1704:D1753))))</f>
        <v/>
      </c>
      <c r="K1741" s="90" t="str">
        <f t="shared" ca="1" si="3502"/>
        <v/>
      </c>
      <c r="L1741" s="90" t="str">
        <f t="shared" ca="1" si="3502"/>
        <v/>
      </c>
      <c r="M1741" s="90" t="str">
        <f t="shared" ca="1" si="3502"/>
        <v/>
      </c>
      <c r="N1741" s="90" t="str">
        <f t="shared" ca="1" si="3502"/>
        <v/>
      </c>
      <c r="O1741" s="90" t="str">
        <f t="shared" ca="1" si="3502"/>
        <v/>
      </c>
      <c r="P1741" s="89" t="str">
        <f t="shared" ref="P1741:U1741" ca="1" si="3503">IF(ISNA(MATCH(MIN(J1704:J1753)+ROW()-ROW(P1704),J1704:J1753,0)),"",INDEX(D1704:D1753,MATCH(MIN(J1704:J1753)+ROW()-ROW(P1704),J1704:J1753,0)))</f>
        <v/>
      </c>
      <c r="Q1741" s="89" t="str">
        <f t="shared" ca="1" si="3503"/>
        <v/>
      </c>
      <c r="R1741" s="89" t="str">
        <f t="shared" ca="1" si="3503"/>
        <v/>
      </c>
      <c r="S1741" s="89" t="str">
        <f t="shared" ca="1" si="3503"/>
        <v/>
      </c>
      <c r="T1741" s="89" t="str">
        <f t="shared" ca="1" si="3503"/>
        <v/>
      </c>
      <c r="U1741" s="89" t="str">
        <f t="shared" ca="1" si="3503"/>
        <v/>
      </c>
      <c r="V1741" s="98"/>
    </row>
    <row r="1742" spans="2:22" x14ac:dyDescent="0.25">
      <c r="B1742" s="91">
        <v>39</v>
      </c>
      <c r="C1742" s="92">
        <f t="shared" si="3487"/>
        <v>43870</v>
      </c>
      <c r="D1742" s="93">
        <f ca="1">OFFSET(dispos!$D$39,,228)</f>
        <v>0</v>
      </c>
      <c r="E1742" s="93">
        <f ca="1">OFFSET(dispos!$E$39,,228)</f>
        <v>0</v>
      </c>
      <c r="F1742" s="93">
        <f ca="1">OFFSET(dispos!$F$39,,228)</f>
        <v>0</v>
      </c>
      <c r="G1742" s="93">
        <f ca="1">OFFSET(dispos!$G$39,,228)</f>
        <v>0</v>
      </c>
      <c r="H1742" s="93">
        <f ca="1">OFFSET(dispos!$H$39,,228)</f>
        <v>0</v>
      </c>
      <c r="I1742" s="93">
        <f ca="1">OFFSET(dispos!$I$39,,228)</f>
        <v>0</v>
      </c>
      <c r="J1742" s="90" t="str">
        <f t="shared" ref="J1742:O1742" ca="1" si="3504">IF(D1742=0,"",SUMPRODUCT((D1704:D1753&lt;=D1742)-(ISBLANK(D1704:D1753))))</f>
        <v/>
      </c>
      <c r="K1742" s="90" t="str">
        <f t="shared" ca="1" si="3504"/>
        <v/>
      </c>
      <c r="L1742" s="90" t="str">
        <f t="shared" ca="1" si="3504"/>
        <v/>
      </c>
      <c r="M1742" s="90" t="str">
        <f t="shared" ca="1" si="3504"/>
        <v/>
      </c>
      <c r="N1742" s="90" t="str">
        <f t="shared" ca="1" si="3504"/>
        <v/>
      </c>
      <c r="O1742" s="90" t="str">
        <f t="shared" ca="1" si="3504"/>
        <v/>
      </c>
      <c r="P1742" s="89" t="str">
        <f t="shared" ref="P1742:U1742" ca="1" si="3505">IF(ISNA(MATCH(MIN(J1704:J1753)+ROW()-ROW(P1704),J1704:J1753,0)),"",INDEX(D1704:D1753,MATCH(MIN(J1704:J1753)+ROW()-ROW(P1704),J1704:J1753,0)))</f>
        <v/>
      </c>
      <c r="Q1742" s="89" t="str">
        <f t="shared" ca="1" si="3505"/>
        <v/>
      </c>
      <c r="R1742" s="89" t="str">
        <f t="shared" ca="1" si="3505"/>
        <v/>
      </c>
      <c r="S1742" s="89" t="str">
        <f t="shared" ca="1" si="3505"/>
        <v/>
      </c>
      <c r="T1742" s="89" t="str">
        <f t="shared" ca="1" si="3505"/>
        <v/>
      </c>
      <c r="U1742" s="89" t="str">
        <f t="shared" ca="1" si="3505"/>
        <v/>
      </c>
      <c r="V1742" s="98"/>
    </row>
    <row r="1743" spans="2:22" x14ac:dyDescent="0.25">
      <c r="B1743" s="91">
        <v>40</v>
      </c>
      <c r="C1743" s="92">
        <f t="shared" si="3487"/>
        <v>43870</v>
      </c>
      <c r="D1743" s="93">
        <f ca="1">OFFSET(dispos!$D$39,,234)</f>
        <v>0</v>
      </c>
      <c r="E1743" s="93">
        <f ca="1">OFFSET(dispos!$E$39,,234)</f>
        <v>0</v>
      </c>
      <c r="F1743" s="93">
        <f ca="1">OFFSET(dispos!$F$39,,234)</f>
        <v>0</v>
      </c>
      <c r="G1743" s="93">
        <f ca="1">OFFSET(dispos!$G$39,,234)</f>
        <v>0</v>
      </c>
      <c r="H1743" s="93">
        <f ca="1">OFFSET(dispos!$H$39,,234)</f>
        <v>0</v>
      </c>
      <c r="I1743" s="93">
        <f ca="1">OFFSET(dispos!$I$39,,234)</f>
        <v>0</v>
      </c>
      <c r="J1743" s="90" t="str">
        <f t="shared" ref="J1743:O1743" ca="1" si="3506">IF(D1743=0,"",SUMPRODUCT((D1704:D1753&lt;=D1743)-(ISBLANK(D1704:D1753))))</f>
        <v/>
      </c>
      <c r="K1743" s="90" t="str">
        <f t="shared" ca="1" si="3506"/>
        <v/>
      </c>
      <c r="L1743" s="90" t="str">
        <f t="shared" ca="1" si="3506"/>
        <v/>
      </c>
      <c r="M1743" s="90" t="str">
        <f t="shared" ca="1" si="3506"/>
        <v/>
      </c>
      <c r="N1743" s="90" t="str">
        <f t="shared" ca="1" si="3506"/>
        <v/>
      </c>
      <c r="O1743" s="90" t="str">
        <f t="shared" ca="1" si="3506"/>
        <v/>
      </c>
      <c r="P1743" s="89" t="str">
        <f t="shared" ref="P1743:U1743" ca="1" si="3507">IF(ISNA(MATCH(MIN(J1704:J1753)+ROW()-ROW(P1704),J1704:J1753,0)),"",INDEX(D1704:D1753,MATCH(MIN(J1704:J1753)+ROW()-ROW(P1704),J1704:J1753,0)))</f>
        <v/>
      </c>
      <c r="Q1743" s="89" t="str">
        <f t="shared" ca="1" si="3507"/>
        <v/>
      </c>
      <c r="R1743" s="89" t="str">
        <f t="shared" ca="1" si="3507"/>
        <v/>
      </c>
      <c r="S1743" s="89" t="str">
        <f t="shared" ca="1" si="3507"/>
        <v/>
      </c>
      <c r="T1743" s="89" t="str">
        <f t="shared" ca="1" si="3507"/>
        <v/>
      </c>
      <c r="U1743" s="89" t="str">
        <f t="shared" ca="1" si="3507"/>
        <v/>
      </c>
      <c r="V1743" s="98"/>
    </row>
    <row r="1744" spans="2:22" x14ac:dyDescent="0.25">
      <c r="B1744" s="91">
        <v>41</v>
      </c>
      <c r="C1744" s="92">
        <f t="shared" si="3487"/>
        <v>43870</v>
      </c>
      <c r="D1744" s="93">
        <f ca="1">OFFSET(dispos!$D$39,,240)</f>
        <v>0</v>
      </c>
      <c r="E1744" s="93">
        <f ca="1">OFFSET(dispos!$E$39,,240)</f>
        <v>0</v>
      </c>
      <c r="F1744" s="93">
        <f ca="1">OFFSET(dispos!$F$39,,240)</f>
        <v>0</v>
      </c>
      <c r="G1744" s="93">
        <f ca="1">OFFSET(dispos!$G$39,,240)</f>
        <v>0</v>
      </c>
      <c r="H1744" s="93">
        <f ca="1">OFFSET(dispos!$H$39,,240)</f>
        <v>0</v>
      </c>
      <c r="I1744" s="93">
        <f ca="1">OFFSET(dispos!$I$39,,240)</f>
        <v>0</v>
      </c>
      <c r="J1744" s="90" t="str">
        <f t="shared" ref="J1744:O1744" ca="1" si="3508">IF(D1744=0,"",SUMPRODUCT((D1704:D1753&lt;=D1744)-(ISBLANK(D1704:D1753))))</f>
        <v/>
      </c>
      <c r="K1744" s="90" t="str">
        <f t="shared" ca="1" si="3508"/>
        <v/>
      </c>
      <c r="L1744" s="90" t="str">
        <f t="shared" ca="1" si="3508"/>
        <v/>
      </c>
      <c r="M1744" s="90" t="str">
        <f t="shared" ca="1" si="3508"/>
        <v/>
      </c>
      <c r="N1744" s="90" t="str">
        <f t="shared" ca="1" si="3508"/>
        <v/>
      </c>
      <c r="O1744" s="90" t="str">
        <f t="shared" ca="1" si="3508"/>
        <v/>
      </c>
      <c r="P1744" s="89" t="str">
        <f t="shared" ref="P1744:U1744" ca="1" si="3509">IF(ISNA(MATCH(MIN(J1704:J1753)+ROW()-ROW(P1704),J1704:J1753,0)),"",INDEX(D1704:D1753,MATCH(MIN(J1704:J1753)+ROW()-ROW(P1704),J1704:J1753,0)))</f>
        <v/>
      </c>
      <c r="Q1744" s="89" t="str">
        <f t="shared" ca="1" si="3509"/>
        <v/>
      </c>
      <c r="R1744" s="89" t="str">
        <f t="shared" ca="1" si="3509"/>
        <v/>
      </c>
      <c r="S1744" s="89" t="str">
        <f t="shared" ca="1" si="3509"/>
        <v/>
      </c>
      <c r="T1744" s="89" t="str">
        <f t="shared" ca="1" si="3509"/>
        <v/>
      </c>
      <c r="U1744" s="89" t="str">
        <f t="shared" ca="1" si="3509"/>
        <v/>
      </c>
      <c r="V1744" s="98"/>
    </row>
    <row r="1745" spans="2:22" x14ac:dyDescent="0.25">
      <c r="B1745" s="91">
        <v>42</v>
      </c>
      <c r="C1745" s="92">
        <f t="shared" si="3487"/>
        <v>43870</v>
      </c>
      <c r="D1745" s="93">
        <f ca="1">OFFSET(dispos!$D$39,,246)</f>
        <v>0</v>
      </c>
      <c r="E1745" s="93">
        <f ca="1">OFFSET(dispos!$E$39,,246)</f>
        <v>0</v>
      </c>
      <c r="F1745" s="93">
        <f ca="1">OFFSET(dispos!$F$39,,246)</f>
        <v>0</v>
      </c>
      <c r="G1745" s="93">
        <f ca="1">OFFSET(dispos!$G$39,,246)</f>
        <v>0</v>
      </c>
      <c r="H1745" s="93">
        <f ca="1">OFFSET(dispos!$H$39,,246)</f>
        <v>0</v>
      </c>
      <c r="I1745" s="93">
        <f ca="1">OFFSET(dispos!$I$39,,246)</f>
        <v>0</v>
      </c>
      <c r="J1745" s="90" t="str">
        <f t="shared" ref="J1745:O1745" ca="1" si="3510">IF(D1745=0,"",SUMPRODUCT((D1704:D1753&lt;=D1745)-(ISBLANK(D1704:D1753))))</f>
        <v/>
      </c>
      <c r="K1745" s="90" t="str">
        <f t="shared" ca="1" si="3510"/>
        <v/>
      </c>
      <c r="L1745" s="90" t="str">
        <f t="shared" ca="1" si="3510"/>
        <v/>
      </c>
      <c r="M1745" s="90" t="str">
        <f t="shared" ca="1" si="3510"/>
        <v/>
      </c>
      <c r="N1745" s="90" t="str">
        <f t="shared" ca="1" si="3510"/>
        <v/>
      </c>
      <c r="O1745" s="90" t="str">
        <f t="shared" ca="1" si="3510"/>
        <v/>
      </c>
      <c r="P1745" s="89" t="str">
        <f t="shared" ref="P1745:U1745" ca="1" si="3511">IF(ISNA(MATCH(MIN(J1704:J1753)+ROW()-ROW(P1704),J1704:J1753,0)),"",INDEX(D1704:D1753,MATCH(MIN(J1704:J1753)+ROW()-ROW(P1704),J1704:J1753,0)))</f>
        <v/>
      </c>
      <c r="Q1745" s="89" t="str">
        <f t="shared" ca="1" si="3511"/>
        <v/>
      </c>
      <c r="R1745" s="89" t="str">
        <f t="shared" ca="1" si="3511"/>
        <v/>
      </c>
      <c r="S1745" s="89" t="str">
        <f t="shared" ca="1" si="3511"/>
        <v/>
      </c>
      <c r="T1745" s="89" t="str">
        <f t="shared" ca="1" si="3511"/>
        <v/>
      </c>
      <c r="U1745" s="89" t="str">
        <f t="shared" ca="1" si="3511"/>
        <v/>
      </c>
      <c r="V1745" s="98"/>
    </row>
    <row r="1746" spans="2:22" x14ac:dyDescent="0.25">
      <c r="B1746" s="91">
        <v>43</v>
      </c>
      <c r="C1746" s="92">
        <f t="shared" si="3487"/>
        <v>43870</v>
      </c>
      <c r="D1746" s="93">
        <f ca="1">OFFSET(dispos!$D$39,,252)</f>
        <v>0</v>
      </c>
      <c r="E1746" s="93">
        <f ca="1">OFFSET(dispos!$E$39,,252)</f>
        <v>0</v>
      </c>
      <c r="F1746" s="93">
        <f ca="1">OFFSET(dispos!$F$39,,252)</f>
        <v>0</v>
      </c>
      <c r="G1746" s="93">
        <f ca="1">OFFSET(dispos!$G$39,,252)</f>
        <v>0</v>
      </c>
      <c r="H1746" s="93">
        <f ca="1">OFFSET(dispos!$H$39,,252)</f>
        <v>0</v>
      </c>
      <c r="I1746" s="93">
        <f ca="1">OFFSET(dispos!$I$39,,252)</f>
        <v>0</v>
      </c>
      <c r="J1746" s="90" t="str">
        <f t="shared" ref="J1746:O1746" ca="1" si="3512">IF(D1746=0,"",SUMPRODUCT((D1704:D1753&lt;=D1746)-(ISBLANK(D1704:D1753))))</f>
        <v/>
      </c>
      <c r="K1746" s="90" t="str">
        <f t="shared" ca="1" si="3512"/>
        <v/>
      </c>
      <c r="L1746" s="90" t="str">
        <f t="shared" ca="1" si="3512"/>
        <v/>
      </c>
      <c r="M1746" s="90" t="str">
        <f t="shared" ca="1" si="3512"/>
        <v/>
      </c>
      <c r="N1746" s="90" t="str">
        <f t="shared" ca="1" si="3512"/>
        <v/>
      </c>
      <c r="O1746" s="90" t="str">
        <f t="shared" ca="1" si="3512"/>
        <v/>
      </c>
      <c r="P1746" s="89" t="str">
        <f t="shared" ref="P1746:U1746" ca="1" si="3513">IF(ISNA(MATCH(MIN(J1704:J1753)+ROW()-ROW(P1704),J1704:J1753,0)),"",INDEX(D1704:D1753,MATCH(MIN(J1704:J1753)+ROW()-ROW(P1704),J1704:J1753,0)))</f>
        <v/>
      </c>
      <c r="Q1746" s="89" t="str">
        <f t="shared" ca="1" si="3513"/>
        <v/>
      </c>
      <c r="R1746" s="89" t="str">
        <f t="shared" ca="1" si="3513"/>
        <v/>
      </c>
      <c r="S1746" s="89" t="str">
        <f t="shared" ca="1" si="3513"/>
        <v/>
      </c>
      <c r="T1746" s="89" t="str">
        <f t="shared" ca="1" si="3513"/>
        <v/>
      </c>
      <c r="U1746" s="89" t="str">
        <f t="shared" ca="1" si="3513"/>
        <v/>
      </c>
      <c r="V1746" s="98"/>
    </row>
    <row r="1747" spans="2:22" x14ac:dyDescent="0.25">
      <c r="B1747" s="91">
        <v>44</v>
      </c>
      <c r="C1747" s="92">
        <f t="shared" si="3487"/>
        <v>43870</v>
      </c>
      <c r="D1747" s="93">
        <f ca="1">OFFSET(dispos!$D$39,,258)</f>
        <v>0</v>
      </c>
      <c r="E1747" s="93">
        <f ca="1">OFFSET(dispos!$E$39,,258)</f>
        <v>0</v>
      </c>
      <c r="F1747" s="93">
        <f ca="1">OFFSET(dispos!$F$39,,258)</f>
        <v>0</v>
      </c>
      <c r="G1747" s="93">
        <f ca="1">OFFSET(dispos!$G$39,,258)</f>
        <v>0</v>
      </c>
      <c r="H1747" s="93">
        <f ca="1">OFFSET(dispos!$H$39,,258)</f>
        <v>0</v>
      </c>
      <c r="I1747" s="93">
        <f ca="1">OFFSET(dispos!$I$39,,258)</f>
        <v>0</v>
      </c>
      <c r="J1747" s="90" t="str">
        <f t="shared" ref="J1747:O1747" ca="1" si="3514">IF(D1747=0,"",SUMPRODUCT((D1704:D1753&lt;=D1747)-(ISBLANK(D1704:D1753))))</f>
        <v/>
      </c>
      <c r="K1747" s="90" t="str">
        <f t="shared" ca="1" si="3514"/>
        <v/>
      </c>
      <c r="L1747" s="90" t="str">
        <f t="shared" ca="1" si="3514"/>
        <v/>
      </c>
      <c r="M1747" s="90" t="str">
        <f t="shared" ca="1" si="3514"/>
        <v/>
      </c>
      <c r="N1747" s="90" t="str">
        <f t="shared" ca="1" si="3514"/>
        <v/>
      </c>
      <c r="O1747" s="90" t="str">
        <f t="shared" ca="1" si="3514"/>
        <v/>
      </c>
      <c r="P1747" s="89" t="str">
        <f t="shared" ref="P1747:U1747" ca="1" si="3515">IF(ISNA(MATCH(MIN(J1704:J1753)+ROW()-ROW(P1704),J1704:J1753,0)),"",INDEX(D1704:D1753,MATCH(MIN(J1704:J1753)+ROW()-ROW(P1704),J1704:J1753,0)))</f>
        <v/>
      </c>
      <c r="Q1747" s="89" t="str">
        <f t="shared" ca="1" si="3515"/>
        <v/>
      </c>
      <c r="R1747" s="89" t="str">
        <f t="shared" ca="1" si="3515"/>
        <v/>
      </c>
      <c r="S1747" s="89" t="str">
        <f t="shared" ca="1" si="3515"/>
        <v/>
      </c>
      <c r="T1747" s="89" t="str">
        <f t="shared" ca="1" si="3515"/>
        <v/>
      </c>
      <c r="U1747" s="89" t="str">
        <f t="shared" ca="1" si="3515"/>
        <v/>
      </c>
      <c r="V1747" s="98"/>
    </row>
    <row r="1748" spans="2:22" x14ac:dyDescent="0.25">
      <c r="B1748" s="91">
        <v>45</v>
      </c>
      <c r="C1748" s="92">
        <f t="shared" si="3487"/>
        <v>43870</v>
      </c>
      <c r="D1748" s="93">
        <f ca="1">OFFSET(dispos!$D$39,,264)</f>
        <v>0</v>
      </c>
      <c r="E1748" s="93">
        <f ca="1">OFFSET(dispos!$E$39,,264)</f>
        <v>0</v>
      </c>
      <c r="F1748" s="93">
        <f ca="1">OFFSET(dispos!$F$39,,264)</f>
        <v>0</v>
      </c>
      <c r="G1748" s="93">
        <f ca="1">OFFSET(dispos!$G$39,,264)</f>
        <v>0</v>
      </c>
      <c r="H1748" s="93">
        <f ca="1">OFFSET(dispos!$H$39,,264)</f>
        <v>0</v>
      </c>
      <c r="I1748" s="93">
        <f ca="1">OFFSET(dispos!$I$39,,264)</f>
        <v>0</v>
      </c>
      <c r="J1748" s="90" t="str">
        <f t="shared" ref="J1748:O1748" ca="1" si="3516">IF(D1748=0,"",SUMPRODUCT((D1704:D1753&lt;=D1748)-(ISBLANK(D1704:D1753))))</f>
        <v/>
      </c>
      <c r="K1748" s="90" t="str">
        <f t="shared" ca="1" si="3516"/>
        <v/>
      </c>
      <c r="L1748" s="90" t="str">
        <f t="shared" ca="1" si="3516"/>
        <v/>
      </c>
      <c r="M1748" s="90" t="str">
        <f t="shared" ca="1" si="3516"/>
        <v/>
      </c>
      <c r="N1748" s="90" t="str">
        <f t="shared" ca="1" si="3516"/>
        <v/>
      </c>
      <c r="O1748" s="90" t="str">
        <f t="shared" ca="1" si="3516"/>
        <v/>
      </c>
      <c r="P1748" s="89" t="str">
        <f t="shared" ref="P1748:U1748" ca="1" si="3517">IF(ISNA(MATCH(MIN(J1704:J1753)+ROW()-ROW(P1704),J1704:J1753,0)),"",INDEX(D1704:D1753,MATCH(MIN(J1704:J1753)+ROW()-ROW(P1704),J1704:J1753,0)))</f>
        <v/>
      </c>
      <c r="Q1748" s="89" t="str">
        <f t="shared" ca="1" si="3517"/>
        <v/>
      </c>
      <c r="R1748" s="89" t="str">
        <f t="shared" ca="1" si="3517"/>
        <v/>
      </c>
      <c r="S1748" s="89" t="str">
        <f t="shared" ca="1" si="3517"/>
        <v/>
      </c>
      <c r="T1748" s="89" t="str">
        <f t="shared" ca="1" si="3517"/>
        <v/>
      </c>
      <c r="U1748" s="89" t="str">
        <f t="shared" ca="1" si="3517"/>
        <v/>
      </c>
      <c r="V1748" s="98"/>
    </row>
    <row r="1749" spans="2:22" x14ac:dyDescent="0.25">
      <c r="B1749" s="91">
        <v>46</v>
      </c>
      <c r="C1749" s="92">
        <f t="shared" si="3487"/>
        <v>43870</v>
      </c>
      <c r="D1749" s="93">
        <f ca="1">OFFSET(dispos!$D$39,,270)</f>
        <v>0</v>
      </c>
      <c r="E1749" s="93">
        <f ca="1">OFFSET(dispos!$E$39,,270)</f>
        <v>0</v>
      </c>
      <c r="F1749" s="93">
        <f ca="1">OFFSET(dispos!$F$39,,270)</f>
        <v>0</v>
      </c>
      <c r="G1749" s="93">
        <f ca="1">OFFSET(dispos!$G$39,,270)</f>
        <v>0</v>
      </c>
      <c r="H1749" s="93">
        <f ca="1">OFFSET(dispos!$H$39,,270)</f>
        <v>0</v>
      </c>
      <c r="I1749" s="93">
        <f ca="1">OFFSET(dispos!$I$39,,270)</f>
        <v>0</v>
      </c>
      <c r="J1749" s="90" t="str">
        <f t="shared" ref="J1749:O1749" ca="1" si="3518">IF(D1749=0,"",SUMPRODUCT((D1704:D1753&lt;=D1749)-(ISBLANK(D1704:D1753))))</f>
        <v/>
      </c>
      <c r="K1749" s="90" t="str">
        <f t="shared" ca="1" si="3518"/>
        <v/>
      </c>
      <c r="L1749" s="90" t="str">
        <f t="shared" ca="1" si="3518"/>
        <v/>
      </c>
      <c r="M1749" s="90" t="str">
        <f t="shared" ca="1" si="3518"/>
        <v/>
      </c>
      <c r="N1749" s="90" t="str">
        <f t="shared" ca="1" si="3518"/>
        <v/>
      </c>
      <c r="O1749" s="90" t="str">
        <f t="shared" ca="1" si="3518"/>
        <v/>
      </c>
      <c r="P1749" s="89" t="str">
        <f t="shared" ref="P1749:U1749" ca="1" si="3519">IF(ISNA(MATCH(MIN(J1704:J1753)+ROW()-ROW(P1704),J1704:J1753,0)),"",INDEX(D1704:D1753,MATCH(MIN(J1704:J1753)+ROW()-ROW(P1704),J1704:J1753,0)))</f>
        <v/>
      </c>
      <c r="Q1749" s="89" t="str">
        <f t="shared" ca="1" si="3519"/>
        <v/>
      </c>
      <c r="R1749" s="89" t="str">
        <f t="shared" ca="1" si="3519"/>
        <v/>
      </c>
      <c r="S1749" s="89" t="str">
        <f t="shared" ca="1" si="3519"/>
        <v/>
      </c>
      <c r="T1749" s="89" t="str">
        <f t="shared" ca="1" si="3519"/>
        <v/>
      </c>
      <c r="U1749" s="89" t="str">
        <f t="shared" ca="1" si="3519"/>
        <v/>
      </c>
      <c r="V1749" s="98"/>
    </row>
    <row r="1750" spans="2:22" x14ac:dyDescent="0.25">
      <c r="B1750" s="91">
        <v>47</v>
      </c>
      <c r="C1750" s="92">
        <f t="shared" si="3487"/>
        <v>43870</v>
      </c>
      <c r="D1750" s="93">
        <f ca="1">OFFSET(dispos!$D$39,,276)</f>
        <v>0</v>
      </c>
      <c r="E1750" s="93">
        <f ca="1">OFFSET(dispos!$E$39,,276)</f>
        <v>0</v>
      </c>
      <c r="F1750" s="93">
        <f ca="1">OFFSET(dispos!$F$39,,276)</f>
        <v>0</v>
      </c>
      <c r="G1750" s="93">
        <f ca="1">OFFSET(dispos!$G$39,,276)</f>
        <v>0</v>
      </c>
      <c r="H1750" s="93">
        <f ca="1">OFFSET(dispos!$H$39,,276)</f>
        <v>0</v>
      </c>
      <c r="I1750" s="93">
        <f ca="1">OFFSET(dispos!$I$39,,276)</f>
        <v>0</v>
      </c>
      <c r="J1750" s="90" t="str">
        <f t="shared" ref="J1750:O1750" ca="1" si="3520">IF(D1750=0,"",SUMPRODUCT((D1704:D1753&lt;=D1750)-(ISBLANK(D1704:D1753))))</f>
        <v/>
      </c>
      <c r="K1750" s="90" t="str">
        <f t="shared" ca="1" si="3520"/>
        <v/>
      </c>
      <c r="L1750" s="90" t="str">
        <f t="shared" ca="1" si="3520"/>
        <v/>
      </c>
      <c r="M1750" s="90" t="str">
        <f t="shared" ca="1" si="3520"/>
        <v/>
      </c>
      <c r="N1750" s="90" t="str">
        <f t="shared" ca="1" si="3520"/>
        <v/>
      </c>
      <c r="O1750" s="90" t="str">
        <f t="shared" ca="1" si="3520"/>
        <v/>
      </c>
      <c r="P1750" s="89" t="str">
        <f t="shared" ref="P1750:U1750" ca="1" si="3521">IF(ISNA(MATCH(MIN(J1704:J1753)+ROW()-ROW(P1704),J1704:J1753,0)),"",INDEX(D1704:D1753,MATCH(MIN(J1704:J1753)+ROW()-ROW(P1704),J1704:J1753,0)))</f>
        <v/>
      </c>
      <c r="Q1750" s="89" t="str">
        <f t="shared" ca="1" si="3521"/>
        <v/>
      </c>
      <c r="R1750" s="89" t="str">
        <f t="shared" ca="1" si="3521"/>
        <v/>
      </c>
      <c r="S1750" s="89" t="str">
        <f t="shared" ca="1" si="3521"/>
        <v/>
      </c>
      <c r="T1750" s="89" t="str">
        <f t="shared" ca="1" si="3521"/>
        <v/>
      </c>
      <c r="U1750" s="89" t="str">
        <f t="shared" ca="1" si="3521"/>
        <v/>
      </c>
      <c r="V1750" s="98"/>
    </row>
    <row r="1751" spans="2:22" x14ac:dyDescent="0.25">
      <c r="B1751" s="91">
        <v>48</v>
      </c>
      <c r="C1751" s="92">
        <f t="shared" si="3487"/>
        <v>43870</v>
      </c>
      <c r="D1751" s="93">
        <f ca="1">OFFSET(dispos!$D$39,,282)</f>
        <v>0</v>
      </c>
      <c r="E1751" s="93">
        <f ca="1">OFFSET(dispos!$E$39,,282)</f>
        <v>0</v>
      </c>
      <c r="F1751" s="93">
        <f ca="1">OFFSET(dispos!$F$39,,282)</f>
        <v>0</v>
      </c>
      <c r="G1751" s="93">
        <f ca="1">OFFSET(dispos!$G$39,,282)</f>
        <v>0</v>
      </c>
      <c r="H1751" s="93">
        <f ca="1">OFFSET(dispos!$H$39,,282)</f>
        <v>0</v>
      </c>
      <c r="I1751" s="93">
        <f ca="1">OFFSET(dispos!$I$39,,282)</f>
        <v>0</v>
      </c>
      <c r="J1751" s="90" t="str">
        <f t="shared" ref="J1751:O1751" ca="1" si="3522">IF(D1751=0,"",SUMPRODUCT((D1704:D1753&lt;=D1751)-(ISBLANK(D1704:D1753))))</f>
        <v/>
      </c>
      <c r="K1751" s="90" t="str">
        <f t="shared" ca="1" si="3522"/>
        <v/>
      </c>
      <c r="L1751" s="90" t="str">
        <f t="shared" ca="1" si="3522"/>
        <v/>
      </c>
      <c r="M1751" s="90" t="str">
        <f t="shared" ca="1" si="3522"/>
        <v/>
      </c>
      <c r="N1751" s="90" t="str">
        <f t="shared" ca="1" si="3522"/>
        <v/>
      </c>
      <c r="O1751" s="90" t="str">
        <f t="shared" ca="1" si="3522"/>
        <v/>
      </c>
      <c r="P1751" s="89" t="str">
        <f t="shared" ref="P1751:U1751" ca="1" si="3523">IF(ISNA(MATCH(MIN(J1704:J1753)+ROW()-ROW(P1704),J1704:J1753,0)),"",INDEX(D1704:D1753,MATCH(MIN(J1704:J1753)+ROW()-ROW(P1704),J1704:J1753,0)))</f>
        <v/>
      </c>
      <c r="Q1751" s="89" t="str">
        <f t="shared" ca="1" si="3523"/>
        <v/>
      </c>
      <c r="R1751" s="89" t="str">
        <f t="shared" ca="1" si="3523"/>
        <v/>
      </c>
      <c r="S1751" s="89" t="str">
        <f t="shared" ca="1" si="3523"/>
        <v/>
      </c>
      <c r="T1751" s="89" t="str">
        <f t="shared" ca="1" si="3523"/>
        <v/>
      </c>
      <c r="U1751" s="89" t="str">
        <f t="shared" ca="1" si="3523"/>
        <v/>
      </c>
      <c r="V1751" s="98"/>
    </row>
    <row r="1752" spans="2:22" x14ac:dyDescent="0.25">
      <c r="B1752" s="91">
        <v>49</v>
      </c>
      <c r="C1752" s="92">
        <f t="shared" si="3487"/>
        <v>43870</v>
      </c>
      <c r="D1752" s="93">
        <f ca="1">OFFSET(dispos!$D$39,,288)</f>
        <v>0</v>
      </c>
      <c r="E1752" s="93">
        <f ca="1">OFFSET(dispos!$E$39,,288)</f>
        <v>0</v>
      </c>
      <c r="F1752" s="93">
        <f ca="1">OFFSET(dispos!$F$39,,288)</f>
        <v>0</v>
      </c>
      <c r="G1752" s="93">
        <f ca="1">OFFSET(dispos!$G$39,,288)</f>
        <v>0</v>
      </c>
      <c r="H1752" s="93">
        <f ca="1">OFFSET(dispos!$H$39,,288)</f>
        <v>0</v>
      </c>
      <c r="I1752" s="93">
        <f ca="1">OFFSET(dispos!$I$39,,288)</f>
        <v>0</v>
      </c>
      <c r="J1752" s="90" t="str">
        <f t="shared" ref="J1752:O1752" ca="1" si="3524">IF(D1752=0,"",SUMPRODUCT((D1704:D1753&lt;=D1752)-(ISBLANK(D1704:D1753))))</f>
        <v/>
      </c>
      <c r="K1752" s="90" t="str">
        <f t="shared" ca="1" si="3524"/>
        <v/>
      </c>
      <c r="L1752" s="90" t="str">
        <f t="shared" ca="1" si="3524"/>
        <v/>
      </c>
      <c r="M1752" s="90" t="str">
        <f t="shared" ca="1" si="3524"/>
        <v/>
      </c>
      <c r="N1752" s="90" t="str">
        <f t="shared" ca="1" si="3524"/>
        <v/>
      </c>
      <c r="O1752" s="90" t="str">
        <f t="shared" ca="1" si="3524"/>
        <v/>
      </c>
      <c r="P1752" s="89" t="str">
        <f t="shared" ref="P1752:U1752" ca="1" si="3525">IF(ISNA(MATCH(MIN(J1704:J1753)+ROW()-ROW(P1704),J1704:J1753,0)),"",INDEX(D1704:D1753,MATCH(MIN(J1704:J1753)+ROW()-ROW(P1704),J1704:J1753,0)))</f>
        <v/>
      </c>
      <c r="Q1752" s="89" t="str">
        <f t="shared" ca="1" si="3525"/>
        <v/>
      </c>
      <c r="R1752" s="89" t="str">
        <f t="shared" ca="1" si="3525"/>
        <v/>
      </c>
      <c r="S1752" s="89" t="str">
        <f t="shared" ca="1" si="3525"/>
        <v/>
      </c>
      <c r="T1752" s="89" t="str">
        <f t="shared" ca="1" si="3525"/>
        <v/>
      </c>
      <c r="U1752" s="89" t="str">
        <f t="shared" ca="1" si="3525"/>
        <v/>
      </c>
      <c r="V1752" s="98"/>
    </row>
    <row r="1753" spans="2:22" x14ac:dyDescent="0.25">
      <c r="B1753" s="91">
        <v>50</v>
      </c>
      <c r="C1753" s="92">
        <f t="shared" si="3487"/>
        <v>43870</v>
      </c>
      <c r="D1753" s="93">
        <f ca="1">OFFSET(dispos!$D$39,,294)</f>
        <v>0</v>
      </c>
      <c r="E1753" s="93">
        <f ca="1">OFFSET(dispos!$E$39,,294)</f>
        <v>0</v>
      </c>
      <c r="F1753" s="93">
        <f ca="1">OFFSET(dispos!$F$39,,294)</f>
        <v>0</v>
      </c>
      <c r="G1753" s="93">
        <f ca="1">OFFSET(dispos!$G$39,,294)</f>
        <v>0</v>
      </c>
      <c r="H1753" s="93">
        <f ca="1">OFFSET(dispos!$H$39,,294)</f>
        <v>0</v>
      </c>
      <c r="I1753" s="93">
        <f ca="1">OFFSET(dispos!$I$39,,294)</f>
        <v>0</v>
      </c>
      <c r="J1753" s="90" t="str">
        <f t="shared" ref="J1753:O1753" ca="1" si="3526">IF(D1753=0,"",SUMPRODUCT((D1704:D1753&lt;=D1753)-(ISBLANK(D1704:D1753))))</f>
        <v/>
      </c>
      <c r="K1753" s="90" t="str">
        <f t="shared" ca="1" si="3526"/>
        <v/>
      </c>
      <c r="L1753" s="90" t="str">
        <f t="shared" ca="1" si="3526"/>
        <v/>
      </c>
      <c r="M1753" s="90" t="str">
        <f t="shared" ca="1" si="3526"/>
        <v/>
      </c>
      <c r="N1753" s="90" t="str">
        <f t="shared" ca="1" si="3526"/>
        <v/>
      </c>
      <c r="O1753" s="90" t="str">
        <f t="shared" ca="1" si="3526"/>
        <v/>
      </c>
      <c r="P1753" s="89" t="str">
        <f t="shared" ref="P1753:U1753" ca="1" si="3527">IF(ISNA(MATCH(MIN(J1704:J1753)+ROW()-ROW(P1704),J1704:J1753,0)),"",INDEX(D1704:D1753,MATCH(MIN(J1704:J1753)+ROW()-ROW(P1704),J1704:J1753,0)))</f>
        <v/>
      </c>
      <c r="Q1753" s="89" t="str">
        <f t="shared" ca="1" si="3527"/>
        <v/>
      </c>
      <c r="R1753" s="89" t="str">
        <f t="shared" ca="1" si="3527"/>
        <v/>
      </c>
      <c r="S1753" s="89" t="str">
        <f t="shared" ca="1" si="3527"/>
        <v/>
      </c>
      <c r="T1753" s="89" t="str">
        <f t="shared" ca="1" si="3527"/>
        <v/>
      </c>
      <c r="U1753" s="89" t="str">
        <f t="shared" ca="1" si="3527"/>
        <v/>
      </c>
      <c r="V1753" s="98"/>
    </row>
    <row r="1754" spans="2:22" x14ac:dyDescent="0.25">
      <c r="B1754">
        <v>1</v>
      </c>
      <c r="C1754" s="29">
        <f>dispos!$C$40</f>
        <v>43871</v>
      </c>
      <c r="D1754" s="88">
        <f ca="1">OFFSET(dispos!$D$40,,)</f>
        <v>0</v>
      </c>
      <c r="E1754" s="88">
        <f ca="1">OFFSET(dispos!$E$40,,)</f>
        <v>0</v>
      </c>
      <c r="F1754" s="88">
        <f ca="1">OFFSET(dispos!$F$40,,)</f>
        <v>0</v>
      </c>
      <c r="G1754" s="88">
        <f ca="1">OFFSET(dispos!$G$40,,)</f>
        <v>0</v>
      </c>
      <c r="H1754" s="88">
        <f ca="1">OFFSET(dispos!$H$40,,)</f>
        <v>0</v>
      </c>
      <c r="I1754" s="88">
        <f ca="1">OFFSET(dispos!$I$40,,)</f>
        <v>0</v>
      </c>
      <c r="J1754" s="94" t="str">
        <f t="shared" ref="J1754:O1754" ca="1" si="3528">IF(D1754=0,"",SUMPRODUCT((D1754:D1803&lt;=D1754)-(ISBLANK(D1754:D1803))))</f>
        <v/>
      </c>
      <c r="K1754" s="95" t="str">
        <f t="shared" ca="1" si="3528"/>
        <v/>
      </c>
      <c r="L1754" s="95" t="str">
        <f t="shared" ca="1" si="3528"/>
        <v/>
      </c>
      <c r="M1754" s="95" t="str">
        <f t="shared" ca="1" si="3528"/>
        <v/>
      </c>
      <c r="N1754" s="95" t="str">
        <f t="shared" ca="1" si="3528"/>
        <v/>
      </c>
      <c r="O1754" s="95" t="str">
        <f t="shared" ca="1" si="3528"/>
        <v/>
      </c>
      <c r="P1754" s="96" t="str">
        <f t="shared" ref="P1754:U1754" ca="1" si="3529">IF(ISNA(MATCH(MIN(J1754:J1803)+ROW()-ROW(P1754),J1754:J1803,0)),"",INDEX(D1754:D1803,MATCH(MIN(J1754:J1803)+ROW()-ROW(P1754),J1754:J1803,0)))</f>
        <v/>
      </c>
      <c r="Q1754" s="96" t="str">
        <f t="shared" ca="1" si="3529"/>
        <v/>
      </c>
      <c r="R1754" s="96" t="str">
        <f t="shared" ca="1" si="3529"/>
        <v/>
      </c>
      <c r="S1754" s="96" t="str">
        <f t="shared" ca="1" si="3529"/>
        <v/>
      </c>
      <c r="T1754" s="96" t="str">
        <f t="shared" ca="1" si="3529"/>
        <v/>
      </c>
      <c r="U1754" s="96" t="str">
        <f t="shared" ca="1" si="3529"/>
        <v/>
      </c>
      <c r="V1754" s="98">
        <v>36</v>
      </c>
    </row>
    <row r="1755" spans="2:22" x14ac:dyDescent="0.25">
      <c r="B1755">
        <v>2</v>
      </c>
      <c r="C1755" s="29">
        <f t="shared" si="3487"/>
        <v>43871</v>
      </c>
      <c r="D1755" s="88">
        <f ca="1">OFFSET(dispos!$D$40,,6)</f>
        <v>0</v>
      </c>
      <c r="E1755" s="88">
        <f ca="1">OFFSET(dispos!$E$40,,6)</f>
        <v>0</v>
      </c>
      <c r="F1755" s="88">
        <f ca="1">OFFSET(dispos!$F$40,,6)</f>
        <v>0</v>
      </c>
      <c r="G1755" s="88">
        <f ca="1">OFFSET(dispos!$G$40,,6)</f>
        <v>0</v>
      </c>
      <c r="H1755" s="88">
        <f ca="1">OFFSET(dispos!$H$40,,6)</f>
        <v>0</v>
      </c>
      <c r="I1755" s="88">
        <f ca="1">OFFSET(dispos!$I$40,,6)</f>
        <v>0</v>
      </c>
      <c r="J1755" s="90" t="str">
        <f t="shared" ref="J1755:O1755" ca="1" si="3530">IF(D1755=0,"",SUMPRODUCT((D1754:D1803&lt;=D1755)-(ISBLANK(D1754:D1803))))</f>
        <v/>
      </c>
      <c r="K1755" s="90" t="str">
        <f t="shared" ca="1" si="3530"/>
        <v/>
      </c>
      <c r="L1755" s="90" t="str">
        <f t="shared" ca="1" si="3530"/>
        <v/>
      </c>
      <c r="M1755" s="90" t="str">
        <f t="shared" ca="1" si="3530"/>
        <v/>
      </c>
      <c r="N1755" s="90" t="str">
        <f t="shared" ca="1" si="3530"/>
        <v/>
      </c>
      <c r="O1755" s="90" t="str">
        <f t="shared" ca="1" si="3530"/>
        <v/>
      </c>
      <c r="P1755" s="89" t="str">
        <f t="shared" ref="P1755:U1755" ca="1" si="3531">IF(ISNA(MATCH(MIN(J1754:J1803)+ROW()-ROW(P1754),J1754:J1803,0)),"",INDEX(D1754:D1803,MATCH(MIN(J1754:J1803)+ROW()-ROW(P1754),J1754:J1803,0)))</f>
        <v/>
      </c>
      <c r="Q1755" s="89" t="str">
        <f t="shared" ca="1" si="3531"/>
        <v/>
      </c>
      <c r="R1755" s="89" t="str">
        <f t="shared" ca="1" si="3531"/>
        <v/>
      </c>
      <c r="S1755" s="89" t="str">
        <f t="shared" ca="1" si="3531"/>
        <v/>
      </c>
      <c r="T1755" s="89" t="str">
        <f t="shared" ca="1" si="3531"/>
        <v/>
      </c>
      <c r="U1755" s="89" t="str">
        <f t="shared" ca="1" si="3531"/>
        <v/>
      </c>
      <c r="V1755" s="98"/>
    </row>
    <row r="1756" spans="2:22" x14ac:dyDescent="0.25">
      <c r="B1756">
        <v>3</v>
      </c>
      <c r="C1756" s="29">
        <f t="shared" si="3487"/>
        <v>43871</v>
      </c>
      <c r="D1756" s="88">
        <f ca="1">OFFSET(dispos!$D$40,,12)</f>
        <v>0</v>
      </c>
      <c r="E1756" s="88">
        <f ca="1">OFFSET(dispos!$E$40,,12)</f>
        <v>0</v>
      </c>
      <c r="F1756" s="88">
        <f ca="1">OFFSET(dispos!$F$40,,12)</f>
        <v>0</v>
      </c>
      <c r="G1756" s="88">
        <f ca="1">OFFSET(dispos!$G$40,,12)</f>
        <v>0</v>
      </c>
      <c r="H1756" s="88">
        <f ca="1">OFFSET(dispos!$H$40,,12)</f>
        <v>0</v>
      </c>
      <c r="I1756" s="88">
        <f ca="1">OFFSET(dispos!$I$40,,12)</f>
        <v>0</v>
      </c>
      <c r="J1756" s="90" t="str">
        <f t="shared" ref="J1756:O1756" ca="1" si="3532">IF(D1756=0,"",SUMPRODUCT((D1754:D1803&lt;=D1756)-(ISBLANK(D1754:D1803))))</f>
        <v/>
      </c>
      <c r="K1756" s="90" t="str">
        <f t="shared" ca="1" si="3532"/>
        <v/>
      </c>
      <c r="L1756" s="90" t="str">
        <f t="shared" ca="1" si="3532"/>
        <v/>
      </c>
      <c r="M1756" s="90" t="str">
        <f t="shared" ca="1" si="3532"/>
        <v/>
      </c>
      <c r="N1756" s="90" t="str">
        <f t="shared" ca="1" si="3532"/>
        <v/>
      </c>
      <c r="O1756" s="90" t="str">
        <f t="shared" ca="1" si="3532"/>
        <v/>
      </c>
      <c r="P1756" s="89" t="str">
        <f t="shared" ref="P1756:U1756" ca="1" si="3533">IF(ISNA(MATCH(MIN(J1754:J1803)+ROW()-ROW(P1754),J1754:J1803,0)),"",INDEX(D1754:D1803,MATCH(MIN(J1754:J1803)+ROW()-ROW(P1754),J1754:J1803,0)))</f>
        <v/>
      </c>
      <c r="Q1756" s="89" t="str">
        <f t="shared" ca="1" si="3533"/>
        <v/>
      </c>
      <c r="R1756" s="89" t="str">
        <f t="shared" ca="1" si="3533"/>
        <v/>
      </c>
      <c r="S1756" s="89" t="str">
        <f t="shared" ca="1" si="3533"/>
        <v/>
      </c>
      <c r="T1756" s="89" t="str">
        <f t="shared" ca="1" si="3533"/>
        <v/>
      </c>
      <c r="U1756" s="89" t="str">
        <f t="shared" ca="1" si="3533"/>
        <v/>
      </c>
      <c r="V1756" s="98"/>
    </row>
    <row r="1757" spans="2:22" x14ac:dyDescent="0.25">
      <c r="B1757">
        <v>4</v>
      </c>
      <c r="C1757" s="29">
        <f t="shared" si="3487"/>
        <v>43871</v>
      </c>
      <c r="D1757" s="88">
        <f ca="1">OFFSET(dispos!$D$40,,18)</f>
        <v>0</v>
      </c>
      <c r="E1757" s="88">
        <f ca="1">OFFSET(dispos!$E$40,,18)</f>
        <v>0</v>
      </c>
      <c r="F1757" s="88">
        <f ca="1">OFFSET(dispos!$F$40,,18)</f>
        <v>0</v>
      </c>
      <c r="G1757" s="88">
        <f ca="1">OFFSET(dispos!$G$40,,18)</f>
        <v>0</v>
      </c>
      <c r="H1757" s="88">
        <f ca="1">OFFSET(dispos!$H$40,,18)</f>
        <v>0</v>
      </c>
      <c r="I1757" s="88">
        <f ca="1">OFFSET(dispos!$I$40,,18)</f>
        <v>0</v>
      </c>
      <c r="J1757" s="90" t="str">
        <f t="shared" ref="J1757:O1757" ca="1" si="3534">IF(D1757=0,"",SUMPRODUCT((D1754:D1803&lt;=D1757)-(ISBLANK(D1754:D1803))))</f>
        <v/>
      </c>
      <c r="K1757" s="90" t="str">
        <f t="shared" ca="1" si="3534"/>
        <v/>
      </c>
      <c r="L1757" s="90" t="str">
        <f t="shared" ca="1" si="3534"/>
        <v/>
      </c>
      <c r="M1757" s="90" t="str">
        <f t="shared" ca="1" si="3534"/>
        <v/>
      </c>
      <c r="N1757" s="90" t="str">
        <f t="shared" ca="1" si="3534"/>
        <v/>
      </c>
      <c r="O1757" s="90" t="str">
        <f t="shared" ca="1" si="3534"/>
        <v/>
      </c>
      <c r="P1757" s="89" t="str">
        <f t="shared" ref="P1757:U1757" ca="1" si="3535">IF(ISNA(MATCH(MIN(J1754:J1803)+ROW()-ROW(P1754),J1754:J1803,0)),"",INDEX(D1754:D1803,MATCH(MIN(J1754:J1803)+ROW()-ROW(P1754),J1754:J1803,0)))</f>
        <v/>
      </c>
      <c r="Q1757" s="89" t="str">
        <f t="shared" ca="1" si="3535"/>
        <v/>
      </c>
      <c r="R1757" s="89" t="str">
        <f t="shared" ca="1" si="3535"/>
        <v/>
      </c>
      <c r="S1757" s="89" t="str">
        <f t="shared" ca="1" si="3535"/>
        <v/>
      </c>
      <c r="T1757" s="89" t="str">
        <f t="shared" ca="1" si="3535"/>
        <v/>
      </c>
      <c r="U1757" s="89" t="str">
        <f t="shared" ca="1" si="3535"/>
        <v/>
      </c>
      <c r="V1757" s="98"/>
    </row>
    <row r="1758" spans="2:22" x14ac:dyDescent="0.25">
      <c r="B1758">
        <v>5</v>
      </c>
      <c r="C1758" s="29">
        <f t="shared" si="3487"/>
        <v>43871</v>
      </c>
      <c r="D1758" s="88">
        <f ca="1">OFFSET(dispos!$D$40,,24)</f>
        <v>0</v>
      </c>
      <c r="E1758" s="88">
        <f ca="1">OFFSET(dispos!$E$40,,24)</f>
        <v>0</v>
      </c>
      <c r="F1758" s="88">
        <f ca="1">OFFSET(dispos!$F$40,,24)</f>
        <v>0</v>
      </c>
      <c r="G1758" s="88">
        <f ca="1">OFFSET(dispos!$G$40,,24)</f>
        <v>0</v>
      </c>
      <c r="H1758" s="88">
        <f ca="1">OFFSET(dispos!$H$40,,24)</f>
        <v>0</v>
      </c>
      <c r="I1758" s="88">
        <f ca="1">OFFSET(dispos!$I$40,,24)</f>
        <v>0</v>
      </c>
      <c r="J1758" s="90" t="str">
        <f t="shared" ref="J1758:O1758" ca="1" si="3536">IF(D1758=0,"",SUMPRODUCT((D1754:D1803&lt;=D1758)-(ISBLANK(D1754:D1803))))</f>
        <v/>
      </c>
      <c r="K1758" s="90" t="str">
        <f t="shared" ca="1" si="3536"/>
        <v/>
      </c>
      <c r="L1758" s="90" t="str">
        <f t="shared" ca="1" si="3536"/>
        <v/>
      </c>
      <c r="M1758" s="90" t="str">
        <f t="shared" ca="1" si="3536"/>
        <v/>
      </c>
      <c r="N1758" s="90" t="str">
        <f t="shared" ca="1" si="3536"/>
        <v/>
      </c>
      <c r="O1758" s="90" t="str">
        <f t="shared" ca="1" si="3536"/>
        <v/>
      </c>
      <c r="P1758" s="89" t="str">
        <f t="shared" ref="P1758:U1758" ca="1" si="3537">IF(ISNA(MATCH(MIN(J1754:J1803)+ROW()-ROW(P1754),J1754:J1803,0)),"",INDEX(D1754:D1803,MATCH(MIN(J1754:J1803)+ROW()-ROW(P1754),J1754:J1803,0)))</f>
        <v/>
      </c>
      <c r="Q1758" s="89" t="str">
        <f t="shared" ca="1" si="3537"/>
        <v/>
      </c>
      <c r="R1758" s="89" t="str">
        <f t="shared" ca="1" si="3537"/>
        <v/>
      </c>
      <c r="S1758" s="89" t="str">
        <f t="shared" ca="1" si="3537"/>
        <v/>
      </c>
      <c r="T1758" s="89" t="str">
        <f t="shared" ca="1" si="3537"/>
        <v/>
      </c>
      <c r="U1758" s="89" t="str">
        <f t="shared" ca="1" si="3537"/>
        <v/>
      </c>
      <c r="V1758" s="98"/>
    </row>
    <row r="1759" spans="2:22" x14ac:dyDescent="0.25">
      <c r="B1759">
        <v>6</v>
      </c>
      <c r="C1759" s="29">
        <f t="shared" si="3487"/>
        <v>43871</v>
      </c>
      <c r="D1759" s="88">
        <f ca="1">OFFSET(dispos!$D$40,,30)</f>
        <v>0</v>
      </c>
      <c r="E1759" s="88">
        <f ca="1">OFFSET(dispos!$E$40,,30)</f>
        <v>0</v>
      </c>
      <c r="F1759" s="88">
        <f ca="1">OFFSET(dispos!$F$40,,30)</f>
        <v>0</v>
      </c>
      <c r="G1759" s="88">
        <f ca="1">OFFSET(dispos!$G$40,,30)</f>
        <v>0</v>
      </c>
      <c r="H1759" s="88">
        <f ca="1">OFFSET(dispos!$H$40,,30)</f>
        <v>0</v>
      </c>
      <c r="I1759" s="88">
        <f ca="1">OFFSET(dispos!$I$40,,30)</f>
        <v>0</v>
      </c>
      <c r="J1759" s="90" t="str">
        <f t="shared" ref="J1759:O1759" ca="1" si="3538">IF(D1759=0,"",SUMPRODUCT((D1754:D1803&lt;=D1759)-(ISBLANK(D1754:D1803))))</f>
        <v/>
      </c>
      <c r="K1759" s="90" t="str">
        <f t="shared" ca="1" si="3538"/>
        <v/>
      </c>
      <c r="L1759" s="90" t="str">
        <f t="shared" ca="1" si="3538"/>
        <v/>
      </c>
      <c r="M1759" s="90" t="str">
        <f t="shared" ca="1" si="3538"/>
        <v/>
      </c>
      <c r="N1759" s="90" t="str">
        <f t="shared" ca="1" si="3538"/>
        <v/>
      </c>
      <c r="O1759" s="90" t="str">
        <f t="shared" ca="1" si="3538"/>
        <v/>
      </c>
      <c r="P1759" s="89" t="str">
        <f t="shared" ref="P1759:U1759" ca="1" si="3539">IF(ISNA(MATCH(MIN(J1754:J1803)+ROW()-ROW(P1754),J1754:J1803,0)),"",INDEX(D1754:D1803,MATCH(MIN(J1754:J1803)+ROW()-ROW(P1754),J1754:J1803,0)))</f>
        <v/>
      </c>
      <c r="Q1759" s="89" t="str">
        <f t="shared" ca="1" si="3539"/>
        <v/>
      </c>
      <c r="R1759" s="89" t="str">
        <f t="shared" ca="1" si="3539"/>
        <v/>
      </c>
      <c r="S1759" s="89" t="str">
        <f t="shared" ca="1" si="3539"/>
        <v/>
      </c>
      <c r="T1759" s="89" t="str">
        <f t="shared" ca="1" si="3539"/>
        <v/>
      </c>
      <c r="U1759" s="89" t="str">
        <f t="shared" ca="1" si="3539"/>
        <v/>
      </c>
      <c r="V1759" s="98"/>
    </row>
    <row r="1760" spans="2:22" x14ac:dyDescent="0.25">
      <c r="B1760">
        <v>7</v>
      </c>
      <c r="C1760" s="29">
        <f t="shared" si="3487"/>
        <v>43871</v>
      </c>
      <c r="D1760" s="88">
        <f ca="1">OFFSET(dispos!$D$40,,36)</f>
        <v>0</v>
      </c>
      <c r="E1760" s="88">
        <f ca="1">OFFSET(dispos!$E$40,,36)</f>
        <v>0</v>
      </c>
      <c r="F1760" s="88">
        <f ca="1">OFFSET(dispos!$F$40,,36)</f>
        <v>0</v>
      </c>
      <c r="G1760" s="88">
        <f ca="1">OFFSET(dispos!$G$40,,36)</f>
        <v>0</v>
      </c>
      <c r="H1760" s="88">
        <f ca="1">OFFSET(dispos!$H$40,,36)</f>
        <v>0</v>
      </c>
      <c r="I1760" s="88">
        <f ca="1">OFFSET(dispos!$I$40,,36)</f>
        <v>0</v>
      </c>
      <c r="J1760" s="90" t="str">
        <f t="shared" ref="J1760:O1760" ca="1" si="3540">IF(D1760=0,"",SUMPRODUCT((D1754:D1803&lt;=D1760)-(ISBLANK(D1754:D1803))))</f>
        <v/>
      </c>
      <c r="K1760" s="90" t="str">
        <f t="shared" ca="1" si="3540"/>
        <v/>
      </c>
      <c r="L1760" s="90" t="str">
        <f t="shared" ca="1" si="3540"/>
        <v/>
      </c>
      <c r="M1760" s="90" t="str">
        <f t="shared" ca="1" si="3540"/>
        <v/>
      </c>
      <c r="N1760" s="90" t="str">
        <f t="shared" ca="1" si="3540"/>
        <v/>
      </c>
      <c r="O1760" s="90" t="str">
        <f t="shared" ca="1" si="3540"/>
        <v/>
      </c>
      <c r="P1760" s="89" t="str">
        <f t="shared" ref="P1760:U1760" ca="1" si="3541">IF(ISNA(MATCH(MIN(J1754:J1803)+ROW()-ROW(P1754),J1754:J1803,0)),"",INDEX(D1754:D1803,MATCH(MIN(J1754:J1803)+ROW()-ROW(P1754),J1754:J1803,0)))</f>
        <v/>
      </c>
      <c r="Q1760" s="89" t="str">
        <f t="shared" ca="1" si="3541"/>
        <v/>
      </c>
      <c r="R1760" s="89" t="str">
        <f t="shared" ca="1" si="3541"/>
        <v/>
      </c>
      <c r="S1760" s="89" t="str">
        <f t="shared" ca="1" si="3541"/>
        <v/>
      </c>
      <c r="T1760" s="89" t="str">
        <f t="shared" ca="1" si="3541"/>
        <v/>
      </c>
      <c r="U1760" s="89" t="str">
        <f t="shared" ca="1" si="3541"/>
        <v/>
      </c>
      <c r="V1760" s="98"/>
    </row>
    <row r="1761" spans="2:22" x14ac:dyDescent="0.25">
      <c r="B1761">
        <v>8</v>
      </c>
      <c r="C1761" s="29">
        <f t="shared" si="3487"/>
        <v>43871</v>
      </c>
      <c r="D1761" s="88">
        <f ca="1">OFFSET(dispos!$D$40,,42)</f>
        <v>0</v>
      </c>
      <c r="E1761" s="88">
        <f ca="1">OFFSET(dispos!$E$40,,42)</f>
        <v>0</v>
      </c>
      <c r="F1761" s="88">
        <f ca="1">OFFSET(dispos!$F$40,,42)</f>
        <v>0</v>
      </c>
      <c r="G1761" s="88">
        <f ca="1">OFFSET(dispos!$G$40,,42)</f>
        <v>0</v>
      </c>
      <c r="H1761" s="88">
        <f ca="1">OFFSET(dispos!$H$40,,42)</f>
        <v>0</v>
      </c>
      <c r="I1761" s="88">
        <f ca="1">OFFSET(dispos!$I$40,,42)</f>
        <v>0</v>
      </c>
      <c r="J1761" s="90" t="str">
        <f t="shared" ref="J1761:O1761" ca="1" si="3542">IF(D1761=0,"",SUMPRODUCT((D1754:D1803&lt;=D1761)-(ISBLANK(D1754:D1803))))</f>
        <v/>
      </c>
      <c r="K1761" s="90" t="str">
        <f t="shared" ca="1" si="3542"/>
        <v/>
      </c>
      <c r="L1761" s="90" t="str">
        <f t="shared" ca="1" si="3542"/>
        <v/>
      </c>
      <c r="M1761" s="90" t="str">
        <f t="shared" ca="1" si="3542"/>
        <v/>
      </c>
      <c r="N1761" s="90" t="str">
        <f t="shared" ca="1" si="3542"/>
        <v/>
      </c>
      <c r="O1761" s="90" t="str">
        <f t="shared" ca="1" si="3542"/>
        <v/>
      </c>
      <c r="P1761" s="89" t="str">
        <f t="shared" ref="P1761:U1761" ca="1" si="3543">IF(ISNA(MATCH(MIN(J1754:J1803)+ROW()-ROW(P1754),J1754:J1803,0)),"",INDEX(D1754:D1803,MATCH(MIN(J1754:J1803)+ROW()-ROW(P1754),J1754:J1803,0)))</f>
        <v/>
      </c>
      <c r="Q1761" s="89" t="str">
        <f t="shared" ca="1" si="3543"/>
        <v/>
      </c>
      <c r="R1761" s="89" t="str">
        <f t="shared" ca="1" si="3543"/>
        <v/>
      </c>
      <c r="S1761" s="89" t="str">
        <f t="shared" ca="1" si="3543"/>
        <v/>
      </c>
      <c r="T1761" s="89" t="str">
        <f t="shared" ca="1" si="3543"/>
        <v/>
      </c>
      <c r="U1761" s="89" t="str">
        <f t="shared" ca="1" si="3543"/>
        <v/>
      </c>
      <c r="V1761" s="98"/>
    </row>
    <row r="1762" spans="2:22" x14ac:dyDescent="0.25">
      <c r="B1762">
        <v>9</v>
      </c>
      <c r="C1762" s="29">
        <f t="shared" si="3487"/>
        <v>43871</v>
      </c>
      <c r="D1762" s="88">
        <f ca="1">OFFSET(dispos!$D$40,,48)</f>
        <v>0</v>
      </c>
      <c r="E1762" s="88">
        <f ca="1">OFFSET(dispos!$E$40,,48)</f>
        <v>0</v>
      </c>
      <c r="F1762" s="88">
        <f ca="1">OFFSET(dispos!$F$40,,48)</f>
        <v>0</v>
      </c>
      <c r="G1762" s="88">
        <f ca="1">OFFSET(dispos!$G$40,,48)</f>
        <v>0</v>
      </c>
      <c r="H1762" s="88">
        <f ca="1">OFFSET(dispos!$H$40,,48)</f>
        <v>0</v>
      </c>
      <c r="I1762" s="88">
        <f ca="1">OFFSET(dispos!$I$40,,48)</f>
        <v>0</v>
      </c>
      <c r="J1762" s="90" t="str">
        <f t="shared" ref="J1762:O1762" ca="1" si="3544">IF(D1762=0,"",SUMPRODUCT((D1754:D1803&lt;=D1762)-(ISBLANK(D1754:D1803))))</f>
        <v/>
      </c>
      <c r="K1762" s="90" t="str">
        <f t="shared" ca="1" si="3544"/>
        <v/>
      </c>
      <c r="L1762" s="90" t="str">
        <f t="shared" ca="1" si="3544"/>
        <v/>
      </c>
      <c r="M1762" s="90" t="str">
        <f t="shared" ca="1" si="3544"/>
        <v/>
      </c>
      <c r="N1762" s="90" t="str">
        <f t="shared" ca="1" si="3544"/>
        <v/>
      </c>
      <c r="O1762" s="90" t="str">
        <f t="shared" ca="1" si="3544"/>
        <v/>
      </c>
      <c r="P1762" s="89" t="str">
        <f t="shared" ref="P1762:U1762" ca="1" si="3545">IF(ISNA(MATCH(MIN(J1754:J1803)+ROW()-ROW(P1754),J1754:J1803,0)),"",INDEX(D1754:D1803,MATCH(MIN(J1754:J1803)+ROW()-ROW(P1754),J1754:J1803,0)))</f>
        <v/>
      </c>
      <c r="Q1762" s="89" t="str">
        <f t="shared" ca="1" si="3545"/>
        <v/>
      </c>
      <c r="R1762" s="89" t="str">
        <f t="shared" ca="1" si="3545"/>
        <v/>
      </c>
      <c r="S1762" s="89" t="str">
        <f t="shared" ca="1" si="3545"/>
        <v/>
      </c>
      <c r="T1762" s="89" t="str">
        <f t="shared" ca="1" si="3545"/>
        <v/>
      </c>
      <c r="U1762" s="89" t="str">
        <f t="shared" ca="1" si="3545"/>
        <v/>
      </c>
      <c r="V1762" s="98"/>
    </row>
    <row r="1763" spans="2:22" x14ac:dyDescent="0.25">
      <c r="B1763">
        <v>10</v>
      </c>
      <c r="C1763" s="29">
        <f t="shared" si="3487"/>
        <v>43871</v>
      </c>
      <c r="D1763" s="88">
        <f ca="1">OFFSET(dispos!$D$40,,54)</f>
        <v>0</v>
      </c>
      <c r="E1763" s="88">
        <f ca="1">OFFSET(dispos!$E$40,,54)</f>
        <v>0</v>
      </c>
      <c r="F1763" s="88">
        <f ca="1">OFFSET(dispos!$F$40,,54)</f>
        <v>0</v>
      </c>
      <c r="G1763" s="88">
        <f ca="1">OFFSET(dispos!$G$40,,54)</f>
        <v>0</v>
      </c>
      <c r="H1763" s="88">
        <f ca="1">OFFSET(dispos!$H$40,,54)</f>
        <v>0</v>
      </c>
      <c r="I1763" s="88">
        <f ca="1">OFFSET(dispos!$I$40,,54)</f>
        <v>0</v>
      </c>
      <c r="J1763" s="90" t="str">
        <f t="shared" ref="J1763:O1763" ca="1" si="3546">IF(D1763=0,"",SUMPRODUCT((D1754:D1803&lt;=D1763)-(ISBLANK(D1754:D1803))))</f>
        <v/>
      </c>
      <c r="K1763" s="90" t="str">
        <f t="shared" ca="1" si="3546"/>
        <v/>
      </c>
      <c r="L1763" s="90" t="str">
        <f t="shared" ca="1" si="3546"/>
        <v/>
      </c>
      <c r="M1763" s="90" t="str">
        <f t="shared" ca="1" si="3546"/>
        <v/>
      </c>
      <c r="N1763" s="90" t="str">
        <f t="shared" ca="1" si="3546"/>
        <v/>
      </c>
      <c r="O1763" s="90" t="str">
        <f t="shared" ca="1" si="3546"/>
        <v/>
      </c>
      <c r="P1763" s="89" t="str">
        <f t="shared" ref="P1763:U1763" ca="1" si="3547">IF(ISNA(MATCH(MIN(J1754:J1803)+ROW()-ROW(P1754),J1754:J1803,0)),"",INDEX(D1754:D1803,MATCH(MIN(J1754:J1803)+ROW()-ROW(P1754),J1754:J1803,0)))</f>
        <v/>
      </c>
      <c r="Q1763" s="89" t="str">
        <f t="shared" ca="1" si="3547"/>
        <v/>
      </c>
      <c r="R1763" s="89" t="str">
        <f t="shared" ca="1" si="3547"/>
        <v/>
      </c>
      <c r="S1763" s="89" t="str">
        <f t="shared" ca="1" si="3547"/>
        <v/>
      </c>
      <c r="T1763" s="89" t="str">
        <f t="shared" ca="1" si="3547"/>
        <v/>
      </c>
      <c r="U1763" s="89" t="str">
        <f t="shared" ca="1" si="3547"/>
        <v/>
      </c>
      <c r="V1763" s="98"/>
    </row>
    <row r="1764" spans="2:22" x14ac:dyDescent="0.25">
      <c r="B1764">
        <v>11</v>
      </c>
      <c r="C1764" s="29">
        <f t="shared" si="3487"/>
        <v>43871</v>
      </c>
      <c r="D1764" s="88">
        <f ca="1">OFFSET(dispos!$D$40,,60)</f>
        <v>0</v>
      </c>
      <c r="E1764" s="88">
        <f ca="1">OFFSET(dispos!$E$40,,60)</f>
        <v>0</v>
      </c>
      <c r="F1764" s="88">
        <f ca="1">OFFSET(dispos!$F$40,,60)</f>
        <v>0</v>
      </c>
      <c r="G1764" s="88">
        <f ca="1">OFFSET(dispos!$G$40,,60)</f>
        <v>0</v>
      </c>
      <c r="H1764" s="88">
        <f ca="1">OFFSET(dispos!$H$40,,60)</f>
        <v>0</v>
      </c>
      <c r="I1764" s="88">
        <f ca="1">OFFSET(dispos!$I$40,,60)</f>
        <v>0</v>
      </c>
      <c r="J1764" s="90" t="str">
        <f t="shared" ref="J1764:O1764" ca="1" si="3548">IF(D1764=0,"",SUMPRODUCT((D1754:D1803&lt;=D1764)-(ISBLANK(D1754:D1803))))</f>
        <v/>
      </c>
      <c r="K1764" s="90" t="str">
        <f t="shared" ca="1" si="3548"/>
        <v/>
      </c>
      <c r="L1764" s="90" t="str">
        <f t="shared" ca="1" si="3548"/>
        <v/>
      </c>
      <c r="M1764" s="90" t="str">
        <f t="shared" ca="1" si="3548"/>
        <v/>
      </c>
      <c r="N1764" s="90" t="str">
        <f t="shared" ca="1" si="3548"/>
        <v/>
      </c>
      <c r="O1764" s="90" t="str">
        <f t="shared" ca="1" si="3548"/>
        <v/>
      </c>
      <c r="P1764" s="89" t="str">
        <f t="shared" ref="P1764:U1764" ca="1" si="3549">IF(ISNA(MATCH(MIN(J1754:J1803)+ROW()-ROW(P1754),J1754:J1803,0)),"",INDEX(D1754:D1803,MATCH(MIN(J1754:J1803)+ROW()-ROW(P1754),J1754:J1803,0)))</f>
        <v/>
      </c>
      <c r="Q1764" s="89" t="str">
        <f t="shared" ca="1" si="3549"/>
        <v/>
      </c>
      <c r="R1764" s="89" t="str">
        <f t="shared" ca="1" si="3549"/>
        <v/>
      </c>
      <c r="S1764" s="89" t="str">
        <f t="shared" ca="1" si="3549"/>
        <v/>
      </c>
      <c r="T1764" s="89" t="str">
        <f t="shared" ca="1" si="3549"/>
        <v/>
      </c>
      <c r="U1764" s="89" t="str">
        <f t="shared" ca="1" si="3549"/>
        <v/>
      </c>
      <c r="V1764" s="98"/>
    </row>
    <row r="1765" spans="2:22" x14ac:dyDescent="0.25">
      <c r="B1765">
        <v>12</v>
      </c>
      <c r="C1765" s="29">
        <f t="shared" si="3487"/>
        <v>43871</v>
      </c>
      <c r="D1765" s="88">
        <f ca="1">OFFSET(dispos!$D$40,,66)</f>
        <v>0</v>
      </c>
      <c r="E1765" s="88">
        <f ca="1">OFFSET(dispos!$E$40,,66)</f>
        <v>0</v>
      </c>
      <c r="F1765" s="88">
        <f ca="1">OFFSET(dispos!$F$40,,66)</f>
        <v>0</v>
      </c>
      <c r="G1765" s="88">
        <f ca="1">OFFSET(dispos!$G$40,,66)</f>
        <v>0</v>
      </c>
      <c r="H1765" s="88">
        <f ca="1">OFFSET(dispos!$H$40,,66)</f>
        <v>0</v>
      </c>
      <c r="I1765" s="88">
        <f ca="1">OFFSET(dispos!$I$40,,66)</f>
        <v>0</v>
      </c>
      <c r="J1765" s="90" t="str">
        <f t="shared" ref="J1765:O1765" ca="1" si="3550">IF(D1765=0,"",SUMPRODUCT((D1754:D1803&lt;=D1765)-(ISBLANK(D1754:D1803))))</f>
        <v/>
      </c>
      <c r="K1765" s="90" t="str">
        <f t="shared" ca="1" si="3550"/>
        <v/>
      </c>
      <c r="L1765" s="90" t="str">
        <f t="shared" ca="1" si="3550"/>
        <v/>
      </c>
      <c r="M1765" s="90" t="str">
        <f t="shared" ca="1" si="3550"/>
        <v/>
      </c>
      <c r="N1765" s="90" t="str">
        <f t="shared" ca="1" si="3550"/>
        <v/>
      </c>
      <c r="O1765" s="90" t="str">
        <f t="shared" ca="1" si="3550"/>
        <v/>
      </c>
      <c r="P1765" s="89" t="str">
        <f t="shared" ref="P1765:U1765" ca="1" si="3551">IF(ISNA(MATCH(MIN(J1754:J1803)+ROW()-ROW(P1754),J1754:J1803,0)),"",INDEX(D1754:D1803,MATCH(MIN(J1754:J1803)+ROW()-ROW(P1754),J1754:J1803,0)))</f>
        <v/>
      </c>
      <c r="Q1765" s="89" t="str">
        <f t="shared" ca="1" si="3551"/>
        <v/>
      </c>
      <c r="R1765" s="89" t="str">
        <f t="shared" ca="1" si="3551"/>
        <v/>
      </c>
      <c r="S1765" s="89" t="str">
        <f t="shared" ca="1" si="3551"/>
        <v/>
      </c>
      <c r="T1765" s="89" t="str">
        <f t="shared" ca="1" si="3551"/>
        <v/>
      </c>
      <c r="U1765" s="89" t="str">
        <f t="shared" ca="1" si="3551"/>
        <v/>
      </c>
      <c r="V1765" s="98"/>
    </row>
    <row r="1766" spans="2:22" x14ac:dyDescent="0.25">
      <c r="B1766">
        <v>13</v>
      </c>
      <c r="C1766" s="29">
        <f t="shared" si="3487"/>
        <v>43871</v>
      </c>
      <c r="D1766" s="88">
        <f ca="1">OFFSET(dispos!$D$40,,72)</f>
        <v>0</v>
      </c>
      <c r="E1766" s="88">
        <f ca="1">OFFSET(dispos!$E$40,,72)</f>
        <v>0</v>
      </c>
      <c r="F1766" s="88">
        <f ca="1">OFFSET(dispos!$F$40,,72)</f>
        <v>0</v>
      </c>
      <c r="G1766" s="88">
        <f ca="1">OFFSET(dispos!$G$40,,72)</f>
        <v>0</v>
      </c>
      <c r="H1766" s="88">
        <f ca="1">OFFSET(dispos!$H$40,,72)</f>
        <v>0</v>
      </c>
      <c r="I1766" s="88">
        <f ca="1">OFFSET(dispos!$I$40,,72)</f>
        <v>0</v>
      </c>
      <c r="J1766" s="90" t="str">
        <f t="shared" ref="J1766:O1766" ca="1" si="3552">IF(D1766=0,"",SUMPRODUCT((D1754:D1803&lt;=D1766)-(ISBLANK(D1754:D1803))))</f>
        <v/>
      </c>
      <c r="K1766" s="90" t="str">
        <f t="shared" ca="1" si="3552"/>
        <v/>
      </c>
      <c r="L1766" s="90" t="str">
        <f t="shared" ca="1" si="3552"/>
        <v/>
      </c>
      <c r="M1766" s="90" t="str">
        <f t="shared" ca="1" si="3552"/>
        <v/>
      </c>
      <c r="N1766" s="90" t="str">
        <f t="shared" ca="1" si="3552"/>
        <v/>
      </c>
      <c r="O1766" s="90" t="str">
        <f t="shared" ca="1" si="3552"/>
        <v/>
      </c>
      <c r="P1766" s="89" t="str">
        <f t="shared" ref="P1766:U1766" ca="1" si="3553">IF(ISNA(MATCH(MIN(J1754:J1803)+ROW()-ROW(P1754),J1754:J1803,0)),"",INDEX(D1754:D1803,MATCH(MIN(J1754:J1803)+ROW()-ROW(P1754),J1754:J1803,0)))</f>
        <v/>
      </c>
      <c r="Q1766" s="89" t="str">
        <f t="shared" ca="1" si="3553"/>
        <v/>
      </c>
      <c r="R1766" s="89" t="str">
        <f t="shared" ca="1" si="3553"/>
        <v/>
      </c>
      <c r="S1766" s="89" t="str">
        <f t="shared" ca="1" si="3553"/>
        <v/>
      </c>
      <c r="T1766" s="89" t="str">
        <f t="shared" ca="1" si="3553"/>
        <v/>
      </c>
      <c r="U1766" s="89" t="str">
        <f t="shared" ca="1" si="3553"/>
        <v/>
      </c>
      <c r="V1766" s="98"/>
    </row>
    <row r="1767" spans="2:22" x14ac:dyDescent="0.25">
      <c r="B1767">
        <v>14</v>
      </c>
      <c r="C1767" s="29">
        <f t="shared" si="3487"/>
        <v>43871</v>
      </c>
      <c r="D1767" s="88">
        <f ca="1">OFFSET(dispos!$D$40,,78)</f>
        <v>0</v>
      </c>
      <c r="E1767" s="88">
        <f ca="1">OFFSET(dispos!$E$40,,78)</f>
        <v>0</v>
      </c>
      <c r="F1767" s="88">
        <f ca="1">OFFSET(dispos!$F$40,,78)</f>
        <v>0</v>
      </c>
      <c r="G1767" s="88">
        <f ca="1">OFFSET(dispos!$G$40,,78)</f>
        <v>0</v>
      </c>
      <c r="H1767" s="88">
        <f ca="1">OFFSET(dispos!$H$40,,78)</f>
        <v>0</v>
      </c>
      <c r="I1767" s="88">
        <f ca="1">OFFSET(dispos!$I$40,,78)</f>
        <v>0</v>
      </c>
      <c r="J1767" s="90" t="str">
        <f t="shared" ref="J1767:O1767" ca="1" si="3554">IF(D1767=0,"",SUMPRODUCT((D1754:D1803&lt;=D1767)-(ISBLANK(D1754:D1803))))</f>
        <v/>
      </c>
      <c r="K1767" s="90" t="str">
        <f t="shared" ca="1" si="3554"/>
        <v/>
      </c>
      <c r="L1767" s="90" t="str">
        <f t="shared" ca="1" si="3554"/>
        <v/>
      </c>
      <c r="M1767" s="90" t="str">
        <f t="shared" ca="1" si="3554"/>
        <v/>
      </c>
      <c r="N1767" s="90" t="str">
        <f t="shared" ca="1" si="3554"/>
        <v/>
      </c>
      <c r="O1767" s="90" t="str">
        <f t="shared" ca="1" si="3554"/>
        <v/>
      </c>
      <c r="P1767" s="89" t="str">
        <f t="shared" ref="P1767:U1767" ca="1" si="3555">IF(ISNA(MATCH(MIN(J1754:J1803)+ROW()-ROW(P1754),J1754:J1803,0)),"",INDEX(D1754:D1803,MATCH(MIN(J1754:J1803)+ROW()-ROW(P1754),J1754:J1803,0)))</f>
        <v/>
      </c>
      <c r="Q1767" s="89" t="str">
        <f t="shared" ca="1" si="3555"/>
        <v/>
      </c>
      <c r="R1767" s="89" t="str">
        <f t="shared" ca="1" si="3555"/>
        <v/>
      </c>
      <c r="S1767" s="89" t="str">
        <f t="shared" ca="1" si="3555"/>
        <v/>
      </c>
      <c r="T1767" s="89" t="str">
        <f t="shared" ca="1" si="3555"/>
        <v/>
      </c>
      <c r="U1767" s="89" t="str">
        <f t="shared" ca="1" si="3555"/>
        <v/>
      </c>
      <c r="V1767" s="98"/>
    </row>
    <row r="1768" spans="2:22" x14ac:dyDescent="0.25">
      <c r="B1768">
        <v>15</v>
      </c>
      <c r="C1768" s="29">
        <f t="shared" si="3487"/>
        <v>43871</v>
      </c>
      <c r="D1768" s="88">
        <f ca="1">OFFSET(dispos!$D$40,,84)</f>
        <v>0</v>
      </c>
      <c r="E1768" s="88">
        <f ca="1">OFFSET(dispos!$E$40,,84)</f>
        <v>0</v>
      </c>
      <c r="F1768" s="88">
        <f ca="1">OFFSET(dispos!$F$40,,84)</f>
        <v>0</v>
      </c>
      <c r="G1768" s="88">
        <f ca="1">OFFSET(dispos!$G$40,,84)</f>
        <v>0</v>
      </c>
      <c r="H1768" s="88">
        <f ca="1">OFFSET(dispos!$H$40,,84)</f>
        <v>0</v>
      </c>
      <c r="I1768" s="88">
        <f ca="1">OFFSET(dispos!$I$40,,84)</f>
        <v>0</v>
      </c>
      <c r="J1768" s="90" t="str">
        <f t="shared" ref="J1768:O1768" ca="1" si="3556">IF(D1768=0,"",SUMPRODUCT((D1754:D1803&lt;=D1768)-(ISBLANK(D1754:D1803))))</f>
        <v/>
      </c>
      <c r="K1768" s="90" t="str">
        <f t="shared" ca="1" si="3556"/>
        <v/>
      </c>
      <c r="L1768" s="90" t="str">
        <f t="shared" ca="1" si="3556"/>
        <v/>
      </c>
      <c r="M1768" s="90" t="str">
        <f t="shared" ca="1" si="3556"/>
        <v/>
      </c>
      <c r="N1768" s="90" t="str">
        <f t="shared" ca="1" si="3556"/>
        <v/>
      </c>
      <c r="O1768" s="90" t="str">
        <f t="shared" ca="1" si="3556"/>
        <v/>
      </c>
      <c r="P1768" s="89" t="str">
        <f t="shared" ref="P1768:U1768" ca="1" si="3557">IF(ISNA(MATCH(MIN(J1754:J1803)+ROW()-ROW(P1754),J1754:J1803,0)),"",INDEX(D1754:D1803,MATCH(MIN(J1754:J1803)+ROW()-ROW(P1754),J1754:J1803,0)))</f>
        <v/>
      </c>
      <c r="Q1768" s="89" t="str">
        <f t="shared" ca="1" si="3557"/>
        <v/>
      </c>
      <c r="R1768" s="89" t="str">
        <f t="shared" ca="1" si="3557"/>
        <v/>
      </c>
      <c r="S1768" s="89" t="str">
        <f t="shared" ca="1" si="3557"/>
        <v/>
      </c>
      <c r="T1768" s="89" t="str">
        <f t="shared" ca="1" si="3557"/>
        <v/>
      </c>
      <c r="U1768" s="89" t="str">
        <f t="shared" ca="1" si="3557"/>
        <v/>
      </c>
      <c r="V1768" s="98"/>
    </row>
    <row r="1769" spans="2:22" x14ac:dyDescent="0.25">
      <c r="B1769">
        <v>16</v>
      </c>
      <c r="C1769" s="29">
        <f t="shared" si="3487"/>
        <v>43871</v>
      </c>
      <c r="D1769" s="88">
        <f ca="1">OFFSET(dispos!$D$40,,90)</f>
        <v>0</v>
      </c>
      <c r="E1769" s="88">
        <f ca="1">OFFSET(dispos!$E$40,,90)</f>
        <v>0</v>
      </c>
      <c r="F1769" s="88">
        <f ca="1">OFFSET(dispos!$F$40,,90)</f>
        <v>0</v>
      </c>
      <c r="G1769" s="88">
        <f ca="1">OFFSET(dispos!$G$40,,90)</f>
        <v>0</v>
      </c>
      <c r="H1769" s="88">
        <f ca="1">OFFSET(dispos!$H$40,,90)</f>
        <v>0</v>
      </c>
      <c r="I1769" s="88">
        <f ca="1">OFFSET(dispos!$I$40,,90)</f>
        <v>0</v>
      </c>
      <c r="J1769" s="90" t="str">
        <f t="shared" ref="J1769:O1769" ca="1" si="3558">IF(D1769=0,"",SUMPRODUCT((D1754:D1803&lt;=D1769)-(ISBLANK(D1754:D1803))))</f>
        <v/>
      </c>
      <c r="K1769" s="90" t="str">
        <f t="shared" ca="1" si="3558"/>
        <v/>
      </c>
      <c r="L1769" s="90" t="str">
        <f t="shared" ca="1" si="3558"/>
        <v/>
      </c>
      <c r="M1769" s="90" t="str">
        <f t="shared" ca="1" si="3558"/>
        <v/>
      </c>
      <c r="N1769" s="90" t="str">
        <f t="shared" ca="1" si="3558"/>
        <v/>
      </c>
      <c r="O1769" s="90" t="str">
        <f t="shared" ca="1" si="3558"/>
        <v/>
      </c>
      <c r="P1769" s="89" t="str">
        <f t="shared" ref="P1769:U1769" ca="1" si="3559">IF(ISNA(MATCH(MIN(J1754:J1803)+ROW()-ROW(P1754),J1754:J1803,0)),"",INDEX(D1754:D1803,MATCH(MIN(J1754:J1803)+ROW()-ROW(P1754),J1754:J1803,0)))</f>
        <v/>
      </c>
      <c r="Q1769" s="89" t="str">
        <f t="shared" ca="1" si="3559"/>
        <v/>
      </c>
      <c r="R1769" s="89" t="str">
        <f t="shared" ca="1" si="3559"/>
        <v/>
      </c>
      <c r="S1769" s="89" t="str">
        <f t="shared" ca="1" si="3559"/>
        <v/>
      </c>
      <c r="T1769" s="89" t="str">
        <f t="shared" ca="1" si="3559"/>
        <v/>
      </c>
      <c r="U1769" s="89" t="str">
        <f t="shared" ca="1" si="3559"/>
        <v/>
      </c>
      <c r="V1769" s="98"/>
    </row>
    <row r="1770" spans="2:22" x14ac:dyDescent="0.25">
      <c r="B1770">
        <v>17</v>
      </c>
      <c r="C1770" s="29">
        <f t="shared" si="3487"/>
        <v>43871</v>
      </c>
      <c r="D1770" s="88">
        <f ca="1">OFFSET(dispos!$D$40,,96)</f>
        <v>0</v>
      </c>
      <c r="E1770" s="88">
        <f ca="1">OFFSET(dispos!$E$40,,96)</f>
        <v>0</v>
      </c>
      <c r="F1770" s="88">
        <f ca="1">OFFSET(dispos!$F$40,,96)</f>
        <v>0</v>
      </c>
      <c r="G1770" s="88">
        <f ca="1">OFFSET(dispos!$G$40,,96)</f>
        <v>0</v>
      </c>
      <c r="H1770" s="88">
        <f ca="1">OFFSET(dispos!$H$40,,96)</f>
        <v>0</v>
      </c>
      <c r="I1770" s="88">
        <f ca="1">OFFSET(dispos!$I$40,,96)</f>
        <v>0</v>
      </c>
      <c r="J1770" s="90" t="str">
        <f t="shared" ref="J1770:O1770" ca="1" si="3560">IF(D1770=0,"",SUMPRODUCT((D1754:D1803&lt;=D1770)-(ISBLANK(D1754:D1803))))</f>
        <v/>
      </c>
      <c r="K1770" s="90" t="str">
        <f t="shared" ca="1" si="3560"/>
        <v/>
      </c>
      <c r="L1770" s="90" t="str">
        <f t="shared" ca="1" si="3560"/>
        <v/>
      </c>
      <c r="M1770" s="90" t="str">
        <f t="shared" ca="1" si="3560"/>
        <v/>
      </c>
      <c r="N1770" s="90" t="str">
        <f t="shared" ca="1" si="3560"/>
        <v/>
      </c>
      <c r="O1770" s="90" t="str">
        <f t="shared" ca="1" si="3560"/>
        <v/>
      </c>
      <c r="P1770" s="89" t="str">
        <f t="shared" ref="P1770:U1770" ca="1" si="3561">IF(ISNA(MATCH(MIN(J1754:J1803)+ROW()-ROW(P1754),J1754:J1803,0)),"",INDEX(D1754:D1803,MATCH(MIN(J1754:J1803)+ROW()-ROW(P1754),J1754:J1803,0)))</f>
        <v/>
      </c>
      <c r="Q1770" s="89" t="str">
        <f t="shared" ca="1" si="3561"/>
        <v/>
      </c>
      <c r="R1770" s="89" t="str">
        <f t="shared" ca="1" si="3561"/>
        <v/>
      </c>
      <c r="S1770" s="89" t="str">
        <f t="shared" ca="1" si="3561"/>
        <v/>
      </c>
      <c r="T1770" s="89" t="str">
        <f t="shared" ca="1" si="3561"/>
        <v/>
      </c>
      <c r="U1770" s="89" t="str">
        <f t="shared" ca="1" si="3561"/>
        <v/>
      </c>
      <c r="V1770" s="98"/>
    </row>
    <row r="1771" spans="2:22" x14ac:dyDescent="0.25">
      <c r="B1771">
        <v>18</v>
      </c>
      <c r="C1771" s="29">
        <f t="shared" si="3487"/>
        <v>43871</v>
      </c>
      <c r="D1771" s="88">
        <f ca="1">OFFSET(dispos!$D$40,,102)</f>
        <v>0</v>
      </c>
      <c r="E1771" s="88">
        <f ca="1">OFFSET(dispos!$E$40,,102)</f>
        <v>0</v>
      </c>
      <c r="F1771" s="88">
        <f ca="1">OFFSET(dispos!$F$40,,102)</f>
        <v>0</v>
      </c>
      <c r="G1771" s="88">
        <f ca="1">OFFSET(dispos!$G$40,,102)</f>
        <v>0</v>
      </c>
      <c r="H1771" s="88">
        <f ca="1">OFFSET(dispos!$H$40,,102)</f>
        <v>0</v>
      </c>
      <c r="I1771" s="88">
        <f ca="1">OFFSET(dispos!$I$40,,102)</f>
        <v>0</v>
      </c>
      <c r="J1771" s="90" t="str">
        <f t="shared" ref="J1771:O1771" ca="1" si="3562">IF(D1771=0,"",SUMPRODUCT((D1754:D1803&lt;=D1771)-(ISBLANK(D1754:D1803))))</f>
        <v/>
      </c>
      <c r="K1771" s="90" t="str">
        <f t="shared" ca="1" si="3562"/>
        <v/>
      </c>
      <c r="L1771" s="90" t="str">
        <f t="shared" ca="1" si="3562"/>
        <v/>
      </c>
      <c r="M1771" s="90" t="str">
        <f t="shared" ca="1" si="3562"/>
        <v/>
      </c>
      <c r="N1771" s="90" t="str">
        <f t="shared" ca="1" si="3562"/>
        <v/>
      </c>
      <c r="O1771" s="90" t="str">
        <f t="shared" ca="1" si="3562"/>
        <v/>
      </c>
      <c r="P1771" s="89" t="str">
        <f t="shared" ref="P1771:U1771" ca="1" si="3563">IF(ISNA(MATCH(MIN(J1754:J1803)+ROW()-ROW(P1754),J1754:J1803,0)),"",INDEX(D1754:D1803,MATCH(MIN(J1754:J1803)+ROW()-ROW(P1754),J1754:J1803,0)))</f>
        <v/>
      </c>
      <c r="Q1771" s="89" t="str">
        <f t="shared" ca="1" si="3563"/>
        <v/>
      </c>
      <c r="R1771" s="89" t="str">
        <f t="shared" ca="1" si="3563"/>
        <v/>
      </c>
      <c r="S1771" s="89" t="str">
        <f t="shared" ca="1" si="3563"/>
        <v/>
      </c>
      <c r="T1771" s="89" t="str">
        <f t="shared" ca="1" si="3563"/>
        <v/>
      </c>
      <c r="U1771" s="89" t="str">
        <f t="shared" ca="1" si="3563"/>
        <v/>
      </c>
      <c r="V1771" s="98"/>
    </row>
    <row r="1772" spans="2:22" x14ac:dyDescent="0.25">
      <c r="B1772">
        <v>19</v>
      </c>
      <c r="C1772" s="29">
        <f t="shared" si="3487"/>
        <v>43871</v>
      </c>
      <c r="D1772" s="88">
        <f ca="1">OFFSET(dispos!$D$40,,108)</f>
        <v>0</v>
      </c>
      <c r="E1772" s="88">
        <f ca="1">OFFSET(dispos!$E$40,,108)</f>
        <v>0</v>
      </c>
      <c r="F1772" s="88">
        <f ca="1">OFFSET(dispos!$F$40,,108)</f>
        <v>0</v>
      </c>
      <c r="G1772" s="88">
        <f ca="1">OFFSET(dispos!$G$40,,108)</f>
        <v>0</v>
      </c>
      <c r="H1772" s="88">
        <f ca="1">OFFSET(dispos!$H$40,,108)</f>
        <v>0</v>
      </c>
      <c r="I1772" s="88">
        <f ca="1">OFFSET(dispos!$I$40,,108)</f>
        <v>0</v>
      </c>
      <c r="J1772" s="90" t="str">
        <f t="shared" ref="J1772:O1772" ca="1" si="3564">IF(D1772=0,"",SUMPRODUCT((D1754:D1803&lt;=D1772)-(ISBLANK(D1754:D1803))))</f>
        <v/>
      </c>
      <c r="K1772" s="90" t="str">
        <f t="shared" ca="1" si="3564"/>
        <v/>
      </c>
      <c r="L1772" s="90" t="str">
        <f t="shared" ca="1" si="3564"/>
        <v/>
      </c>
      <c r="M1772" s="90" t="str">
        <f t="shared" ca="1" si="3564"/>
        <v/>
      </c>
      <c r="N1772" s="90" t="str">
        <f t="shared" ca="1" si="3564"/>
        <v/>
      </c>
      <c r="O1772" s="90" t="str">
        <f t="shared" ca="1" si="3564"/>
        <v/>
      </c>
      <c r="P1772" s="89" t="str">
        <f t="shared" ref="P1772:U1772" ca="1" si="3565">IF(ISNA(MATCH(MIN(J1754:J1803)+ROW()-ROW(P1754),J1754:J1803,0)),"",INDEX(D1754:D1803,MATCH(MIN(J1754:J1803)+ROW()-ROW(P1754),J1754:J1803,0)))</f>
        <v/>
      </c>
      <c r="Q1772" s="89" t="str">
        <f t="shared" ca="1" si="3565"/>
        <v/>
      </c>
      <c r="R1772" s="89" t="str">
        <f t="shared" ca="1" si="3565"/>
        <v/>
      </c>
      <c r="S1772" s="89" t="str">
        <f t="shared" ca="1" si="3565"/>
        <v/>
      </c>
      <c r="T1772" s="89" t="str">
        <f t="shared" ca="1" si="3565"/>
        <v/>
      </c>
      <c r="U1772" s="89" t="str">
        <f t="shared" ca="1" si="3565"/>
        <v/>
      </c>
      <c r="V1772" s="98"/>
    </row>
    <row r="1773" spans="2:22" x14ac:dyDescent="0.25">
      <c r="B1773">
        <v>20</v>
      </c>
      <c r="C1773" s="29">
        <f t="shared" si="3487"/>
        <v>43871</v>
      </c>
      <c r="D1773" s="88">
        <f ca="1">OFFSET(dispos!$D$40,,114)</f>
        <v>0</v>
      </c>
      <c r="E1773" s="88">
        <f ca="1">OFFSET(dispos!$E$40,,114)</f>
        <v>0</v>
      </c>
      <c r="F1773" s="88">
        <f ca="1">OFFSET(dispos!$F$40,,114)</f>
        <v>0</v>
      </c>
      <c r="G1773" s="88">
        <f ca="1">OFFSET(dispos!$G$40,,114)</f>
        <v>0</v>
      </c>
      <c r="H1773" s="88">
        <f ca="1">OFFSET(dispos!$H$40,,114)</f>
        <v>0</v>
      </c>
      <c r="I1773" s="88">
        <f ca="1">OFFSET(dispos!$I$40,,114)</f>
        <v>0</v>
      </c>
      <c r="J1773" s="90" t="str">
        <f t="shared" ref="J1773:O1773" ca="1" si="3566">IF(D1773=0,"",SUMPRODUCT((D1754:D1803&lt;=D1773)-(ISBLANK(D1754:D1803))))</f>
        <v/>
      </c>
      <c r="K1773" s="90" t="str">
        <f t="shared" ca="1" si="3566"/>
        <v/>
      </c>
      <c r="L1773" s="90" t="str">
        <f t="shared" ca="1" si="3566"/>
        <v/>
      </c>
      <c r="M1773" s="90" t="str">
        <f t="shared" ca="1" si="3566"/>
        <v/>
      </c>
      <c r="N1773" s="90" t="str">
        <f t="shared" ca="1" si="3566"/>
        <v/>
      </c>
      <c r="O1773" s="90" t="str">
        <f t="shared" ca="1" si="3566"/>
        <v/>
      </c>
      <c r="P1773" s="89" t="str">
        <f t="shared" ref="P1773:U1773" ca="1" si="3567">IF(ISNA(MATCH(MIN(J1754:J1803)+ROW()-ROW(P1754),J1754:J1803,0)),"",INDEX(D1754:D1803,MATCH(MIN(J1754:J1803)+ROW()-ROW(P1754),J1754:J1803,0)))</f>
        <v/>
      </c>
      <c r="Q1773" s="89" t="str">
        <f t="shared" ca="1" si="3567"/>
        <v/>
      </c>
      <c r="R1773" s="89" t="str">
        <f t="shared" ca="1" si="3567"/>
        <v/>
      </c>
      <c r="S1773" s="89" t="str">
        <f t="shared" ca="1" si="3567"/>
        <v/>
      </c>
      <c r="T1773" s="89" t="str">
        <f t="shared" ca="1" si="3567"/>
        <v/>
      </c>
      <c r="U1773" s="89" t="str">
        <f t="shared" ca="1" si="3567"/>
        <v/>
      </c>
      <c r="V1773" s="98"/>
    </row>
    <row r="1774" spans="2:22" x14ac:dyDescent="0.25">
      <c r="B1774">
        <v>21</v>
      </c>
      <c r="C1774" s="29">
        <f t="shared" si="3487"/>
        <v>43871</v>
      </c>
      <c r="D1774" s="88">
        <f ca="1">OFFSET(dispos!$D$40,,120)</f>
        <v>0</v>
      </c>
      <c r="E1774" s="88">
        <f ca="1">OFFSET(dispos!$E$40,,120)</f>
        <v>0</v>
      </c>
      <c r="F1774" s="88">
        <f ca="1">OFFSET(dispos!$F$40,,120)</f>
        <v>0</v>
      </c>
      <c r="G1774" s="88">
        <f ca="1">OFFSET(dispos!$G$40,,120)</f>
        <v>0</v>
      </c>
      <c r="H1774" s="88">
        <f ca="1">OFFSET(dispos!$H$40,,120)</f>
        <v>0</v>
      </c>
      <c r="I1774" s="88">
        <f ca="1">OFFSET(dispos!$I$40,,120)</f>
        <v>0</v>
      </c>
      <c r="J1774" s="90" t="str">
        <f t="shared" ref="J1774:O1774" ca="1" si="3568">IF(D1774=0,"",SUMPRODUCT((D1754:D1803&lt;=D1774)-(ISBLANK(D1754:D1803))))</f>
        <v/>
      </c>
      <c r="K1774" s="90" t="str">
        <f t="shared" ca="1" si="3568"/>
        <v/>
      </c>
      <c r="L1774" s="90" t="str">
        <f t="shared" ca="1" si="3568"/>
        <v/>
      </c>
      <c r="M1774" s="90" t="str">
        <f t="shared" ca="1" si="3568"/>
        <v/>
      </c>
      <c r="N1774" s="90" t="str">
        <f t="shared" ca="1" si="3568"/>
        <v/>
      </c>
      <c r="O1774" s="90" t="str">
        <f t="shared" ca="1" si="3568"/>
        <v/>
      </c>
      <c r="P1774" s="89" t="str">
        <f t="shared" ref="P1774:U1774" ca="1" si="3569">IF(ISNA(MATCH(MIN(J1754:J1803)+ROW()-ROW(P1754),J1754:J1803,0)),"",INDEX(D1754:D1803,MATCH(MIN(J1754:J1803)+ROW()-ROW(P1754),J1754:J1803,0)))</f>
        <v/>
      </c>
      <c r="Q1774" s="89" t="str">
        <f t="shared" ca="1" si="3569"/>
        <v/>
      </c>
      <c r="R1774" s="89" t="str">
        <f t="shared" ca="1" si="3569"/>
        <v/>
      </c>
      <c r="S1774" s="89" t="str">
        <f t="shared" ca="1" si="3569"/>
        <v/>
      </c>
      <c r="T1774" s="89" t="str">
        <f t="shared" ca="1" si="3569"/>
        <v/>
      </c>
      <c r="U1774" s="89" t="str">
        <f t="shared" ca="1" si="3569"/>
        <v/>
      </c>
      <c r="V1774" s="98"/>
    </row>
    <row r="1775" spans="2:22" x14ac:dyDescent="0.25">
      <c r="B1775">
        <v>22</v>
      </c>
      <c r="C1775" s="29">
        <f t="shared" si="3487"/>
        <v>43871</v>
      </c>
      <c r="D1775" s="88">
        <f ca="1">OFFSET(dispos!$D$40,,126)</f>
        <v>0</v>
      </c>
      <c r="E1775" s="88">
        <f ca="1">OFFSET(dispos!$E$40,,126)</f>
        <v>0</v>
      </c>
      <c r="F1775" s="88">
        <f ca="1">OFFSET(dispos!$F$40,,126)</f>
        <v>0</v>
      </c>
      <c r="G1775" s="88">
        <f ca="1">OFFSET(dispos!$G$40,,126)</f>
        <v>0</v>
      </c>
      <c r="H1775" s="88">
        <f ca="1">OFFSET(dispos!$H$40,,126)</f>
        <v>0</v>
      </c>
      <c r="I1775" s="88">
        <f ca="1">OFFSET(dispos!$I$40,,126)</f>
        <v>0</v>
      </c>
      <c r="J1775" s="90" t="str">
        <f t="shared" ref="J1775:O1775" ca="1" si="3570">IF(D1775=0,"",SUMPRODUCT((D1754:D1803&lt;=D1775)-(ISBLANK(D1754:D1803))))</f>
        <v/>
      </c>
      <c r="K1775" s="90" t="str">
        <f t="shared" ca="1" si="3570"/>
        <v/>
      </c>
      <c r="L1775" s="90" t="str">
        <f t="shared" ca="1" si="3570"/>
        <v/>
      </c>
      <c r="M1775" s="90" t="str">
        <f t="shared" ca="1" si="3570"/>
        <v/>
      </c>
      <c r="N1775" s="90" t="str">
        <f t="shared" ca="1" si="3570"/>
        <v/>
      </c>
      <c r="O1775" s="90" t="str">
        <f t="shared" ca="1" si="3570"/>
        <v/>
      </c>
      <c r="P1775" s="89" t="str">
        <f t="shared" ref="P1775:U1775" ca="1" si="3571">IF(ISNA(MATCH(MIN(J1754:J1803)+ROW()-ROW(P1754),J1754:J1803,0)),"",INDEX(D1754:D1803,MATCH(MIN(J1754:J1803)+ROW()-ROW(P1754),J1754:J1803,0)))</f>
        <v/>
      </c>
      <c r="Q1775" s="89" t="str">
        <f t="shared" ca="1" si="3571"/>
        <v/>
      </c>
      <c r="R1775" s="89" t="str">
        <f t="shared" ca="1" si="3571"/>
        <v/>
      </c>
      <c r="S1775" s="89" t="str">
        <f t="shared" ca="1" si="3571"/>
        <v/>
      </c>
      <c r="T1775" s="89" t="str">
        <f t="shared" ca="1" si="3571"/>
        <v/>
      </c>
      <c r="U1775" s="89" t="str">
        <f t="shared" ca="1" si="3571"/>
        <v/>
      </c>
      <c r="V1775" s="98"/>
    </row>
    <row r="1776" spans="2:22" x14ac:dyDescent="0.25">
      <c r="B1776">
        <v>23</v>
      </c>
      <c r="C1776" s="29">
        <f t="shared" si="3487"/>
        <v>43871</v>
      </c>
      <c r="D1776" s="88">
        <f ca="1">OFFSET(dispos!$D$40,,132)</f>
        <v>0</v>
      </c>
      <c r="E1776" s="88">
        <f ca="1">OFFSET(dispos!$E$40,,132)</f>
        <v>0</v>
      </c>
      <c r="F1776" s="88">
        <f ca="1">OFFSET(dispos!$F$40,,132)</f>
        <v>0</v>
      </c>
      <c r="G1776" s="88">
        <f ca="1">OFFSET(dispos!$G$40,,132)</f>
        <v>0</v>
      </c>
      <c r="H1776" s="88">
        <f ca="1">OFFSET(dispos!$H$40,,132)</f>
        <v>0</v>
      </c>
      <c r="I1776" s="88">
        <f ca="1">OFFSET(dispos!$I$40,,132)</f>
        <v>0</v>
      </c>
      <c r="J1776" s="90" t="str">
        <f t="shared" ref="J1776:O1776" ca="1" si="3572">IF(D1776=0,"",SUMPRODUCT((D1754:D1803&lt;=D1776)-(ISBLANK(D1754:D1803))))</f>
        <v/>
      </c>
      <c r="K1776" s="90" t="str">
        <f t="shared" ca="1" si="3572"/>
        <v/>
      </c>
      <c r="L1776" s="90" t="str">
        <f t="shared" ca="1" si="3572"/>
        <v/>
      </c>
      <c r="M1776" s="90" t="str">
        <f t="shared" ca="1" si="3572"/>
        <v/>
      </c>
      <c r="N1776" s="90" t="str">
        <f t="shared" ca="1" si="3572"/>
        <v/>
      </c>
      <c r="O1776" s="90" t="str">
        <f t="shared" ca="1" si="3572"/>
        <v/>
      </c>
      <c r="P1776" s="89" t="str">
        <f t="shared" ref="P1776:U1776" ca="1" si="3573">IF(ISNA(MATCH(MIN(J1754:J1803)+ROW()-ROW(P1754),J1754:J1803,0)),"",INDEX(D1754:D1803,MATCH(MIN(J1754:J1803)+ROW()-ROW(P1754),J1754:J1803,0)))</f>
        <v/>
      </c>
      <c r="Q1776" s="89" t="str">
        <f t="shared" ca="1" si="3573"/>
        <v/>
      </c>
      <c r="R1776" s="89" t="str">
        <f t="shared" ca="1" si="3573"/>
        <v/>
      </c>
      <c r="S1776" s="89" t="str">
        <f t="shared" ca="1" si="3573"/>
        <v/>
      </c>
      <c r="T1776" s="89" t="str">
        <f t="shared" ca="1" si="3573"/>
        <v/>
      </c>
      <c r="U1776" s="89" t="str">
        <f t="shared" ca="1" si="3573"/>
        <v/>
      </c>
      <c r="V1776" s="98"/>
    </row>
    <row r="1777" spans="2:22" x14ac:dyDescent="0.25">
      <c r="B1777">
        <v>24</v>
      </c>
      <c r="C1777" s="29">
        <f t="shared" si="3487"/>
        <v>43871</v>
      </c>
      <c r="D1777" s="88">
        <f ca="1">OFFSET(dispos!$D$40,,138)</f>
        <v>0</v>
      </c>
      <c r="E1777" s="88">
        <f ca="1">OFFSET(dispos!$E$40,,138)</f>
        <v>0</v>
      </c>
      <c r="F1777" s="88">
        <f ca="1">OFFSET(dispos!$F$40,,138)</f>
        <v>0</v>
      </c>
      <c r="G1777" s="88">
        <f ca="1">OFFSET(dispos!$G$40,,138)</f>
        <v>0</v>
      </c>
      <c r="H1777" s="88">
        <f ca="1">OFFSET(dispos!$H$40,,138)</f>
        <v>0</v>
      </c>
      <c r="I1777" s="88">
        <f ca="1">OFFSET(dispos!$I$40,,138)</f>
        <v>0</v>
      </c>
      <c r="J1777" s="90" t="str">
        <f t="shared" ref="J1777:O1777" ca="1" si="3574">IF(D1777=0,"",SUMPRODUCT((D1754:D1803&lt;=D1777)-(ISBLANK(D1754:D1803))))</f>
        <v/>
      </c>
      <c r="K1777" s="90" t="str">
        <f t="shared" ca="1" si="3574"/>
        <v/>
      </c>
      <c r="L1777" s="90" t="str">
        <f t="shared" ca="1" si="3574"/>
        <v/>
      </c>
      <c r="M1777" s="90" t="str">
        <f t="shared" ca="1" si="3574"/>
        <v/>
      </c>
      <c r="N1777" s="90" t="str">
        <f t="shared" ca="1" si="3574"/>
        <v/>
      </c>
      <c r="O1777" s="90" t="str">
        <f t="shared" ca="1" si="3574"/>
        <v/>
      </c>
      <c r="P1777" s="89" t="str">
        <f t="shared" ref="P1777:U1777" ca="1" si="3575">IF(ISNA(MATCH(MIN(J1754:J1803)+ROW()-ROW(P1754),J1754:J1803,0)),"",INDEX(D1754:D1803,MATCH(MIN(J1754:J1803)+ROW()-ROW(P1754),J1754:J1803,0)))</f>
        <v/>
      </c>
      <c r="Q1777" s="89" t="str">
        <f t="shared" ca="1" si="3575"/>
        <v/>
      </c>
      <c r="R1777" s="89" t="str">
        <f t="shared" ca="1" si="3575"/>
        <v/>
      </c>
      <c r="S1777" s="89" t="str">
        <f t="shared" ca="1" si="3575"/>
        <v/>
      </c>
      <c r="T1777" s="89" t="str">
        <f t="shared" ca="1" si="3575"/>
        <v/>
      </c>
      <c r="U1777" s="89" t="str">
        <f t="shared" ca="1" si="3575"/>
        <v/>
      </c>
      <c r="V1777" s="98"/>
    </row>
    <row r="1778" spans="2:22" x14ac:dyDescent="0.25">
      <c r="B1778">
        <v>25</v>
      </c>
      <c r="C1778" s="29">
        <f t="shared" si="3487"/>
        <v>43871</v>
      </c>
      <c r="D1778" s="88">
        <f ca="1">OFFSET(dispos!$D$40,,144)</f>
        <v>0</v>
      </c>
      <c r="E1778" s="88">
        <f ca="1">OFFSET(dispos!$E$40,,144)</f>
        <v>0</v>
      </c>
      <c r="F1778" s="88">
        <f ca="1">OFFSET(dispos!$F$40,,144)</f>
        <v>0</v>
      </c>
      <c r="G1778" s="88">
        <f ca="1">OFFSET(dispos!$G$40,,144)</f>
        <v>0</v>
      </c>
      <c r="H1778" s="88">
        <f ca="1">OFFSET(dispos!$H$40,,144)</f>
        <v>0</v>
      </c>
      <c r="I1778" s="88">
        <f ca="1">OFFSET(dispos!$I$40,,144)</f>
        <v>0</v>
      </c>
      <c r="J1778" s="90" t="str">
        <f t="shared" ref="J1778:O1778" ca="1" si="3576">IF(D1778=0,"",SUMPRODUCT((D1754:D1803&lt;=D1778)-(ISBLANK(D1754:D1803))))</f>
        <v/>
      </c>
      <c r="K1778" s="90" t="str">
        <f t="shared" ca="1" si="3576"/>
        <v/>
      </c>
      <c r="L1778" s="90" t="str">
        <f t="shared" ca="1" si="3576"/>
        <v/>
      </c>
      <c r="M1778" s="90" t="str">
        <f t="shared" ca="1" si="3576"/>
        <v/>
      </c>
      <c r="N1778" s="90" t="str">
        <f t="shared" ca="1" si="3576"/>
        <v/>
      </c>
      <c r="O1778" s="90" t="str">
        <f t="shared" ca="1" si="3576"/>
        <v/>
      </c>
      <c r="P1778" s="89" t="str">
        <f t="shared" ref="P1778:U1778" ca="1" si="3577">IF(ISNA(MATCH(MIN(J1754:J1803)+ROW()-ROW(P1754),J1754:J1803,0)),"",INDEX(D1754:D1803,MATCH(MIN(J1754:J1803)+ROW()-ROW(P1754),J1754:J1803,0)))</f>
        <v/>
      </c>
      <c r="Q1778" s="89" t="str">
        <f t="shared" ca="1" si="3577"/>
        <v/>
      </c>
      <c r="R1778" s="89" t="str">
        <f t="shared" ca="1" si="3577"/>
        <v/>
      </c>
      <c r="S1778" s="89" t="str">
        <f t="shared" ca="1" si="3577"/>
        <v/>
      </c>
      <c r="T1778" s="89" t="str">
        <f t="shared" ca="1" si="3577"/>
        <v/>
      </c>
      <c r="U1778" s="89" t="str">
        <f t="shared" ca="1" si="3577"/>
        <v/>
      </c>
      <c r="V1778" s="98"/>
    </row>
    <row r="1779" spans="2:22" x14ac:dyDescent="0.25">
      <c r="B1779">
        <v>26</v>
      </c>
      <c r="C1779" s="29">
        <f t="shared" si="3487"/>
        <v>43871</v>
      </c>
      <c r="D1779" s="88">
        <f ca="1">OFFSET(dispos!$D$40,,150)</f>
        <v>0</v>
      </c>
      <c r="E1779" s="88">
        <f ca="1">OFFSET(dispos!$E$40,,150)</f>
        <v>0</v>
      </c>
      <c r="F1779" s="88">
        <f ca="1">OFFSET(dispos!$F$40,,150)</f>
        <v>0</v>
      </c>
      <c r="G1779" s="88">
        <f ca="1">OFFSET(dispos!$G$40,,150)</f>
        <v>0</v>
      </c>
      <c r="H1779" s="88">
        <f ca="1">OFFSET(dispos!$H$40,,150)</f>
        <v>0</v>
      </c>
      <c r="I1779" s="88">
        <f ca="1">OFFSET(dispos!$I$40,,150)</f>
        <v>0</v>
      </c>
      <c r="J1779" s="90" t="str">
        <f t="shared" ref="J1779:O1779" ca="1" si="3578">IF(D1779=0,"",SUMPRODUCT((D1754:D1803&lt;=D1779)-(ISBLANK(D1754:D1803))))</f>
        <v/>
      </c>
      <c r="K1779" s="90" t="str">
        <f t="shared" ca="1" si="3578"/>
        <v/>
      </c>
      <c r="L1779" s="90" t="str">
        <f t="shared" ca="1" si="3578"/>
        <v/>
      </c>
      <c r="M1779" s="90" t="str">
        <f t="shared" ca="1" si="3578"/>
        <v/>
      </c>
      <c r="N1779" s="90" t="str">
        <f t="shared" ca="1" si="3578"/>
        <v/>
      </c>
      <c r="O1779" s="90" t="str">
        <f t="shared" ca="1" si="3578"/>
        <v/>
      </c>
      <c r="P1779" s="89" t="str">
        <f t="shared" ref="P1779:U1779" ca="1" si="3579">IF(ISNA(MATCH(MIN(J1754:J1803)+ROW()-ROW(P1754),J1754:J1803,0)),"",INDEX(D1754:D1803,MATCH(MIN(J1754:J1803)+ROW()-ROW(P1754),J1754:J1803,0)))</f>
        <v/>
      </c>
      <c r="Q1779" s="89" t="str">
        <f t="shared" ca="1" si="3579"/>
        <v/>
      </c>
      <c r="R1779" s="89" t="str">
        <f t="shared" ca="1" si="3579"/>
        <v/>
      </c>
      <c r="S1779" s="89" t="str">
        <f t="shared" ca="1" si="3579"/>
        <v/>
      </c>
      <c r="T1779" s="89" t="str">
        <f t="shared" ca="1" si="3579"/>
        <v/>
      </c>
      <c r="U1779" s="89" t="str">
        <f t="shared" ca="1" si="3579"/>
        <v/>
      </c>
      <c r="V1779" s="98"/>
    </row>
    <row r="1780" spans="2:22" x14ac:dyDescent="0.25">
      <c r="B1780">
        <v>27</v>
      </c>
      <c r="C1780" s="29">
        <f t="shared" si="3487"/>
        <v>43871</v>
      </c>
      <c r="D1780" s="88">
        <f ca="1">OFFSET(dispos!$D$40,,156)</f>
        <v>0</v>
      </c>
      <c r="E1780" s="88">
        <f ca="1">OFFSET(dispos!$E$40,,156)</f>
        <v>0</v>
      </c>
      <c r="F1780" s="88">
        <f ca="1">OFFSET(dispos!$F$40,,156)</f>
        <v>0</v>
      </c>
      <c r="G1780" s="88">
        <f ca="1">OFFSET(dispos!$G$40,,156)</f>
        <v>0</v>
      </c>
      <c r="H1780" s="88">
        <f ca="1">OFFSET(dispos!$H$40,,156)</f>
        <v>0</v>
      </c>
      <c r="I1780" s="88">
        <f ca="1">OFFSET(dispos!$I$40,,156)</f>
        <v>0</v>
      </c>
      <c r="J1780" s="90" t="str">
        <f t="shared" ref="J1780:O1780" ca="1" si="3580">IF(D1780=0,"",SUMPRODUCT((D1754:D1803&lt;=D1780)-(ISBLANK(D1754:D1803))))</f>
        <v/>
      </c>
      <c r="K1780" s="90" t="str">
        <f t="shared" ca="1" si="3580"/>
        <v/>
      </c>
      <c r="L1780" s="90" t="str">
        <f t="shared" ca="1" si="3580"/>
        <v/>
      </c>
      <c r="M1780" s="90" t="str">
        <f t="shared" ca="1" si="3580"/>
        <v/>
      </c>
      <c r="N1780" s="90" t="str">
        <f t="shared" ca="1" si="3580"/>
        <v/>
      </c>
      <c r="O1780" s="90" t="str">
        <f t="shared" ca="1" si="3580"/>
        <v/>
      </c>
      <c r="P1780" s="89" t="str">
        <f t="shared" ref="P1780:U1780" ca="1" si="3581">IF(ISNA(MATCH(MIN(J1754:J1803)+ROW()-ROW(P1754),J1754:J1803,0)),"",INDEX(D1754:D1803,MATCH(MIN(J1754:J1803)+ROW()-ROW(P1754),J1754:J1803,0)))</f>
        <v/>
      </c>
      <c r="Q1780" s="89" t="str">
        <f t="shared" ca="1" si="3581"/>
        <v/>
      </c>
      <c r="R1780" s="89" t="str">
        <f t="shared" ca="1" si="3581"/>
        <v/>
      </c>
      <c r="S1780" s="89" t="str">
        <f t="shared" ca="1" si="3581"/>
        <v/>
      </c>
      <c r="T1780" s="89" t="str">
        <f t="shared" ca="1" si="3581"/>
        <v/>
      </c>
      <c r="U1780" s="89" t="str">
        <f t="shared" ca="1" si="3581"/>
        <v/>
      </c>
      <c r="V1780" s="98"/>
    </row>
    <row r="1781" spans="2:22" x14ac:dyDescent="0.25">
      <c r="B1781">
        <v>28</v>
      </c>
      <c r="C1781" s="29">
        <f t="shared" si="3487"/>
        <v>43871</v>
      </c>
      <c r="D1781" s="88">
        <f ca="1">OFFSET(dispos!$D$40,,162)</f>
        <v>0</v>
      </c>
      <c r="E1781" s="88">
        <f ca="1">OFFSET(dispos!$E$40,,162)</f>
        <v>0</v>
      </c>
      <c r="F1781" s="88">
        <f ca="1">OFFSET(dispos!$F$40,,162)</f>
        <v>0</v>
      </c>
      <c r="G1781" s="88">
        <f ca="1">OFFSET(dispos!$G$40,,162)</f>
        <v>0</v>
      </c>
      <c r="H1781" s="88">
        <f ca="1">OFFSET(dispos!$H$40,,162)</f>
        <v>0</v>
      </c>
      <c r="I1781" s="88">
        <f ca="1">OFFSET(dispos!$I$40,,162)</f>
        <v>0</v>
      </c>
      <c r="J1781" s="90" t="str">
        <f t="shared" ref="J1781:O1781" ca="1" si="3582">IF(D1781=0,"",SUMPRODUCT((D1754:D1803&lt;=D1781)-(ISBLANK(D1754:D1803))))</f>
        <v/>
      </c>
      <c r="K1781" s="90" t="str">
        <f t="shared" ca="1" si="3582"/>
        <v/>
      </c>
      <c r="L1781" s="90" t="str">
        <f t="shared" ca="1" si="3582"/>
        <v/>
      </c>
      <c r="M1781" s="90" t="str">
        <f t="shared" ca="1" si="3582"/>
        <v/>
      </c>
      <c r="N1781" s="90" t="str">
        <f t="shared" ca="1" si="3582"/>
        <v/>
      </c>
      <c r="O1781" s="90" t="str">
        <f t="shared" ca="1" si="3582"/>
        <v/>
      </c>
      <c r="P1781" s="89" t="str">
        <f t="shared" ref="P1781:U1781" ca="1" si="3583">IF(ISNA(MATCH(MIN(J1754:J1803)+ROW()-ROW(P1754),J1754:J1803,0)),"",INDEX(D1754:D1803,MATCH(MIN(J1754:J1803)+ROW()-ROW(P1754),J1754:J1803,0)))</f>
        <v/>
      </c>
      <c r="Q1781" s="89" t="str">
        <f t="shared" ca="1" si="3583"/>
        <v/>
      </c>
      <c r="R1781" s="89" t="str">
        <f t="shared" ca="1" si="3583"/>
        <v/>
      </c>
      <c r="S1781" s="89" t="str">
        <f t="shared" ca="1" si="3583"/>
        <v/>
      </c>
      <c r="T1781" s="89" t="str">
        <f t="shared" ca="1" si="3583"/>
        <v/>
      </c>
      <c r="U1781" s="89" t="str">
        <f t="shared" ca="1" si="3583"/>
        <v/>
      </c>
      <c r="V1781" s="98"/>
    </row>
    <row r="1782" spans="2:22" x14ac:dyDescent="0.25">
      <c r="B1782">
        <v>29</v>
      </c>
      <c r="C1782" s="29">
        <f t="shared" si="3487"/>
        <v>43871</v>
      </c>
      <c r="D1782" s="88">
        <f ca="1">OFFSET(dispos!$D$40,,168)</f>
        <v>0</v>
      </c>
      <c r="E1782" s="88">
        <f ca="1">OFFSET(dispos!$E$40,,168)</f>
        <v>0</v>
      </c>
      <c r="F1782" s="88">
        <f ca="1">OFFSET(dispos!$F$40,,168)</f>
        <v>0</v>
      </c>
      <c r="G1782" s="88">
        <f ca="1">OFFSET(dispos!$G$40,,168)</f>
        <v>0</v>
      </c>
      <c r="H1782" s="88">
        <f ca="1">OFFSET(dispos!$H$40,,168)</f>
        <v>0</v>
      </c>
      <c r="I1782" s="88">
        <f ca="1">OFFSET(dispos!$I$40,,168)</f>
        <v>0</v>
      </c>
      <c r="J1782" s="90" t="str">
        <f t="shared" ref="J1782:O1782" ca="1" si="3584">IF(D1782=0,"",SUMPRODUCT((D1754:D1803&lt;=D1782)-(ISBLANK(D1754:D1803))))</f>
        <v/>
      </c>
      <c r="K1782" s="90" t="str">
        <f t="shared" ca="1" si="3584"/>
        <v/>
      </c>
      <c r="L1782" s="90" t="str">
        <f t="shared" ca="1" si="3584"/>
        <v/>
      </c>
      <c r="M1782" s="90" t="str">
        <f t="shared" ca="1" si="3584"/>
        <v/>
      </c>
      <c r="N1782" s="90" t="str">
        <f t="shared" ca="1" si="3584"/>
        <v/>
      </c>
      <c r="O1782" s="90" t="str">
        <f t="shared" ca="1" si="3584"/>
        <v/>
      </c>
      <c r="P1782" s="89" t="str">
        <f t="shared" ref="P1782:U1782" ca="1" si="3585">IF(ISNA(MATCH(MIN(J1754:J1803)+ROW()-ROW(P1754),J1754:J1803,0)),"",INDEX(D1754:D1803,MATCH(MIN(J1754:J1803)+ROW()-ROW(P1754),J1754:J1803,0)))</f>
        <v/>
      </c>
      <c r="Q1782" s="89" t="str">
        <f t="shared" ca="1" si="3585"/>
        <v/>
      </c>
      <c r="R1782" s="89" t="str">
        <f t="shared" ca="1" si="3585"/>
        <v/>
      </c>
      <c r="S1782" s="89" t="str">
        <f t="shared" ca="1" si="3585"/>
        <v/>
      </c>
      <c r="T1782" s="89" t="str">
        <f t="shared" ca="1" si="3585"/>
        <v/>
      </c>
      <c r="U1782" s="89" t="str">
        <f t="shared" ca="1" si="3585"/>
        <v/>
      </c>
      <c r="V1782" s="98"/>
    </row>
    <row r="1783" spans="2:22" x14ac:dyDescent="0.25">
      <c r="B1783">
        <v>30</v>
      </c>
      <c r="C1783" s="29">
        <f t="shared" si="3487"/>
        <v>43871</v>
      </c>
      <c r="D1783" s="88">
        <f ca="1">OFFSET(dispos!$D$40,,174)</f>
        <v>0</v>
      </c>
      <c r="E1783" s="88">
        <f ca="1">OFFSET(dispos!$E$40,,174)</f>
        <v>0</v>
      </c>
      <c r="F1783" s="88">
        <f ca="1">OFFSET(dispos!$F$40,,174)</f>
        <v>0</v>
      </c>
      <c r="G1783" s="88">
        <f ca="1">OFFSET(dispos!$G$40,,174)</f>
        <v>0</v>
      </c>
      <c r="H1783" s="88">
        <f ca="1">OFFSET(dispos!$H$40,,174)</f>
        <v>0</v>
      </c>
      <c r="I1783" s="88">
        <f ca="1">OFFSET(dispos!$I$40,,174)</f>
        <v>0</v>
      </c>
      <c r="J1783" s="90" t="str">
        <f t="shared" ref="J1783:O1783" ca="1" si="3586">IF(D1783=0,"",SUMPRODUCT((D1754:D1803&lt;=D1783)-(ISBLANK(D1754:D1803))))</f>
        <v/>
      </c>
      <c r="K1783" s="90" t="str">
        <f t="shared" ca="1" si="3586"/>
        <v/>
      </c>
      <c r="L1783" s="90" t="str">
        <f t="shared" ca="1" si="3586"/>
        <v/>
      </c>
      <c r="M1783" s="90" t="str">
        <f t="shared" ca="1" si="3586"/>
        <v/>
      </c>
      <c r="N1783" s="90" t="str">
        <f t="shared" ca="1" si="3586"/>
        <v/>
      </c>
      <c r="O1783" s="90" t="str">
        <f t="shared" ca="1" si="3586"/>
        <v/>
      </c>
      <c r="P1783" s="89" t="str">
        <f t="shared" ref="P1783:U1783" ca="1" si="3587">IF(ISNA(MATCH(MIN(J1754:J1803)+ROW()-ROW(P1754),J1754:J1803,0)),"",INDEX(D1754:D1803,MATCH(MIN(J1754:J1803)+ROW()-ROW(P1754),J1754:J1803,0)))</f>
        <v/>
      </c>
      <c r="Q1783" s="89" t="str">
        <f t="shared" ca="1" si="3587"/>
        <v/>
      </c>
      <c r="R1783" s="89" t="str">
        <f t="shared" ca="1" si="3587"/>
        <v/>
      </c>
      <c r="S1783" s="89" t="str">
        <f t="shared" ca="1" si="3587"/>
        <v/>
      </c>
      <c r="T1783" s="89" t="str">
        <f t="shared" ca="1" si="3587"/>
        <v/>
      </c>
      <c r="U1783" s="89" t="str">
        <f t="shared" ca="1" si="3587"/>
        <v/>
      </c>
      <c r="V1783" s="98"/>
    </row>
    <row r="1784" spans="2:22" x14ac:dyDescent="0.25">
      <c r="B1784">
        <v>31</v>
      </c>
      <c r="C1784" s="29">
        <f t="shared" si="3487"/>
        <v>43871</v>
      </c>
      <c r="D1784" s="88">
        <f ca="1">OFFSET(dispos!$D$40,,180)</f>
        <v>0</v>
      </c>
      <c r="E1784" s="88">
        <f ca="1">OFFSET(dispos!$E$40,,180)</f>
        <v>0</v>
      </c>
      <c r="F1784" s="88">
        <f ca="1">OFFSET(dispos!$F$40,,180)</f>
        <v>0</v>
      </c>
      <c r="G1784" s="88">
        <f ca="1">OFFSET(dispos!$G$40,,180)</f>
        <v>0</v>
      </c>
      <c r="H1784" s="88">
        <f ca="1">OFFSET(dispos!$H$40,,180)</f>
        <v>0</v>
      </c>
      <c r="I1784" s="88">
        <f ca="1">OFFSET(dispos!$I$40,,180)</f>
        <v>0</v>
      </c>
      <c r="J1784" s="90" t="str">
        <f t="shared" ref="J1784:O1784" ca="1" si="3588">IF(D1784=0,"",SUMPRODUCT((D1754:D1803&lt;=D1784)-(ISBLANK(D1754:D1803))))</f>
        <v/>
      </c>
      <c r="K1784" s="90" t="str">
        <f t="shared" ca="1" si="3588"/>
        <v/>
      </c>
      <c r="L1784" s="90" t="str">
        <f t="shared" ca="1" si="3588"/>
        <v/>
      </c>
      <c r="M1784" s="90" t="str">
        <f t="shared" ca="1" si="3588"/>
        <v/>
      </c>
      <c r="N1784" s="90" t="str">
        <f t="shared" ca="1" si="3588"/>
        <v/>
      </c>
      <c r="O1784" s="90" t="str">
        <f t="shared" ca="1" si="3588"/>
        <v/>
      </c>
      <c r="P1784" s="89" t="str">
        <f t="shared" ref="P1784:U1784" ca="1" si="3589">IF(ISNA(MATCH(MIN(J1754:J1803)+ROW()-ROW(P1754),J1754:J1803,0)),"",INDEX(D1754:D1803,MATCH(MIN(J1754:J1803)+ROW()-ROW(P1754),J1754:J1803,0)))</f>
        <v/>
      </c>
      <c r="Q1784" s="89" t="str">
        <f t="shared" ca="1" si="3589"/>
        <v/>
      </c>
      <c r="R1784" s="89" t="str">
        <f t="shared" ca="1" si="3589"/>
        <v/>
      </c>
      <c r="S1784" s="89" t="str">
        <f t="shared" ca="1" si="3589"/>
        <v/>
      </c>
      <c r="T1784" s="89" t="str">
        <f t="shared" ca="1" si="3589"/>
        <v/>
      </c>
      <c r="U1784" s="89" t="str">
        <f t="shared" ca="1" si="3589"/>
        <v/>
      </c>
      <c r="V1784" s="98"/>
    </row>
    <row r="1785" spans="2:22" x14ac:dyDescent="0.25">
      <c r="B1785">
        <v>32</v>
      </c>
      <c r="C1785" s="29">
        <f t="shared" si="3487"/>
        <v>43871</v>
      </c>
      <c r="D1785" s="88">
        <f ca="1">OFFSET(dispos!$D$40,,186)</f>
        <v>0</v>
      </c>
      <c r="E1785" s="88">
        <f ca="1">OFFSET(dispos!$E$40,,186)</f>
        <v>0</v>
      </c>
      <c r="F1785" s="88">
        <f ca="1">OFFSET(dispos!$F$40,,186)</f>
        <v>0</v>
      </c>
      <c r="G1785" s="88">
        <f ca="1">OFFSET(dispos!$G$40,,186)</f>
        <v>0</v>
      </c>
      <c r="H1785" s="88">
        <f ca="1">OFFSET(dispos!$H$40,,186)</f>
        <v>0</v>
      </c>
      <c r="I1785" s="88">
        <f ca="1">OFFSET(dispos!$I$40,,186)</f>
        <v>0</v>
      </c>
      <c r="J1785" s="90" t="str">
        <f t="shared" ref="J1785:O1785" ca="1" si="3590">IF(D1785=0,"",SUMPRODUCT((D1754:D1803&lt;=D1785)-(ISBLANK(D1754:D1803))))</f>
        <v/>
      </c>
      <c r="K1785" s="90" t="str">
        <f t="shared" ca="1" si="3590"/>
        <v/>
      </c>
      <c r="L1785" s="90" t="str">
        <f t="shared" ca="1" si="3590"/>
        <v/>
      </c>
      <c r="M1785" s="90" t="str">
        <f t="shared" ca="1" si="3590"/>
        <v/>
      </c>
      <c r="N1785" s="90" t="str">
        <f t="shared" ca="1" si="3590"/>
        <v/>
      </c>
      <c r="O1785" s="90" t="str">
        <f t="shared" ca="1" si="3590"/>
        <v/>
      </c>
      <c r="P1785" s="89" t="str">
        <f t="shared" ref="P1785:U1785" ca="1" si="3591">IF(ISNA(MATCH(MIN(J1754:J1803)+ROW()-ROW(P1754),J1754:J1803,0)),"",INDEX(D1754:D1803,MATCH(MIN(J1754:J1803)+ROW()-ROW(P1754),J1754:J1803,0)))</f>
        <v/>
      </c>
      <c r="Q1785" s="89" t="str">
        <f t="shared" ca="1" si="3591"/>
        <v/>
      </c>
      <c r="R1785" s="89" t="str">
        <f t="shared" ca="1" si="3591"/>
        <v/>
      </c>
      <c r="S1785" s="89" t="str">
        <f t="shared" ca="1" si="3591"/>
        <v/>
      </c>
      <c r="T1785" s="89" t="str">
        <f t="shared" ca="1" si="3591"/>
        <v/>
      </c>
      <c r="U1785" s="89" t="str">
        <f t="shared" ca="1" si="3591"/>
        <v/>
      </c>
      <c r="V1785" s="98"/>
    </row>
    <row r="1786" spans="2:22" x14ac:dyDescent="0.25">
      <c r="B1786">
        <v>33</v>
      </c>
      <c r="C1786" s="29">
        <f t="shared" si="3487"/>
        <v>43871</v>
      </c>
      <c r="D1786" s="88">
        <f ca="1">OFFSET(dispos!$D$40,,192)</f>
        <v>0</v>
      </c>
      <c r="E1786" s="88">
        <f ca="1">OFFSET(dispos!$E$40,,192)</f>
        <v>0</v>
      </c>
      <c r="F1786" s="88">
        <f ca="1">OFFSET(dispos!$F$40,,192)</f>
        <v>0</v>
      </c>
      <c r="G1786" s="88">
        <f ca="1">OFFSET(dispos!$G$40,,192)</f>
        <v>0</v>
      </c>
      <c r="H1786" s="88">
        <f ca="1">OFFSET(dispos!$H$40,,192)</f>
        <v>0</v>
      </c>
      <c r="I1786" s="88">
        <f ca="1">OFFSET(dispos!$I$40,,192)</f>
        <v>0</v>
      </c>
      <c r="J1786" s="90" t="str">
        <f t="shared" ref="J1786:O1786" ca="1" si="3592">IF(D1786=0,"",SUMPRODUCT((D1754:D1803&lt;=D1786)-(ISBLANK(D1754:D1803))))</f>
        <v/>
      </c>
      <c r="K1786" s="90" t="str">
        <f t="shared" ca="1" si="3592"/>
        <v/>
      </c>
      <c r="L1786" s="90" t="str">
        <f t="shared" ca="1" si="3592"/>
        <v/>
      </c>
      <c r="M1786" s="90" t="str">
        <f t="shared" ca="1" si="3592"/>
        <v/>
      </c>
      <c r="N1786" s="90" t="str">
        <f t="shared" ca="1" si="3592"/>
        <v/>
      </c>
      <c r="O1786" s="90" t="str">
        <f t="shared" ca="1" si="3592"/>
        <v/>
      </c>
      <c r="P1786" s="89" t="str">
        <f t="shared" ref="P1786:U1786" ca="1" si="3593">IF(ISNA(MATCH(MIN(J1754:J1803)+ROW()-ROW(P1754),J1754:J1803,0)),"",INDEX(D1754:D1803,MATCH(MIN(J1754:J1803)+ROW()-ROW(P1754),J1754:J1803,0)))</f>
        <v/>
      </c>
      <c r="Q1786" s="89" t="str">
        <f t="shared" ca="1" si="3593"/>
        <v/>
      </c>
      <c r="R1786" s="89" t="str">
        <f t="shared" ca="1" si="3593"/>
        <v/>
      </c>
      <c r="S1786" s="89" t="str">
        <f t="shared" ca="1" si="3593"/>
        <v/>
      </c>
      <c r="T1786" s="89" t="str">
        <f t="shared" ca="1" si="3593"/>
        <v/>
      </c>
      <c r="U1786" s="89" t="str">
        <f t="shared" ca="1" si="3593"/>
        <v/>
      </c>
      <c r="V1786" s="98"/>
    </row>
    <row r="1787" spans="2:22" x14ac:dyDescent="0.25">
      <c r="B1787">
        <v>34</v>
      </c>
      <c r="C1787" s="29">
        <f t="shared" si="3487"/>
        <v>43871</v>
      </c>
      <c r="D1787" s="88">
        <f ca="1">OFFSET(dispos!$D$40,,198)</f>
        <v>0</v>
      </c>
      <c r="E1787" s="88">
        <f ca="1">OFFSET(dispos!$E$40,,198)</f>
        <v>0</v>
      </c>
      <c r="F1787" s="88">
        <f ca="1">OFFSET(dispos!$F$40,,198)</f>
        <v>0</v>
      </c>
      <c r="G1787" s="88">
        <f ca="1">OFFSET(dispos!$G$40,,198)</f>
        <v>0</v>
      </c>
      <c r="H1787" s="88">
        <f ca="1">OFFSET(dispos!$H$40,,198)</f>
        <v>0</v>
      </c>
      <c r="I1787" s="88">
        <f ca="1">OFFSET(dispos!$I$40,,198)</f>
        <v>0</v>
      </c>
      <c r="J1787" s="90" t="str">
        <f t="shared" ref="J1787:O1787" ca="1" si="3594">IF(D1787=0,"",SUMPRODUCT((D1754:D1803&lt;=D1787)-(ISBLANK(D1754:D1803))))</f>
        <v/>
      </c>
      <c r="K1787" s="90" t="str">
        <f t="shared" ca="1" si="3594"/>
        <v/>
      </c>
      <c r="L1787" s="90" t="str">
        <f t="shared" ca="1" si="3594"/>
        <v/>
      </c>
      <c r="M1787" s="90" t="str">
        <f t="shared" ca="1" si="3594"/>
        <v/>
      </c>
      <c r="N1787" s="90" t="str">
        <f t="shared" ca="1" si="3594"/>
        <v/>
      </c>
      <c r="O1787" s="90" t="str">
        <f t="shared" ca="1" si="3594"/>
        <v/>
      </c>
      <c r="P1787" s="89" t="str">
        <f t="shared" ref="P1787:U1787" ca="1" si="3595">IF(ISNA(MATCH(MIN(J1754:J1803)+ROW()-ROW(P1754),J1754:J1803,0)),"",INDEX(D1754:D1803,MATCH(MIN(J1754:J1803)+ROW()-ROW(P1754),J1754:J1803,0)))</f>
        <v/>
      </c>
      <c r="Q1787" s="89" t="str">
        <f t="shared" ca="1" si="3595"/>
        <v/>
      </c>
      <c r="R1787" s="89" t="str">
        <f t="shared" ca="1" si="3595"/>
        <v/>
      </c>
      <c r="S1787" s="89" t="str">
        <f t="shared" ca="1" si="3595"/>
        <v/>
      </c>
      <c r="T1787" s="89" t="str">
        <f t="shared" ca="1" si="3595"/>
        <v/>
      </c>
      <c r="U1787" s="89" t="str">
        <f t="shared" ca="1" si="3595"/>
        <v/>
      </c>
      <c r="V1787" s="98"/>
    </row>
    <row r="1788" spans="2:22" x14ac:dyDescent="0.25">
      <c r="B1788">
        <v>35</v>
      </c>
      <c r="C1788" s="29">
        <f t="shared" si="3487"/>
        <v>43871</v>
      </c>
      <c r="D1788" s="88">
        <f ca="1">OFFSET(dispos!$D$40,,204)</f>
        <v>0</v>
      </c>
      <c r="E1788" s="88">
        <f ca="1">OFFSET(dispos!$E$40,,204)</f>
        <v>0</v>
      </c>
      <c r="F1788" s="88">
        <f ca="1">OFFSET(dispos!$F$40,,204)</f>
        <v>0</v>
      </c>
      <c r="G1788" s="88">
        <f ca="1">OFFSET(dispos!$G$40,,204)</f>
        <v>0</v>
      </c>
      <c r="H1788" s="88">
        <f ca="1">OFFSET(dispos!$H$40,,204)</f>
        <v>0</v>
      </c>
      <c r="I1788" s="88">
        <f ca="1">OFFSET(dispos!$I$40,,204)</f>
        <v>0</v>
      </c>
      <c r="J1788" s="90" t="str">
        <f t="shared" ref="J1788:O1788" ca="1" si="3596">IF(D1788=0,"",SUMPRODUCT((D1754:D1803&lt;=D1788)-(ISBLANK(D1754:D1803))))</f>
        <v/>
      </c>
      <c r="K1788" s="90" t="str">
        <f t="shared" ca="1" si="3596"/>
        <v/>
      </c>
      <c r="L1788" s="90" t="str">
        <f t="shared" ca="1" si="3596"/>
        <v/>
      </c>
      <c r="M1788" s="90" t="str">
        <f t="shared" ca="1" si="3596"/>
        <v/>
      </c>
      <c r="N1788" s="90" t="str">
        <f t="shared" ca="1" si="3596"/>
        <v/>
      </c>
      <c r="O1788" s="90" t="str">
        <f t="shared" ca="1" si="3596"/>
        <v/>
      </c>
      <c r="P1788" s="89" t="str">
        <f t="shared" ref="P1788:U1788" ca="1" si="3597">IF(ISNA(MATCH(MIN(J1754:J1803)+ROW()-ROW(P1754),J1754:J1803,0)),"",INDEX(D1754:D1803,MATCH(MIN(J1754:J1803)+ROW()-ROW(P1754),J1754:J1803,0)))</f>
        <v/>
      </c>
      <c r="Q1788" s="89" t="str">
        <f t="shared" ca="1" si="3597"/>
        <v/>
      </c>
      <c r="R1788" s="89" t="str">
        <f t="shared" ca="1" si="3597"/>
        <v/>
      </c>
      <c r="S1788" s="89" t="str">
        <f t="shared" ca="1" si="3597"/>
        <v/>
      </c>
      <c r="T1788" s="89" t="str">
        <f t="shared" ca="1" si="3597"/>
        <v/>
      </c>
      <c r="U1788" s="89" t="str">
        <f t="shared" ca="1" si="3597"/>
        <v/>
      </c>
      <c r="V1788" s="98"/>
    </row>
    <row r="1789" spans="2:22" x14ac:dyDescent="0.25">
      <c r="B1789">
        <v>36</v>
      </c>
      <c r="C1789" s="29">
        <f t="shared" si="3487"/>
        <v>43871</v>
      </c>
      <c r="D1789" s="88">
        <f ca="1">OFFSET(dispos!$D$40,,210)</f>
        <v>0</v>
      </c>
      <c r="E1789" s="88">
        <f ca="1">OFFSET(dispos!$E$40,,210)</f>
        <v>0</v>
      </c>
      <c r="F1789" s="88">
        <f ca="1">OFFSET(dispos!$F$40,,210)</f>
        <v>0</v>
      </c>
      <c r="G1789" s="88">
        <f ca="1">OFFSET(dispos!$G$40,,210)</f>
        <v>0</v>
      </c>
      <c r="H1789" s="88">
        <f ca="1">OFFSET(dispos!$H$40,,210)</f>
        <v>0</v>
      </c>
      <c r="I1789" s="88">
        <f ca="1">OFFSET(dispos!$I$40,,210)</f>
        <v>0</v>
      </c>
      <c r="J1789" s="90" t="str">
        <f t="shared" ref="J1789:O1789" ca="1" si="3598">IF(D1789=0,"",SUMPRODUCT((D1754:D1803&lt;=D1789)-(ISBLANK(D1754:D1803))))</f>
        <v/>
      </c>
      <c r="K1789" s="90" t="str">
        <f t="shared" ca="1" si="3598"/>
        <v/>
      </c>
      <c r="L1789" s="90" t="str">
        <f t="shared" ca="1" si="3598"/>
        <v/>
      </c>
      <c r="M1789" s="90" t="str">
        <f t="shared" ca="1" si="3598"/>
        <v/>
      </c>
      <c r="N1789" s="90" t="str">
        <f t="shared" ca="1" si="3598"/>
        <v/>
      </c>
      <c r="O1789" s="90" t="str">
        <f t="shared" ca="1" si="3598"/>
        <v/>
      </c>
      <c r="P1789" s="89" t="str">
        <f t="shared" ref="P1789:U1789" ca="1" si="3599">IF(ISNA(MATCH(MIN(J1754:J1803)+ROW()-ROW(P1754),J1754:J1803,0)),"",INDEX(D1754:D1803,MATCH(MIN(J1754:J1803)+ROW()-ROW(P1754),J1754:J1803,0)))</f>
        <v/>
      </c>
      <c r="Q1789" s="89" t="str">
        <f t="shared" ca="1" si="3599"/>
        <v/>
      </c>
      <c r="R1789" s="89" t="str">
        <f t="shared" ca="1" si="3599"/>
        <v/>
      </c>
      <c r="S1789" s="89" t="str">
        <f t="shared" ca="1" si="3599"/>
        <v/>
      </c>
      <c r="T1789" s="89" t="str">
        <f t="shared" ca="1" si="3599"/>
        <v/>
      </c>
      <c r="U1789" s="89" t="str">
        <f t="shared" ca="1" si="3599"/>
        <v/>
      </c>
      <c r="V1789" s="98"/>
    </row>
    <row r="1790" spans="2:22" x14ac:dyDescent="0.25">
      <c r="B1790">
        <v>37</v>
      </c>
      <c r="C1790" s="29">
        <f t="shared" si="3487"/>
        <v>43871</v>
      </c>
      <c r="D1790" s="88">
        <f ca="1">OFFSET(dispos!$D$40,,216)</f>
        <v>0</v>
      </c>
      <c r="E1790" s="88">
        <f ca="1">OFFSET(dispos!$E$40,,216)</f>
        <v>0</v>
      </c>
      <c r="F1790" s="88">
        <f ca="1">OFFSET(dispos!$F$40,,216)</f>
        <v>0</v>
      </c>
      <c r="G1790" s="88">
        <f ca="1">OFFSET(dispos!$G$40,,216)</f>
        <v>0</v>
      </c>
      <c r="H1790" s="88">
        <f ca="1">OFFSET(dispos!$H$40,,216)</f>
        <v>0</v>
      </c>
      <c r="I1790" s="88">
        <f ca="1">OFFSET(dispos!$I$40,,216)</f>
        <v>0</v>
      </c>
      <c r="J1790" s="90" t="str">
        <f t="shared" ref="J1790:O1790" ca="1" si="3600">IF(D1790=0,"",SUMPRODUCT((D1754:D1803&lt;=D1790)-(ISBLANK(D1754:D1803))))</f>
        <v/>
      </c>
      <c r="K1790" s="90" t="str">
        <f t="shared" ca="1" si="3600"/>
        <v/>
      </c>
      <c r="L1790" s="90" t="str">
        <f t="shared" ca="1" si="3600"/>
        <v/>
      </c>
      <c r="M1790" s="90" t="str">
        <f t="shared" ca="1" si="3600"/>
        <v/>
      </c>
      <c r="N1790" s="90" t="str">
        <f t="shared" ca="1" si="3600"/>
        <v/>
      </c>
      <c r="O1790" s="90" t="str">
        <f t="shared" ca="1" si="3600"/>
        <v/>
      </c>
      <c r="P1790" s="89" t="str">
        <f t="shared" ref="P1790:U1790" ca="1" si="3601">IF(ISNA(MATCH(MIN(J1754:J1803)+ROW()-ROW(P1754),J1754:J1803,0)),"",INDEX(D1754:D1803,MATCH(MIN(J1754:J1803)+ROW()-ROW(P1754),J1754:J1803,0)))</f>
        <v/>
      </c>
      <c r="Q1790" s="89" t="str">
        <f t="shared" ca="1" si="3601"/>
        <v/>
      </c>
      <c r="R1790" s="89" t="str">
        <f t="shared" ca="1" si="3601"/>
        <v/>
      </c>
      <c r="S1790" s="89" t="str">
        <f t="shared" ca="1" si="3601"/>
        <v/>
      </c>
      <c r="T1790" s="89" t="str">
        <f t="shared" ca="1" si="3601"/>
        <v/>
      </c>
      <c r="U1790" s="89" t="str">
        <f t="shared" ca="1" si="3601"/>
        <v/>
      </c>
      <c r="V1790" s="98"/>
    </row>
    <row r="1791" spans="2:22" x14ac:dyDescent="0.25">
      <c r="B1791">
        <v>38</v>
      </c>
      <c r="C1791" s="29">
        <f t="shared" si="3487"/>
        <v>43871</v>
      </c>
      <c r="D1791" s="88">
        <f ca="1">OFFSET(dispos!$D$40,,222)</f>
        <v>0</v>
      </c>
      <c r="E1791" s="88">
        <f ca="1">OFFSET(dispos!$E$40,,222)</f>
        <v>0</v>
      </c>
      <c r="F1791" s="88">
        <f ca="1">OFFSET(dispos!$F$40,,222)</f>
        <v>0</v>
      </c>
      <c r="G1791" s="88">
        <f ca="1">OFFSET(dispos!$G$40,,222)</f>
        <v>0</v>
      </c>
      <c r="H1791" s="88">
        <f ca="1">OFFSET(dispos!$H$40,,222)</f>
        <v>0</v>
      </c>
      <c r="I1791" s="88">
        <f ca="1">OFFSET(dispos!$I$40,,222)</f>
        <v>0</v>
      </c>
      <c r="J1791" s="90" t="str">
        <f t="shared" ref="J1791:O1791" ca="1" si="3602">IF(D1791=0,"",SUMPRODUCT((D1754:D1803&lt;=D1791)-(ISBLANK(D1754:D1803))))</f>
        <v/>
      </c>
      <c r="K1791" s="90" t="str">
        <f t="shared" ca="1" si="3602"/>
        <v/>
      </c>
      <c r="L1791" s="90" t="str">
        <f t="shared" ca="1" si="3602"/>
        <v/>
      </c>
      <c r="M1791" s="90" t="str">
        <f t="shared" ca="1" si="3602"/>
        <v/>
      </c>
      <c r="N1791" s="90" t="str">
        <f t="shared" ca="1" si="3602"/>
        <v/>
      </c>
      <c r="O1791" s="90" t="str">
        <f t="shared" ca="1" si="3602"/>
        <v/>
      </c>
      <c r="P1791" s="89" t="str">
        <f t="shared" ref="P1791:U1791" ca="1" si="3603">IF(ISNA(MATCH(MIN(J1754:J1803)+ROW()-ROW(P1754),J1754:J1803,0)),"",INDEX(D1754:D1803,MATCH(MIN(J1754:J1803)+ROW()-ROW(P1754),J1754:J1803,0)))</f>
        <v/>
      </c>
      <c r="Q1791" s="89" t="str">
        <f t="shared" ca="1" si="3603"/>
        <v/>
      </c>
      <c r="R1791" s="89" t="str">
        <f t="shared" ca="1" si="3603"/>
        <v/>
      </c>
      <c r="S1791" s="89" t="str">
        <f t="shared" ca="1" si="3603"/>
        <v/>
      </c>
      <c r="T1791" s="89" t="str">
        <f t="shared" ca="1" si="3603"/>
        <v/>
      </c>
      <c r="U1791" s="89" t="str">
        <f t="shared" ca="1" si="3603"/>
        <v/>
      </c>
      <c r="V1791" s="98"/>
    </row>
    <row r="1792" spans="2:22" x14ac:dyDescent="0.25">
      <c r="B1792">
        <v>39</v>
      </c>
      <c r="C1792" s="29">
        <f t="shared" si="3487"/>
        <v>43871</v>
      </c>
      <c r="D1792" s="88">
        <f ca="1">OFFSET(dispos!$D$40,,228)</f>
        <v>0</v>
      </c>
      <c r="E1792" s="88">
        <f ca="1">OFFSET(dispos!$E$40,,228)</f>
        <v>0</v>
      </c>
      <c r="F1792" s="88">
        <f ca="1">OFFSET(dispos!$F$40,,228)</f>
        <v>0</v>
      </c>
      <c r="G1792" s="88">
        <f ca="1">OFFSET(dispos!$G$40,,228)</f>
        <v>0</v>
      </c>
      <c r="H1792" s="88">
        <f ca="1">OFFSET(dispos!$H$40,,228)</f>
        <v>0</v>
      </c>
      <c r="I1792" s="88">
        <f ca="1">OFFSET(dispos!$I$40,,228)</f>
        <v>0</v>
      </c>
      <c r="J1792" s="90" t="str">
        <f t="shared" ref="J1792:O1792" ca="1" si="3604">IF(D1792=0,"",SUMPRODUCT((D1754:D1803&lt;=D1792)-(ISBLANK(D1754:D1803))))</f>
        <v/>
      </c>
      <c r="K1792" s="90" t="str">
        <f t="shared" ca="1" si="3604"/>
        <v/>
      </c>
      <c r="L1792" s="90" t="str">
        <f t="shared" ca="1" si="3604"/>
        <v/>
      </c>
      <c r="M1792" s="90" t="str">
        <f t="shared" ca="1" si="3604"/>
        <v/>
      </c>
      <c r="N1792" s="90" t="str">
        <f t="shared" ca="1" si="3604"/>
        <v/>
      </c>
      <c r="O1792" s="90" t="str">
        <f t="shared" ca="1" si="3604"/>
        <v/>
      </c>
      <c r="P1792" s="89" t="str">
        <f t="shared" ref="P1792:U1792" ca="1" si="3605">IF(ISNA(MATCH(MIN(J1754:J1803)+ROW()-ROW(P1754),J1754:J1803,0)),"",INDEX(D1754:D1803,MATCH(MIN(J1754:J1803)+ROW()-ROW(P1754),J1754:J1803,0)))</f>
        <v/>
      </c>
      <c r="Q1792" s="89" t="str">
        <f t="shared" ca="1" si="3605"/>
        <v/>
      </c>
      <c r="R1792" s="89" t="str">
        <f t="shared" ca="1" si="3605"/>
        <v/>
      </c>
      <c r="S1792" s="89" t="str">
        <f t="shared" ca="1" si="3605"/>
        <v/>
      </c>
      <c r="T1792" s="89" t="str">
        <f t="shared" ca="1" si="3605"/>
        <v/>
      </c>
      <c r="U1792" s="89" t="str">
        <f t="shared" ca="1" si="3605"/>
        <v/>
      </c>
      <c r="V1792" s="98"/>
    </row>
    <row r="1793" spans="2:22" x14ac:dyDescent="0.25">
      <c r="B1793">
        <v>40</v>
      </c>
      <c r="C1793" s="29">
        <f t="shared" si="3487"/>
        <v>43871</v>
      </c>
      <c r="D1793" s="88">
        <f ca="1">OFFSET(dispos!$D$40,,234)</f>
        <v>0</v>
      </c>
      <c r="E1793" s="88">
        <f ca="1">OFFSET(dispos!$E$40,,234)</f>
        <v>0</v>
      </c>
      <c r="F1793" s="88">
        <f ca="1">OFFSET(dispos!$F$40,,234)</f>
        <v>0</v>
      </c>
      <c r="G1793" s="88">
        <f ca="1">OFFSET(dispos!$G$40,,234)</f>
        <v>0</v>
      </c>
      <c r="H1793" s="88">
        <f ca="1">OFFSET(dispos!$H$40,,234)</f>
        <v>0</v>
      </c>
      <c r="I1793" s="88">
        <f ca="1">OFFSET(dispos!$I$40,,234)</f>
        <v>0</v>
      </c>
      <c r="J1793" s="90" t="str">
        <f t="shared" ref="J1793:O1793" ca="1" si="3606">IF(D1793=0,"",SUMPRODUCT((D1754:D1803&lt;=D1793)-(ISBLANK(D1754:D1803))))</f>
        <v/>
      </c>
      <c r="K1793" s="90" t="str">
        <f t="shared" ca="1" si="3606"/>
        <v/>
      </c>
      <c r="L1793" s="90" t="str">
        <f t="shared" ca="1" si="3606"/>
        <v/>
      </c>
      <c r="M1793" s="90" t="str">
        <f t="shared" ca="1" si="3606"/>
        <v/>
      </c>
      <c r="N1793" s="90" t="str">
        <f t="shared" ca="1" si="3606"/>
        <v/>
      </c>
      <c r="O1793" s="90" t="str">
        <f t="shared" ca="1" si="3606"/>
        <v/>
      </c>
      <c r="P1793" s="89" t="str">
        <f t="shared" ref="P1793:U1793" ca="1" si="3607">IF(ISNA(MATCH(MIN(J1754:J1803)+ROW()-ROW(P1754),J1754:J1803,0)),"",INDEX(D1754:D1803,MATCH(MIN(J1754:J1803)+ROW()-ROW(P1754),J1754:J1803,0)))</f>
        <v/>
      </c>
      <c r="Q1793" s="89" t="str">
        <f t="shared" ca="1" si="3607"/>
        <v/>
      </c>
      <c r="R1793" s="89" t="str">
        <f t="shared" ca="1" si="3607"/>
        <v/>
      </c>
      <c r="S1793" s="89" t="str">
        <f t="shared" ca="1" si="3607"/>
        <v/>
      </c>
      <c r="T1793" s="89" t="str">
        <f t="shared" ca="1" si="3607"/>
        <v/>
      </c>
      <c r="U1793" s="89" t="str">
        <f t="shared" ca="1" si="3607"/>
        <v/>
      </c>
      <c r="V1793" s="98"/>
    </row>
    <row r="1794" spans="2:22" x14ac:dyDescent="0.25">
      <c r="B1794">
        <v>41</v>
      </c>
      <c r="C1794" s="29">
        <f t="shared" si="3487"/>
        <v>43871</v>
      </c>
      <c r="D1794" s="88">
        <f ca="1">OFFSET(dispos!$D$40,,240)</f>
        <v>0</v>
      </c>
      <c r="E1794" s="88">
        <f ca="1">OFFSET(dispos!$E$40,,240)</f>
        <v>0</v>
      </c>
      <c r="F1794" s="88">
        <f ca="1">OFFSET(dispos!$F$40,,240)</f>
        <v>0</v>
      </c>
      <c r="G1794" s="88">
        <f ca="1">OFFSET(dispos!$G$40,,240)</f>
        <v>0</v>
      </c>
      <c r="H1794" s="88">
        <f ca="1">OFFSET(dispos!$H$40,,240)</f>
        <v>0</v>
      </c>
      <c r="I1794" s="88">
        <f ca="1">OFFSET(dispos!$I$40,,240)</f>
        <v>0</v>
      </c>
      <c r="J1794" s="90" t="str">
        <f t="shared" ref="J1794:O1794" ca="1" si="3608">IF(D1794=0,"",SUMPRODUCT((D1754:D1803&lt;=D1794)-(ISBLANK(D1754:D1803))))</f>
        <v/>
      </c>
      <c r="K1794" s="90" t="str">
        <f t="shared" ca="1" si="3608"/>
        <v/>
      </c>
      <c r="L1794" s="90" t="str">
        <f t="shared" ca="1" si="3608"/>
        <v/>
      </c>
      <c r="M1794" s="90" t="str">
        <f t="shared" ca="1" si="3608"/>
        <v/>
      </c>
      <c r="N1794" s="90" t="str">
        <f t="shared" ca="1" si="3608"/>
        <v/>
      </c>
      <c r="O1794" s="90" t="str">
        <f t="shared" ca="1" si="3608"/>
        <v/>
      </c>
      <c r="P1794" s="89" t="str">
        <f t="shared" ref="P1794:U1794" ca="1" si="3609">IF(ISNA(MATCH(MIN(J1754:J1803)+ROW()-ROW(P1754),J1754:J1803,0)),"",INDEX(D1754:D1803,MATCH(MIN(J1754:J1803)+ROW()-ROW(P1754),J1754:J1803,0)))</f>
        <v/>
      </c>
      <c r="Q1794" s="89" t="str">
        <f t="shared" ca="1" si="3609"/>
        <v/>
      </c>
      <c r="R1794" s="89" t="str">
        <f t="shared" ca="1" si="3609"/>
        <v/>
      </c>
      <c r="S1794" s="89" t="str">
        <f t="shared" ca="1" si="3609"/>
        <v/>
      </c>
      <c r="T1794" s="89" t="str">
        <f t="shared" ca="1" si="3609"/>
        <v/>
      </c>
      <c r="U1794" s="89" t="str">
        <f t="shared" ca="1" si="3609"/>
        <v/>
      </c>
      <c r="V1794" s="98"/>
    </row>
    <row r="1795" spans="2:22" x14ac:dyDescent="0.25">
      <c r="B1795">
        <v>42</v>
      </c>
      <c r="C1795" s="29">
        <f t="shared" si="3487"/>
        <v>43871</v>
      </c>
      <c r="D1795" s="88">
        <f ca="1">OFFSET(dispos!$D$40,,246)</f>
        <v>0</v>
      </c>
      <c r="E1795" s="88">
        <f ca="1">OFFSET(dispos!$E$40,,246)</f>
        <v>0</v>
      </c>
      <c r="F1795" s="88">
        <f ca="1">OFFSET(dispos!$F$40,,246)</f>
        <v>0</v>
      </c>
      <c r="G1795" s="88">
        <f ca="1">OFFSET(dispos!$G$40,,246)</f>
        <v>0</v>
      </c>
      <c r="H1795" s="88">
        <f ca="1">OFFSET(dispos!$H$40,,246)</f>
        <v>0</v>
      </c>
      <c r="I1795" s="88">
        <f ca="1">OFFSET(dispos!$I$40,,246)</f>
        <v>0</v>
      </c>
      <c r="J1795" s="90" t="str">
        <f t="shared" ref="J1795:O1795" ca="1" si="3610">IF(D1795=0,"",SUMPRODUCT((D1754:D1803&lt;=D1795)-(ISBLANK(D1754:D1803))))</f>
        <v/>
      </c>
      <c r="K1795" s="90" t="str">
        <f t="shared" ca="1" si="3610"/>
        <v/>
      </c>
      <c r="L1795" s="90" t="str">
        <f t="shared" ca="1" si="3610"/>
        <v/>
      </c>
      <c r="M1795" s="90" t="str">
        <f t="shared" ca="1" si="3610"/>
        <v/>
      </c>
      <c r="N1795" s="90" t="str">
        <f t="shared" ca="1" si="3610"/>
        <v/>
      </c>
      <c r="O1795" s="90" t="str">
        <f t="shared" ca="1" si="3610"/>
        <v/>
      </c>
      <c r="P1795" s="89" t="str">
        <f t="shared" ref="P1795:U1795" ca="1" si="3611">IF(ISNA(MATCH(MIN(J1754:J1803)+ROW()-ROW(P1754),J1754:J1803,0)),"",INDEX(D1754:D1803,MATCH(MIN(J1754:J1803)+ROW()-ROW(P1754),J1754:J1803,0)))</f>
        <v/>
      </c>
      <c r="Q1795" s="89" t="str">
        <f t="shared" ca="1" si="3611"/>
        <v/>
      </c>
      <c r="R1795" s="89" t="str">
        <f t="shared" ca="1" si="3611"/>
        <v/>
      </c>
      <c r="S1795" s="89" t="str">
        <f t="shared" ca="1" si="3611"/>
        <v/>
      </c>
      <c r="T1795" s="89" t="str">
        <f t="shared" ca="1" si="3611"/>
        <v/>
      </c>
      <c r="U1795" s="89" t="str">
        <f t="shared" ca="1" si="3611"/>
        <v/>
      </c>
      <c r="V1795" s="98"/>
    </row>
    <row r="1796" spans="2:22" x14ac:dyDescent="0.25">
      <c r="B1796">
        <v>43</v>
      </c>
      <c r="C1796" s="29">
        <f t="shared" si="3487"/>
        <v>43871</v>
      </c>
      <c r="D1796" s="88">
        <f ca="1">OFFSET(dispos!$D$40,,252)</f>
        <v>0</v>
      </c>
      <c r="E1796" s="88">
        <f ca="1">OFFSET(dispos!$E$40,,252)</f>
        <v>0</v>
      </c>
      <c r="F1796" s="88">
        <f ca="1">OFFSET(dispos!$F$40,,252)</f>
        <v>0</v>
      </c>
      <c r="G1796" s="88">
        <f ca="1">OFFSET(dispos!$G$40,,252)</f>
        <v>0</v>
      </c>
      <c r="H1796" s="88">
        <f ca="1">OFFSET(dispos!$H$40,,252)</f>
        <v>0</v>
      </c>
      <c r="I1796" s="88">
        <f ca="1">OFFSET(dispos!$I$40,,252)</f>
        <v>0</v>
      </c>
      <c r="J1796" s="90" t="str">
        <f t="shared" ref="J1796:O1796" ca="1" si="3612">IF(D1796=0,"",SUMPRODUCT((D1754:D1803&lt;=D1796)-(ISBLANK(D1754:D1803))))</f>
        <v/>
      </c>
      <c r="K1796" s="90" t="str">
        <f t="shared" ca="1" si="3612"/>
        <v/>
      </c>
      <c r="L1796" s="90" t="str">
        <f t="shared" ca="1" si="3612"/>
        <v/>
      </c>
      <c r="M1796" s="90" t="str">
        <f t="shared" ca="1" si="3612"/>
        <v/>
      </c>
      <c r="N1796" s="90" t="str">
        <f t="shared" ca="1" si="3612"/>
        <v/>
      </c>
      <c r="O1796" s="90" t="str">
        <f t="shared" ca="1" si="3612"/>
        <v/>
      </c>
      <c r="P1796" s="89" t="str">
        <f t="shared" ref="P1796:U1796" ca="1" si="3613">IF(ISNA(MATCH(MIN(J1754:J1803)+ROW()-ROW(P1754),J1754:J1803,0)),"",INDEX(D1754:D1803,MATCH(MIN(J1754:J1803)+ROW()-ROW(P1754),J1754:J1803,0)))</f>
        <v/>
      </c>
      <c r="Q1796" s="89" t="str">
        <f t="shared" ca="1" si="3613"/>
        <v/>
      </c>
      <c r="R1796" s="89" t="str">
        <f t="shared" ca="1" si="3613"/>
        <v/>
      </c>
      <c r="S1796" s="89" t="str">
        <f t="shared" ca="1" si="3613"/>
        <v/>
      </c>
      <c r="T1796" s="89" t="str">
        <f t="shared" ca="1" si="3613"/>
        <v/>
      </c>
      <c r="U1796" s="89" t="str">
        <f t="shared" ca="1" si="3613"/>
        <v/>
      </c>
      <c r="V1796" s="98"/>
    </row>
    <row r="1797" spans="2:22" x14ac:dyDescent="0.25">
      <c r="B1797">
        <v>44</v>
      </c>
      <c r="C1797" s="29">
        <f t="shared" si="3487"/>
        <v>43871</v>
      </c>
      <c r="D1797" s="88">
        <f ca="1">OFFSET(dispos!$D$40,,258)</f>
        <v>0</v>
      </c>
      <c r="E1797" s="88">
        <f ca="1">OFFSET(dispos!$E$40,,258)</f>
        <v>0</v>
      </c>
      <c r="F1797" s="88">
        <f ca="1">OFFSET(dispos!$F$40,,258)</f>
        <v>0</v>
      </c>
      <c r="G1797" s="88">
        <f ca="1">OFFSET(dispos!$G$40,,258)</f>
        <v>0</v>
      </c>
      <c r="H1797" s="88">
        <f ca="1">OFFSET(dispos!$H$40,,258)</f>
        <v>0</v>
      </c>
      <c r="I1797" s="88">
        <f ca="1">OFFSET(dispos!$I$40,,258)</f>
        <v>0</v>
      </c>
      <c r="J1797" s="90" t="str">
        <f t="shared" ref="J1797:O1797" ca="1" si="3614">IF(D1797=0,"",SUMPRODUCT((D1754:D1803&lt;=D1797)-(ISBLANK(D1754:D1803))))</f>
        <v/>
      </c>
      <c r="K1797" s="90" t="str">
        <f t="shared" ca="1" si="3614"/>
        <v/>
      </c>
      <c r="L1797" s="90" t="str">
        <f t="shared" ca="1" si="3614"/>
        <v/>
      </c>
      <c r="M1797" s="90" t="str">
        <f t="shared" ca="1" si="3614"/>
        <v/>
      </c>
      <c r="N1797" s="90" t="str">
        <f t="shared" ca="1" si="3614"/>
        <v/>
      </c>
      <c r="O1797" s="90" t="str">
        <f t="shared" ca="1" si="3614"/>
        <v/>
      </c>
      <c r="P1797" s="89" t="str">
        <f t="shared" ref="P1797:U1797" ca="1" si="3615">IF(ISNA(MATCH(MIN(J1754:J1803)+ROW()-ROW(P1754),J1754:J1803,0)),"",INDEX(D1754:D1803,MATCH(MIN(J1754:J1803)+ROW()-ROW(P1754),J1754:J1803,0)))</f>
        <v/>
      </c>
      <c r="Q1797" s="89" t="str">
        <f t="shared" ca="1" si="3615"/>
        <v/>
      </c>
      <c r="R1797" s="89" t="str">
        <f t="shared" ca="1" si="3615"/>
        <v/>
      </c>
      <c r="S1797" s="89" t="str">
        <f t="shared" ca="1" si="3615"/>
        <v/>
      </c>
      <c r="T1797" s="89" t="str">
        <f t="shared" ca="1" si="3615"/>
        <v/>
      </c>
      <c r="U1797" s="89" t="str">
        <f t="shared" ca="1" si="3615"/>
        <v/>
      </c>
      <c r="V1797" s="98"/>
    </row>
    <row r="1798" spans="2:22" x14ac:dyDescent="0.25">
      <c r="B1798">
        <v>45</v>
      </c>
      <c r="C1798" s="29">
        <f t="shared" ref="C1798:C1861" si="3616">C1797</f>
        <v>43871</v>
      </c>
      <c r="D1798" s="88">
        <f ca="1">OFFSET(dispos!$D$40,,264)</f>
        <v>0</v>
      </c>
      <c r="E1798" s="88">
        <f ca="1">OFFSET(dispos!$E$40,,264)</f>
        <v>0</v>
      </c>
      <c r="F1798" s="88">
        <f ca="1">OFFSET(dispos!$F$40,,264)</f>
        <v>0</v>
      </c>
      <c r="G1798" s="88">
        <f ca="1">OFFSET(dispos!$G$40,,264)</f>
        <v>0</v>
      </c>
      <c r="H1798" s="88">
        <f ca="1">OFFSET(dispos!$H$40,,264)</f>
        <v>0</v>
      </c>
      <c r="I1798" s="88">
        <f ca="1">OFFSET(dispos!$I$40,,264)</f>
        <v>0</v>
      </c>
      <c r="J1798" s="90" t="str">
        <f t="shared" ref="J1798:O1798" ca="1" si="3617">IF(D1798=0,"",SUMPRODUCT((D1754:D1803&lt;=D1798)-(ISBLANK(D1754:D1803))))</f>
        <v/>
      </c>
      <c r="K1798" s="90" t="str">
        <f t="shared" ca="1" si="3617"/>
        <v/>
      </c>
      <c r="L1798" s="90" t="str">
        <f t="shared" ca="1" si="3617"/>
        <v/>
      </c>
      <c r="M1798" s="90" t="str">
        <f t="shared" ca="1" si="3617"/>
        <v/>
      </c>
      <c r="N1798" s="90" t="str">
        <f t="shared" ca="1" si="3617"/>
        <v/>
      </c>
      <c r="O1798" s="90" t="str">
        <f t="shared" ca="1" si="3617"/>
        <v/>
      </c>
      <c r="P1798" s="89" t="str">
        <f t="shared" ref="P1798:U1798" ca="1" si="3618">IF(ISNA(MATCH(MIN(J1754:J1803)+ROW()-ROW(P1754),J1754:J1803,0)),"",INDEX(D1754:D1803,MATCH(MIN(J1754:J1803)+ROW()-ROW(P1754),J1754:J1803,0)))</f>
        <v/>
      </c>
      <c r="Q1798" s="89" t="str">
        <f t="shared" ca="1" si="3618"/>
        <v/>
      </c>
      <c r="R1798" s="89" t="str">
        <f t="shared" ca="1" si="3618"/>
        <v/>
      </c>
      <c r="S1798" s="89" t="str">
        <f t="shared" ca="1" si="3618"/>
        <v/>
      </c>
      <c r="T1798" s="89" t="str">
        <f t="shared" ca="1" si="3618"/>
        <v/>
      </c>
      <c r="U1798" s="89" t="str">
        <f t="shared" ca="1" si="3618"/>
        <v/>
      </c>
      <c r="V1798" s="98"/>
    </row>
    <row r="1799" spans="2:22" x14ac:dyDescent="0.25">
      <c r="B1799">
        <v>46</v>
      </c>
      <c r="C1799" s="29">
        <f t="shared" si="3616"/>
        <v>43871</v>
      </c>
      <c r="D1799" s="88">
        <f ca="1">OFFSET(dispos!$D$40,,270)</f>
        <v>0</v>
      </c>
      <c r="E1799" s="88">
        <f ca="1">OFFSET(dispos!$E$40,,270)</f>
        <v>0</v>
      </c>
      <c r="F1799" s="88">
        <f ca="1">OFFSET(dispos!$F$40,,270)</f>
        <v>0</v>
      </c>
      <c r="G1799" s="88">
        <f ca="1">OFFSET(dispos!$G$40,,270)</f>
        <v>0</v>
      </c>
      <c r="H1799" s="88">
        <f ca="1">OFFSET(dispos!$H$40,,270)</f>
        <v>0</v>
      </c>
      <c r="I1799" s="88">
        <f ca="1">OFFSET(dispos!$I$40,,270)</f>
        <v>0</v>
      </c>
      <c r="J1799" s="90" t="str">
        <f t="shared" ref="J1799:O1799" ca="1" si="3619">IF(D1799=0,"",SUMPRODUCT((D1754:D1803&lt;=D1799)-(ISBLANK(D1754:D1803))))</f>
        <v/>
      </c>
      <c r="K1799" s="90" t="str">
        <f t="shared" ca="1" si="3619"/>
        <v/>
      </c>
      <c r="L1799" s="90" t="str">
        <f t="shared" ca="1" si="3619"/>
        <v/>
      </c>
      <c r="M1799" s="90" t="str">
        <f t="shared" ca="1" si="3619"/>
        <v/>
      </c>
      <c r="N1799" s="90" t="str">
        <f t="shared" ca="1" si="3619"/>
        <v/>
      </c>
      <c r="O1799" s="90" t="str">
        <f t="shared" ca="1" si="3619"/>
        <v/>
      </c>
      <c r="P1799" s="89" t="str">
        <f t="shared" ref="P1799:U1799" ca="1" si="3620">IF(ISNA(MATCH(MIN(J1754:J1803)+ROW()-ROW(P1754),J1754:J1803,0)),"",INDEX(D1754:D1803,MATCH(MIN(J1754:J1803)+ROW()-ROW(P1754),J1754:J1803,0)))</f>
        <v/>
      </c>
      <c r="Q1799" s="89" t="str">
        <f t="shared" ca="1" si="3620"/>
        <v/>
      </c>
      <c r="R1799" s="89" t="str">
        <f t="shared" ca="1" si="3620"/>
        <v/>
      </c>
      <c r="S1799" s="89" t="str">
        <f t="shared" ca="1" si="3620"/>
        <v/>
      </c>
      <c r="T1799" s="89" t="str">
        <f t="shared" ca="1" si="3620"/>
        <v/>
      </c>
      <c r="U1799" s="89" t="str">
        <f t="shared" ca="1" si="3620"/>
        <v/>
      </c>
      <c r="V1799" s="98"/>
    </row>
    <row r="1800" spans="2:22" x14ac:dyDescent="0.25">
      <c r="B1800">
        <v>47</v>
      </c>
      <c r="C1800" s="29">
        <f t="shared" si="3616"/>
        <v>43871</v>
      </c>
      <c r="D1800" s="88">
        <f ca="1">OFFSET(dispos!$D$40,,276)</f>
        <v>0</v>
      </c>
      <c r="E1800" s="88">
        <f ca="1">OFFSET(dispos!$E$40,,276)</f>
        <v>0</v>
      </c>
      <c r="F1800" s="88">
        <f ca="1">OFFSET(dispos!$F$40,,276)</f>
        <v>0</v>
      </c>
      <c r="G1800" s="88">
        <f ca="1">OFFSET(dispos!$G$40,,276)</f>
        <v>0</v>
      </c>
      <c r="H1800" s="88">
        <f ca="1">OFFSET(dispos!$H$40,,276)</f>
        <v>0</v>
      </c>
      <c r="I1800" s="88">
        <f ca="1">OFFSET(dispos!$I$40,,276)</f>
        <v>0</v>
      </c>
      <c r="J1800" s="90" t="str">
        <f t="shared" ref="J1800:O1800" ca="1" si="3621">IF(D1800=0,"",SUMPRODUCT((D1754:D1803&lt;=D1800)-(ISBLANK(D1754:D1803))))</f>
        <v/>
      </c>
      <c r="K1800" s="90" t="str">
        <f t="shared" ca="1" si="3621"/>
        <v/>
      </c>
      <c r="L1800" s="90" t="str">
        <f t="shared" ca="1" si="3621"/>
        <v/>
      </c>
      <c r="M1800" s="90" t="str">
        <f t="shared" ca="1" si="3621"/>
        <v/>
      </c>
      <c r="N1800" s="90" t="str">
        <f t="shared" ca="1" si="3621"/>
        <v/>
      </c>
      <c r="O1800" s="90" t="str">
        <f t="shared" ca="1" si="3621"/>
        <v/>
      </c>
      <c r="P1800" s="89" t="str">
        <f t="shared" ref="P1800:U1800" ca="1" si="3622">IF(ISNA(MATCH(MIN(J1754:J1803)+ROW()-ROW(P1754),J1754:J1803,0)),"",INDEX(D1754:D1803,MATCH(MIN(J1754:J1803)+ROW()-ROW(P1754),J1754:J1803,0)))</f>
        <v/>
      </c>
      <c r="Q1800" s="89" t="str">
        <f t="shared" ca="1" si="3622"/>
        <v/>
      </c>
      <c r="R1800" s="89" t="str">
        <f t="shared" ca="1" si="3622"/>
        <v/>
      </c>
      <c r="S1800" s="89" t="str">
        <f t="shared" ca="1" si="3622"/>
        <v/>
      </c>
      <c r="T1800" s="89" t="str">
        <f t="shared" ca="1" si="3622"/>
        <v/>
      </c>
      <c r="U1800" s="89" t="str">
        <f t="shared" ca="1" si="3622"/>
        <v/>
      </c>
      <c r="V1800" s="98"/>
    </row>
    <row r="1801" spans="2:22" x14ac:dyDescent="0.25">
      <c r="B1801">
        <v>48</v>
      </c>
      <c r="C1801" s="29">
        <f t="shared" si="3616"/>
        <v>43871</v>
      </c>
      <c r="D1801" s="88">
        <f ca="1">OFFSET(dispos!$D$40,,282)</f>
        <v>0</v>
      </c>
      <c r="E1801" s="88">
        <f ca="1">OFFSET(dispos!$E$40,,282)</f>
        <v>0</v>
      </c>
      <c r="F1801" s="88">
        <f ca="1">OFFSET(dispos!$F$40,,282)</f>
        <v>0</v>
      </c>
      <c r="G1801" s="88">
        <f ca="1">OFFSET(dispos!$G$40,,282)</f>
        <v>0</v>
      </c>
      <c r="H1801" s="88">
        <f ca="1">OFFSET(dispos!$H$40,,282)</f>
        <v>0</v>
      </c>
      <c r="I1801" s="88">
        <f ca="1">OFFSET(dispos!$I$40,,282)</f>
        <v>0</v>
      </c>
      <c r="J1801" s="90" t="str">
        <f t="shared" ref="J1801:O1801" ca="1" si="3623">IF(D1801=0,"",SUMPRODUCT((D1754:D1803&lt;=D1801)-(ISBLANK(D1754:D1803))))</f>
        <v/>
      </c>
      <c r="K1801" s="90" t="str">
        <f t="shared" ca="1" si="3623"/>
        <v/>
      </c>
      <c r="L1801" s="90" t="str">
        <f t="shared" ca="1" si="3623"/>
        <v/>
      </c>
      <c r="M1801" s="90" t="str">
        <f t="shared" ca="1" si="3623"/>
        <v/>
      </c>
      <c r="N1801" s="90" t="str">
        <f t="shared" ca="1" si="3623"/>
        <v/>
      </c>
      <c r="O1801" s="90" t="str">
        <f t="shared" ca="1" si="3623"/>
        <v/>
      </c>
      <c r="P1801" s="89" t="str">
        <f t="shared" ref="P1801:U1801" ca="1" si="3624">IF(ISNA(MATCH(MIN(J1754:J1803)+ROW()-ROW(P1754),J1754:J1803,0)),"",INDEX(D1754:D1803,MATCH(MIN(J1754:J1803)+ROW()-ROW(P1754),J1754:J1803,0)))</f>
        <v/>
      </c>
      <c r="Q1801" s="89" t="str">
        <f t="shared" ca="1" si="3624"/>
        <v/>
      </c>
      <c r="R1801" s="89" t="str">
        <f t="shared" ca="1" si="3624"/>
        <v/>
      </c>
      <c r="S1801" s="89" t="str">
        <f t="shared" ca="1" si="3624"/>
        <v/>
      </c>
      <c r="T1801" s="89" t="str">
        <f t="shared" ca="1" si="3624"/>
        <v/>
      </c>
      <c r="U1801" s="89" t="str">
        <f t="shared" ca="1" si="3624"/>
        <v/>
      </c>
      <c r="V1801" s="98"/>
    </row>
    <row r="1802" spans="2:22" x14ac:dyDescent="0.25">
      <c r="B1802">
        <v>49</v>
      </c>
      <c r="C1802" s="29">
        <f t="shared" si="3616"/>
        <v>43871</v>
      </c>
      <c r="D1802" s="88">
        <f ca="1">OFFSET(dispos!$D$40,,288)</f>
        <v>0</v>
      </c>
      <c r="E1802" s="88">
        <f ca="1">OFFSET(dispos!$E$40,,288)</f>
        <v>0</v>
      </c>
      <c r="F1802" s="88">
        <f ca="1">OFFSET(dispos!$F$40,,288)</f>
        <v>0</v>
      </c>
      <c r="G1802" s="88">
        <f ca="1">OFFSET(dispos!$G$40,,288)</f>
        <v>0</v>
      </c>
      <c r="H1802" s="88">
        <f ca="1">OFFSET(dispos!$H$40,,288)</f>
        <v>0</v>
      </c>
      <c r="I1802" s="88">
        <f ca="1">OFFSET(dispos!$I$40,,288)</f>
        <v>0</v>
      </c>
      <c r="J1802" s="90" t="str">
        <f t="shared" ref="J1802:O1802" ca="1" si="3625">IF(D1802=0,"",SUMPRODUCT((D1754:D1803&lt;=D1802)-(ISBLANK(D1754:D1803))))</f>
        <v/>
      </c>
      <c r="K1802" s="90" t="str">
        <f t="shared" ca="1" si="3625"/>
        <v/>
      </c>
      <c r="L1802" s="90" t="str">
        <f t="shared" ca="1" si="3625"/>
        <v/>
      </c>
      <c r="M1802" s="90" t="str">
        <f t="shared" ca="1" si="3625"/>
        <v/>
      </c>
      <c r="N1802" s="90" t="str">
        <f t="shared" ca="1" si="3625"/>
        <v/>
      </c>
      <c r="O1802" s="90" t="str">
        <f t="shared" ca="1" si="3625"/>
        <v/>
      </c>
      <c r="P1802" s="89" t="str">
        <f t="shared" ref="P1802:U1802" ca="1" si="3626">IF(ISNA(MATCH(MIN(J1754:J1803)+ROW()-ROW(P1754),J1754:J1803,0)),"",INDEX(D1754:D1803,MATCH(MIN(J1754:J1803)+ROW()-ROW(P1754),J1754:J1803,0)))</f>
        <v/>
      </c>
      <c r="Q1802" s="89" t="str">
        <f t="shared" ca="1" si="3626"/>
        <v/>
      </c>
      <c r="R1802" s="89" t="str">
        <f t="shared" ca="1" si="3626"/>
        <v/>
      </c>
      <c r="S1802" s="89" t="str">
        <f t="shared" ca="1" si="3626"/>
        <v/>
      </c>
      <c r="T1802" s="89" t="str">
        <f t="shared" ca="1" si="3626"/>
        <v/>
      </c>
      <c r="U1802" s="89" t="str">
        <f t="shared" ca="1" si="3626"/>
        <v/>
      </c>
      <c r="V1802" s="98"/>
    </row>
    <row r="1803" spans="2:22" x14ac:dyDescent="0.25">
      <c r="B1803">
        <v>50</v>
      </c>
      <c r="C1803" s="29">
        <f t="shared" si="3616"/>
        <v>43871</v>
      </c>
      <c r="D1803" s="88">
        <f ca="1">OFFSET(dispos!$D$40,,294)</f>
        <v>0</v>
      </c>
      <c r="E1803" s="88">
        <f ca="1">OFFSET(dispos!$E$40,,294)</f>
        <v>0</v>
      </c>
      <c r="F1803" s="88">
        <f ca="1">OFFSET(dispos!$F$40,,294)</f>
        <v>0</v>
      </c>
      <c r="G1803" s="88">
        <f ca="1">OFFSET(dispos!$G$40,,294)</f>
        <v>0</v>
      </c>
      <c r="H1803" s="88">
        <f ca="1">OFFSET(dispos!$H$40,,294)</f>
        <v>0</v>
      </c>
      <c r="I1803" s="88">
        <f ca="1">OFFSET(dispos!$I$40,,294)</f>
        <v>0</v>
      </c>
      <c r="J1803" s="90" t="str">
        <f t="shared" ref="J1803:O1803" ca="1" si="3627">IF(D1803=0,"",SUMPRODUCT((D1754:D1803&lt;=D1803)-(ISBLANK(D1754:D1803))))</f>
        <v/>
      </c>
      <c r="K1803" s="90" t="str">
        <f t="shared" ca="1" si="3627"/>
        <v/>
      </c>
      <c r="L1803" s="90" t="str">
        <f t="shared" ca="1" si="3627"/>
        <v/>
      </c>
      <c r="M1803" s="90" t="str">
        <f t="shared" ca="1" si="3627"/>
        <v/>
      </c>
      <c r="N1803" s="90" t="str">
        <f t="shared" ca="1" si="3627"/>
        <v/>
      </c>
      <c r="O1803" s="90" t="str">
        <f t="shared" ca="1" si="3627"/>
        <v/>
      </c>
      <c r="P1803" s="89" t="str">
        <f t="shared" ref="P1803:U1803" ca="1" si="3628">IF(ISNA(MATCH(MIN(J1754:J1803)+ROW()-ROW(P1754),J1754:J1803,0)),"",INDEX(D1754:D1803,MATCH(MIN(J1754:J1803)+ROW()-ROW(P1754),J1754:J1803,0)))</f>
        <v/>
      </c>
      <c r="Q1803" s="89" t="str">
        <f t="shared" ca="1" si="3628"/>
        <v/>
      </c>
      <c r="R1803" s="89" t="str">
        <f t="shared" ca="1" si="3628"/>
        <v/>
      </c>
      <c r="S1803" s="89" t="str">
        <f t="shared" ca="1" si="3628"/>
        <v/>
      </c>
      <c r="T1803" s="89" t="str">
        <f t="shared" ca="1" si="3628"/>
        <v/>
      </c>
      <c r="U1803" s="89" t="str">
        <f t="shared" ca="1" si="3628"/>
        <v/>
      </c>
      <c r="V1803" s="98"/>
    </row>
    <row r="1804" spans="2:22" x14ac:dyDescent="0.25">
      <c r="B1804" s="91">
        <v>1</v>
      </c>
      <c r="C1804" s="92">
        <f>dispos!$C$41</f>
        <v>43872</v>
      </c>
      <c r="D1804" s="93">
        <f ca="1">OFFSET(dispos!$D$41,,)</f>
        <v>0</v>
      </c>
      <c r="E1804" s="93">
        <f ca="1">OFFSET(dispos!$E$41,,)</f>
        <v>0</v>
      </c>
      <c r="F1804" s="93">
        <f ca="1">OFFSET(dispos!$F$41,,)</f>
        <v>0</v>
      </c>
      <c r="G1804" s="93">
        <f ca="1">OFFSET(dispos!$G$41,,)</f>
        <v>0</v>
      </c>
      <c r="H1804" s="93">
        <f ca="1">OFFSET(dispos!$H$41,,)</f>
        <v>0</v>
      </c>
      <c r="I1804" s="93">
        <f ca="1">OFFSET(dispos!$I$41,,)</f>
        <v>0</v>
      </c>
      <c r="J1804" s="94" t="str">
        <f t="shared" ref="J1804:O1804" ca="1" si="3629">IF(D1804=0,"",SUMPRODUCT((D1804:D1853&lt;=D1804)-(ISBLANK(D1804:D1853))))</f>
        <v/>
      </c>
      <c r="K1804" s="95" t="str">
        <f t="shared" ca="1" si="3629"/>
        <v/>
      </c>
      <c r="L1804" s="95" t="str">
        <f t="shared" ca="1" si="3629"/>
        <v/>
      </c>
      <c r="M1804" s="95" t="str">
        <f t="shared" ca="1" si="3629"/>
        <v/>
      </c>
      <c r="N1804" s="95" t="str">
        <f t="shared" ca="1" si="3629"/>
        <v/>
      </c>
      <c r="O1804" s="95" t="str">
        <f t="shared" ca="1" si="3629"/>
        <v/>
      </c>
      <c r="P1804" s="96" t="str">
        <f t="shared" ref="P1804:U1804" ca="1" si="3630">IF(ISNA(MATCH(MIN(J1804:J1853)+ROW()-ROW(P1804),J1804:J1853,0)),"",INDEX(D1804:D1853,MATCH(MIN(J1804:J1853)+ROW()-ROW(P1804),J1804:J1853,0)))</f>
        <v/>
      </c>
      <c r="Q1804" s="96" t="str">
        <f t="shared" ca="1" si="3630"/>
        <v/>
      </c>
      <c r="R1804" s="96" t="str">
        <f t="shared" ca="1" si="3630"/>
        <v/>
      </c>
      <c r="S1804" s="96" t="str">
        <f t="shared" ca="1" si="3630"/>
        <v/>
      </c>
      <c r="T1804" s="96" t="str">
        <f t="shared" ca="1" si="3630"/>
        <v/>
      </c>
      <c r="U1804" s="96" t="str">
        <f t="shared" ca="1" si="3630"/>
        <v/>
      </c>
      <c r="V1804" s="98">
        <v>37</v>
      </c>
    </row>
    <row r="1805" spans="2:22" x14ac:dyDescent="0.25">
      <c r="B1805" s="91">
        <v>2</v>
      </c>
      <c r="C1805" s="92">
        <f t="shared" si="3616"/>
        <v>43872</v>
      </c>
      <c r="D1805" s="93">
        <f ca="1">OFFSET(dispos!$D$41,,6)</f>
        <v>0</v>
      </c>
      <c r="E1805" s="93">
        <f ca="1">OFFSET(dispos!$E$41,,6)</f>
        <v>0</v>
      </c>
      <c r="F1805" s="93">
        <f ca="1">OFFSET(dispos!$F$41,,6)</f>
        <v>0</v>
      </c>
      <c r="G1805" s="93">
        <f ca="1">OFFSET(dispos!$G$41,,6)</f>
        <v>0</v>
      </c>
      <c r="H1805" s="93">
        <f ca="1">OFFSET(dispos!$H$41,,6)</f>
        <v>0</v>
      </c>
      <c r="I1805" s="93">
        <f ca="1">OFFSET(dispos!$I$41,,6)</f>
        <v>0</v>
      </c>
      <c r="J1805" s="90" t="str">
        <f t="shared" ref="J1805:O1805" ca="1" si="3631">IF(D1805=0,"",SUMPRODUCT((D1804:D1853&lt;=D1805)-(ISBLANK(D1804:D1853))))</f>
        <v/>
      </c>
      <c r="K1805" s="90" t="str">
        <f t="shared" ca="1" si="3631"/>
        <v/>
      </c>
      <c r="L1805" s="90" t="str">
        <f t="shared" ca="1" si="3631"/>
        <v/>
      </c>
      <c r="M1805" s="90" t="str">
        <f t="shared" ca="1" si="3631"/>
        <v/>
      </c>
      <c r="N1805" s="90" t="str">
        <f t="shared" ca="1" si="3631"/>
        <v/>
      </c>
      <c r="O1805" s="90" t="str">
        <f t="shared" ca="1" si="3631"/>
        <v/>
      </c>
      <c r="P1805" s="89" t="str">
        <f t="shared" ref="P1805:U1805" ca="1" si="3632">IF(ISNA(MATCH(MIN(J1804:J1853)+ROW()-ROW(P1804),J1804:J1853,0)),"",INDEX(D1804:D1853,MATCH(MIN(J1804:J1853)+ROW()-ROW(P1804),J1804:J1853,0)))</f>
        <v/>
      </c>
      <c r="Q1805" s="89" t="str">
        <f t="shared" ca="1" si="3632"/>
        <v/>
      </c>
      <c r="R1805" s="89" t="str">
        <f t="shared" ca="1" si="3632"/>
        <v/>
      </c>
      <c r="S1805" s="89" t="str">
        <f t="shared" ca="1" si="3632"/>
        <v/>
      </c>
      <c r="T1805" s="89" t="str">
        <f t="shared" ca="1" si="3632"/>
        <v/>
      </c>
      <c r="U1805" s="89" t="str">
        <f t="shared" ca="1" si="3632"/>
        <v/>
      </c>
      <c r="V1805" s="98"/>
    </row>
    <row r="1806" spans="2:22" x14ac:dyDescent="0.25">
      <c r="B1806" s="91">
        <v>3</v>
      </c>
      <c r="C1806" s="92">
        <f t="shared" si="3616"/>
        <v>43872</v>
      </c>
      <c r="D1806" s="93">
        <f ca="1">OFFSET(dispos!$D$41,,12)</f>
        <v>0</v>
      </c>
      <c r="E1806" s="93">
        <f ca="1">OFFSET(dispos!$E$41,,12)</f>
        <v>0</v>
      </c>
      <c r="F1806" s="93">
        <f ca="1">OFFSET(dispos!$F$41,,12)</f>
        <v>0</v>
      </c>
      <c r="G1806" s="93">
        <f ca="1">OFFSET(dispos!$G$41,,12)</f>
        <v>0</v>
      </c>
      <c r="H1806" s="93">
        <f ca="1">OFFSET(dispos!$H$41,,12)</f>
        <v>0</v>
      </c>
      <c r="I1806" s="93">
        <f ca="1">OFFSET(dispos!$I$41,,12)</f>
        <v>0</v>
      </c>
      <c r="J1806" s="90" t="str">
        <f t="shared" ref="J1806:O1806" ca="1" si="3633">IF(D1806=0,"",SUMPRODUCT((D1804:D1853&lt;=D1806)-(ISBLANK(D1804:D1853))))</f>
        <v/>
      </c>
      <c r="K1806" s="90" t="str">
        <f t="shared" ca="1" si="3633"/>
        <v/>
      </c>
      <c r="L1806" s="90" t="str">
        <f t="shared" ca="1" si="3633"/>
        <v/>
      </c>
      <c r="M1806" s="90" t="str">
        <f t="shared" ca="1" si="3633"/>
        <v/>
      </c>
      <c r="N1806" s="90" t="str">
        <f t="shared" ca="1" si="3633"/>
        <v/>
      </c>
      <c r="O1806" s="90" t="str">
        <f t="shared" ca="1" si="3633"/>
        <v/>
      </c>
      <c r="P1806" s="89" t="str">
        <f t="shared" ref="P1806:U1806" ca="1" si="3634">IF(ISNA(MATCH(MIN(J1804:J1853)+ROW()-ROW(P1804),J1804:J1853,0)),"",INDEX(D1804:D1853,MATCH(MIN(J1804:J1853)+ROW()-ROW(P1804),J1804:J1853,0)))</f>
        <v/>
      </c>
      <c r="Q1806" s="89" t="str">
        <f t="shared" ca="1" si="3634"/>
        <v/>
      </c>
      <c r="R1806" s="89" t="str">
        <f t="shared" ca="1" si="3634"/>
        <v/>
      </c>
      <c r="S1806" s="89" t="str">
        <f t="shared" ca="1" si="3634"/>
        <v/>
      </c>
      <c r="T1806" s="89" t="str">
        <f t="shared" ca="1" si="3634"/>
        <v/>
      </c>
      <c r="U1806" s="89" t="str">
        <f t="shared" ca="1" si="3634"/>
        <v/>
      </c>
      <c r="V1806" s="98"/>
    </row>
    <row r="1807" spans="2:22" x14ac:dyDescent="0.25">
      <c r="B1807" s="91">
        <v>4</v>
      </c>
      <c r="C1807" s="92">
        <f t="shared" si="3616"/>
        <v>43872</v>
      </c>
      <c r="D1807" s="93">
        <f ca="1">OFFSET(dispos!$D$41,,18)</f>
        <v>0</v>
      </c>
      <c r="E1807" s="93">
        <f ca="1">OFFSET(dispos!$E$41,,18)</f>
        <v>0</v>
      </c>
      <c r="F1807" s="93">
        <f ca="1">OFFSET(dispos!$F$41,,18)</f>
        <v>0</v>
      </c>
      <c r="G1807" s="93">
        <f ca="1">OFFSET(dispos!$G$41,,18)</f>
        <v>0</v>
      </c>
      <c r="H1807" s="93">
        <f ca="1">OFFSET(dispos!$H$41,,18)</f>
        <v>0</v>
      </c>
      <c r="I1807" s="93">
        <f ca="1">OFFSET(dispos!$I$41,,18)</f>
        <v>0</v>
      </c>
      <c r="J1807" s="90" t="str">
        <f t="shared" ref="J1807:O1807" ca="1" si="3635">IF(D1807=0,"",SUMPRODUCT((D1804:D1853&lt;=D1807)-(ISBLANK(D1804:D1853))))</f>
        <v/>
      </c>
      <c r="K1807" s="90" t="str">
        <f t="shared" ca="1" si="3635"/>
        <v/>
      </c>
      <c r="L1807" s="90" t="str">
        <f t="shared" ca="1" si="3635"/>
        <v/>
      </c>
      <c r="M1807" s="90" t="str">
        <f t="shared" ca="1" si="3635"/>
        <v/>
      </c>
      <c r="N1807" s="90" t="str">
        <f t="shared" ca="1" si="3635"/>
        <v/>
      </c>
      <c r="O1807" s="90" t="str">
        <f t="shared" ca="1" si="3635"/>
        <v/>
      </c>
      <c r="P1807" s="89" t="str">
        <f t="shared" ref="P1807:U1807" ca="1" si="3636">IF(ISNA(MATCH(MIN(J1804:J1853)+ROW()-ROW(P1804),J1804:J1853,0)),"",INDEX(D1804:D1853,MATCH(MIN(J1804:J1853)+ROW()-ROW(P1804),J1804:J1853,0)))</f>
        <v/>
      </c>
      <c r="Q1807" s="89" t="str">
        <f t="shared" ca="1" si="3636"/>
        <v/>
      </c>
      <c r="R1807" s="89" t="str">
        <f t="shared" ca="1" si="3636"/>
        <v/>
      </c>
      <c r="S1807" s="89" t="str">
        <f t="shared" ca="1" si="3636"/>
        <v/>
      </c>
      <c r="T1807" s="89" t="str">
        <f t="shared" ca="1" si="3636"/>
        <v/>
      </c>
      <c r="U1807" s="89" t="str">
        <f t="shared" ca="1" si="3636"/>
        <v/>
      </c>
      <c r="V1807" s="98"/>
    </row>
    <row r="1808" spans="2:22" x14ac:dyDescent="0.25">
      <c r="B1808" s="91">
        <v>5</v>
      </c>
      <c r="C1808" s="92">
        <f t="shared" si="3616"/>
        <v>43872</v>
      </c>
      <c r="D1808" s="93">
        <f ca="1">OFFSET(dispos!$D$41,,24)</f>
        <v>0</v>
      </c>
      <c r="E1808" s="93">
        <f ca="1">OFFSET(dispos!$E$41,,24)</f>
        <v>0</v>
      </c>
      <c r="F1808" s="93">
        <f ca="1">OFFSET(dispos!$F$41,,24)</f>
        <v>0</v>
      </c>
      <c r="G1808" s="93">
        <f ca="1">OFFSET(dispos!$G$41,,24)</f>
        <v>0</v>
      </c>
      <c r="H1808" s="93">
        <f ca="1">OFFSET(dispos!$H$41,,24)</f>
        <v>0</v>
      </c>
      <c r="I1808" s="93">
        <f ca="1">OFFSET(dispos!$I$41,,24)</f>
        <v>0</v>
      </c>
      <c r="J1808" s="90" t="str">
        <f t="shared" ref="J1808:O1808" ca="1" si="3637">IF(D1808=0,"",SUMPRODUCT((D1804:D1853&lt;=D1808)-(ISBLANK(D1804:D1853))))</f>
        <v/>
      </c>
      <c r="K1808" s="90" t="str">
        <f t="shared" ca="1" si="3637"/>
        <v/>
      </c>
      <c r="L1808" s="90" t="str">
        <f t="shared" ca="1" si="3637"/>
        <v/>
      </c>
      <c r="M1808" s="90" t="str">
        <f t="shared" ca="1" si="3637"/>
        <v/>
      </c>
      <c r="N1808" s="90" t="str">
        <f t="shared" ca="1" si="3637"/>
        <v/>
      </c>
      <c r="O1808" s="90" t="str">
        <f t="shared" ca="1" si="3637"/>
        <v/>
      </c>
      <c r="P1808" s="89" t="str">
        <f t="shared" ref="P1808:U1808" ca="1" si="3638">IF(ISNA(MATCH(MIN(J1804:J1853)+ROW()-ROW(P1804),J1804:J1853,0)),"",INDEX(D1804:D1853,MATCH(MIN(J1804:J1853)+ROW()-ROW(P1804),J1804:J1853,0)))</f>
        <v/>
      </c>
      <c r="Q1808" s="89" t="str">
        <f t="shared" ca="1" si="3638"/>
        <v/>
      </c>
      <c r="R1808" s="89" t="str">
        <f t="shared" ca="1" si="3638"/>
        <v/>
      </c>
      <c r="S1808" s="89" t="str">
        <f t="shared" ca="1" si="3638"/>
        <v/>
      </c>
      <c r="T1808" s="89" t="str">
        <f t="shared" ca="1" si="3638"/>
        <v/>
      </c>
      <c r="U1808" s="89" t="str">
        <f t="shared" ca="1" si="3638"/>
        <v/>
      </c>
      <c r="V1808" s="98"/>
    </row>
    <row r="1809" spans="2:22" x14ac:dyDescent="0.25">
      <c r="B1809" s="91">
        <v>6</v>
      </c>
      <c r="C1809" s="92">
        <f t="shared" si="3616"/>
        <v>43872</v>
      </c>
      <c r="D1809" s="93">
        <f ca="1">OFFSET(dispos!$D$41,,30)</f>
        <v>0</v>
      </c>
      <c r="E1809" s="93">
        <f ca="1">OFFSET(dispos!$E$41,,30)</f>
        <v>0</v>
      </c>
      <c r="F1809" s="93">
        <f ca="1">OFFSET(dispos!$F$41,,30)</f>
        <v>0</v>
      </c>
      <c r="G1809" s="93">
        <f ca="1">OFFSET(dispos!$G$41,,30)</f>
        <v>0</v>
      </c>
      <c r="H1809" s="93">
        <f ca="1">OFFSET(dispos!$H$41,,30)</f>
        <v>0</v>
      </c>
      <c r="I1809" s="93">
        <f ca="1">OFFSET(dispos!$I$41,,30)</f>
        <v>0</v>
      </c>
      <c r="J1809" s="90" t="str">
        <f t="shared" ref="J1809:O1809" ca="1" si="3639">IF(D1809=0,"",SUMPRODUCT((D1804:D1853&lt;=D1809)-(ISBLANK(D1804:D1853))))</f>
        <v/>
      </c>
      <c r="K1809" s="90" t="str">
        <f t="shared" ca="1" si="3639"/>
        <v/>
      </c>
      <c r="L1809" s="90" t="str">
        <f t="shared" ca="1" si="3639"/>
        <v/>
      </c>
      <c r="M1809" s="90" t="str">
        <f t="shared" ca="1" si="3639"/>
        <v/>
      </c>
      <c r="N1809" s="90" t="str">
        <f t="shared" ca="1" si="3639"/>
        <v/>
      </c>
      <c r="O1809" s="90" t="str">
        <f t="shared" ca="1" si="3639"/>
        <v/>
      </c>
      <c r="P1809" s="89" t="str">
        <f t="shared" ref="P1809:U1809" ca="1" si="3640">IF(ISNA(MATCH(MIN(J1804:J1853)+ROW()-ROW(P1804),J1804:J1853,0)),"",INDEX(D1804:D1853,MATCH(MIN(J1804:J1853)+ROW()-ROW(P1804),J1804:J1853,0)))</f>
        <v/>
      </c>
      <c r="Q1809" s="89" t="str">
        <f t="shared" ca="1" si="3640"/>
        <v/>
      </c>
      <c r="R1809" s="89" t="str">
        <f t="shared" ca="1" si="3640"/>
        <v/>
      </c>
      <c r="S1809" s="89" t="str">
        <f t="shared" ca="1" si="3640"/>
        <v/>
      </c>
      <c r="T1809" s="89" t="str">
        <f t="shared" ca="1" si="3640"/>
        <v/>
      </c>
      <c r="U1809" s="89" t="str">
        <f t="shared" ca="1" si="3640"/>
        <v/>
      </c>
      <c r="V1809" s="98"/>
    </row>
    <row r="1810" spans="2:22" x14ac:dyDescent="0.25">
      <c r="B1810" s="91">
        <v>7</v>
      </c>
      <c r="C1810" s="92">
        <f t="shared" si="3616"/>
        <v>43872</v>
      </c>
      <c r="D1810" s="93">
        <f ca="1">OFFSET(dispos!$D$41,,36)</f>
        <v>0</v>
      </c>
      <c r="E1810" s="93">
        <f ca="1">OFFSET(dispos!$E$41,,36)</f>
        <v>0</v>
      </c>
      <c r="F1810" s="93">
        <f ca="1">OFFSET(dispos!$F$41,,36)</f>
        <v>0</v>
      </c>
      <c r="G1810" s="93">
        <f ca="1">OFFSET(dispos!$G$41,,36)</f>
        <v>0</v>
      </c>
      <c r="H1810" s="93">
        <f ca="1">OFFSET(dispos!$H$41,,36)</f>
        <v>0</v>
      </c>
      <c r="I1810" s="93">
        <f ca="1">OFFSET(dispos!$I$41,,36)</f>
        <v>0</v>
      </c>
      <c r="J1810" s="90" t="str">
        <f t="shared" ref="J1810:O1810" ca="1" si="3641">IF(D1810=0,"",SUMPRODUCT((D1804:D1853&lt;=D1810)-(ISBLANK(D1804:D1853))))</f>
        <v/>
      </c>
      <c r="K1810" s="90" t="str">
        <f t="shared" ca="1" si="3641"/>
        <v/>
      </c>
      <c r="L1810" s="90" t="str">
        <f t="shared" ca="1" si="3641"/>
        <v/>
      </c>
      <c r="M1810" s="90" t="str">
        <f t="shared" ca="1" si="3641"/>
        <v/>
      </c>
      <c r="N1810" s="90" t="str">
        <f t="shared" ca="1" si="3641"/>
        <v/>
      </c>
      <c r="O1810" s="90" t="str">
        <f t="shared" ca="1" si="3641"/>
        <v/>
      </c>
      <c r="P1810" s="89" t="str">
        <f t="shared" ref="P1810:U1810" ca="1" si="3642">IF(ISNA(MATCH(MIN(J1804:J1853)+ROW()-ROW(P1804),J1804:J1853,0)),"",INDEX(D1804:D1853,MATCH(MIN(J1804:J1853)+ROW()-ROW(P1804),J1804:J1853,0)))</f>
        <v/>
      </c>
      <c r="Q1810" s="89" t="str">
        <f t="shared" ca="1" si="3642"/>
        <v/>
      </c>
      <c r="R1810" s="89" t="str">
        <f t="shared" ca="1" si="3642"/>
        <v/>
      </c>
      <c r="S1810" s="89" t="str">
        <f t="shared" ca="1" si="3642"/>
        <v/>
      </c>
      <c r="T1810" s="89" t="str">
        <f t="shared" ca="1" si="3642"/>
        <v/>
      </c>
      <c r="U1810" s="89" t="str">
        <f t="shared" ca="1" si="3642"/>
        <v/>
      </c>
      <c r="V1810" s="98"/>
    </row>
    <row r="1811" spans="2:22" x14ac:dyDescent="0.25">
      <c r="B1811" s="91">
        <v>8</v>
      </c>
      <c r="C1811" s="92">
        <f t="shared" si="3616"/>
        <v>43872</v>
      </c>
      <c r="D1811" s="93">
        <f ca="1">OFFSET(dispos!$D$41,,42)</f>
        <v>0</v>
      </c>
      <c r="E1811" s="93">
        <f ca="1">OFFSET(dispos!$E$41,,42)</f>
        <v>0</v>
      </c>
      <c r="F1811" s="93">
        <f ca="1">OFFSET(dispos!$F$41,,42)</f>
        <v>0</v>
      </c>
      <c r="G1811" s="93">
        <f ca="1">OFFSET(dispos!$G$41,,42)</f>
        <v>0</v>
      </c>
      <c r="H1811" s="93">
        <f ca="1">OFFSET(dispos!$H$41,,42)</f>
        <v>0</v>
      </c>
      <c r="I1811" s="93">
        <f ca="1">OFFSET(dispos!$I$41,,42)</f>
        <v>0</v>
      </c>
      <c r="J1811" s="90" t="str">
        <f t="shared" ref="J1811:O1811" ca="1" si="3643">IF(D1811=0,"",SUMPRODUCT((D1804:D1853&lt;=D1811)-(ISBLANK(D1804:D1853))))</f>
        <v/>
      </c>
      <c r="K1811" s="90" t="str">
        <f t="shared" ca="1" si="3643"/>
        <v/>
      </c>
      <c r="L1811" s="90" t="str">
        <f t="shared" ca="1" si="3643"/>
        <v/>
      </c>
      <c r="M1811" s="90" t="str">
        <f t="shared" ca="1" si="3643"/>
        <v/>
      </c>
      <c r="N1811" s="90" t="str">
        <f t="shared" ca="1" si="3643"/>
        <v/>
      </c>
      <c r="O1811" s="90" t="str">
        <f t="shared" ca="1" si="3643"/>
        <v/>
      </c>
      <c r="P1811" s="89" t="str">
        <f t="shared" ref="P1811:U1811" ca="1" si="3644">IF(ISNA(MATCH(MIN(J1804:J1853)+ROW()-ROW(P1804),J1804:J1853,0)),"",INDEX(D1804:D1853,MATCH(MIN(J1804:J1853)+ROW()-ROW(P1804),J1804:J1853,0)))</f>
        <v/>
      </c>
      <c r="Q1811" s="89" t="str">
        <f t="shared" ca="1" si="3644"/>
        <v/>
      </c>
      <c r="R1811" s="89" t="str">
        <f t="shared" ca="1" si="3644"/>
        <v/>
      </c>
      <c r="S1811" s="89" t="str">
        <f t="shared" ca="1" si="3644"/>
        <v/>
      </c>
      <c r="T1811" s="89" t="str">
        <f t="shared" ca="1" si="3644"/>
        <v/>
      </c>
      <c r="U1811" s="89" t="str">
        <f t="shared" ca="1" si="3644"/>
        <v/>
      </c>
      <c r="V1811" s="98"/>
    </row>
    <row r="1812" spans="2:22" x14ac:dyDescent="0.25">
      <c r="B1812" s="91">
        <v>9</v>
      </c>
      <c r="C1812" s="92">
        <f t="shared" si="3616"/>
        <v>43872</v>
      </c>
      <c r="D1812" s="93">
        <f ca="1">OFFSET(dispos!$D$41,,48)</f>
        <v>0</v>
      </c>
      <c r="E1812" s="93">
        <f ca="1">OFFSET(dispos!$E$41,,48)</f>
        <v>0</v>
      </c>
      <c r="F1812" s="93">
        <f ca="1">OFFSET(dispos!$F$41,,48)</f>
        <v>0</v>
      </c>
      <c r="G1812" s="93">
        <f ca="1">OFFSET(dispos!$G$41,,48)</f>
        <v>0</v>
      </c>
      <c r="H1812" s="93">
        <f ca="1">OFFSET(dispos!$H$41,,48)</f>
        <v>0</v>
      </c>
      <c r="I1812" s="93">
        <f ca="1">OFFSET(dispos!$I$41,,48)</f>
        <v>0</v>
      </c>
      <c r="J1812" s="90" t="str">
        <f t="shared" ref="J1812:O1812" ca="1" si="3645">IF(D1812=0,"",SUMPRODUCT((D1804:D1853&lt;=D1812)-(ISBLANK(D1804:D1853))))</f>
        <v/>
      </c>
      <c r="K1812" s="90" t="str">
        <f t="shared" ca="1" si="3645"/>
        <v/>
      </c>
      <c r="L1812" s="90" t="str">
        <f t="shared" ca="1" si="3645"/>
        <v/>
      </c>
      <c r="M1812" s="90" t="str">
        <f t="shared" ca="1" si="3645"/>
        <v/>
      </c>
      <c r="N1812" s="90" t="str">
        <f t="shared" ca="1" si="3645"/>
        <v/>
      </c>
      <c r="O1812" s="90" t="str">
        <f t="shared" ca="1" si="3645"/>
        <v/>
      </c>
      <c r="P1812" s="89" t="str">
        <f t="shared" ref="P1812:U1812" ca="1" si="3646">IF(ISNA(MATCH(MIN(J1804:J1853)+ROW()-ROW(P1804),J1804:J1853,0)),"",INDEX(D1804:D1853,MATCH(MIN(J1804:J1853)+ROW()-ROW(P1804),J1804:J1853,0)))</f>
        <v/>
      </c>
      <c r="Q1812" s="89" t="str">
        <f t="shared" ca="1" si="3646"/>
        <v/>
      </c>
      <c r="R1812" s="89" t="str">
        <f t="shared" ca="1" si="3646"/>
        <v/>
      </c>
      <c r="S1812" s="89" t="str">
        <f t="shared" ca="1" si="3646"/>
        <v/>
      </c>
      <c r="T1812" s="89" t="str">
        <f t="shared" ca="1" si="3646"/>
        <v/>
      </c>
      <c r="U1812" s="89" t="str">
        <f t="shared" ca="1" si="3646"/>
        <v/>
      </c>
      <c r="V1812" s="98"/>
    </row>
    <row r="1813" spans="2:22" x14ac:dyDescent="0.25">
      <c r="B1813" s="91">
        <v>10</v>
      </c>
      <c r="C1813" s="92">
        <f t="shared" si="3616"/>
        <v>43872</v>
      </c>
      <c r="D1813" s="93">
        <f ca="1">OFFSET(dispos!$D$41,,54)</f>
        <v>0</v>
      </c>
      <c r="E1813" s="93">
        <f ca="1">OFFSET(dispos!$E$41,,54)</f>
        <v>0</v>
      </c>
      <c r="F1813" s="93">
        <f ca="1">OFFSET(dispos!$F$41,,54)</f>
        <v>0</v>
      </c>
      <c r="G1813" s="93">
        <f ca="1">OFFSET(dispos!$G$41,,54)</f>
        <v>0</v>
      </c>
      <c r="H1813" s="93">
        <f ca="1">OFFSET(dispos!$H$41,,54)</f>
        <v>0</v>
      </c>
      <c r="I1813" s="93">
        <f ca="1">OFFSET(dispos!$I$41,,54)</f>
        <v>0</v>
      </c>
      <c r="J1813" s="90" t="str">
        <f t="shared" ref="J1813:O1813" ca="1" si="3647">IF(D1813=0,"",SUMPRODUCT((D1804:D1853&lt;=D1813)-(ISBLANK(D1804:D1853))))</f>
        <v/>
      </c>
      <c r="K1813" s="90" t="str">
        <f t="shared" ca="1" si="3647"/>
        <v/>
      </c>
      <c r="L1813" s="90" t="str">
        <f t="shared" ca="1" si="3647"/>
        <v/>
      </c>
      <c r="M1813" s="90" t="str">
        <f t="shared" ca="1" si="3647"/>
        <v/>
      </c>
      <c r="N1813" s="90" t="str">
        <f t="shared" ca="1" si="3647"/>
        <v/>
      </c>
      <c r="O1813" s="90" t="str">
        <f t="shared" ca="1" si="3647"/>
        <v/>
      </c>
      <c r="P1813" s="89" t="str">
        <f t="shared" ref="P1813:U1813" ca="1" si="3648">IF(ISNA(MATCH(MIN(J1804:J1853)+ROW()-ROW(P1804),J1804:J1853,0)),"",INDEX(D1804:D1853,MATCH(MIN(J1804:J1853)+ROW()-ROW(P1804),J1804:J1853,0)))</f>
        <v/>
      </c>
      <c r="Q1813" s="89" t="str">
        <f t="shared" ca="1" si="3648"/>
        <v/>
      </c>
      <c r="R1813" s="89" t="str">
        <f t="shared" ca="1" si="3648"/>
        <v/>
      </c>
      <c r="S1813" s="89" t="str">
        <f t="shared" ca="1" si="3648"/>
        <v/>
      </c>
      <c r="T1813" s="89" t="str">
        <f t="shared" ca="1" si="3648"/>
        <v/>
      </c>
      <c r="U1813" s="89" t="str">
        <f t="shared" ca="1" si="3648"/>
        <v/>
      </c>
      <c r="V1813" s="98"/>
    </row>
    <row r="1814" spans="2:22" x14ac:dyDescent="0.25">
      <c r="B1814" s="91">
        <v>11</v>
      </c>
      <c r="C1814" s="92">
        <f t="shared" si="3616"/>
        <v>43872</v>
      </c>
      <c r="D1814" s="93">
        <f ca="1">OFFSET(dispos!$D$41,,60)</f>
        <v>0</v>
      </c>
      <c r="E1814" s="93">
        <f ca="1">OFFSET(dispos!$E$41,,60)</f>
        <v>0</v>
      </c>
      <c r="F1814" s="93">
        <f ca="1">OFFSET(dispos!$F$41,,60)</f>
        <v>0</v>
      </c>
      <c r="G1814" s="93">
        <f ca="1">OFFSET(dispos!$G$41,,60)</f>
        <v>0</v>
      </c>
      <c r="H1814" s="93">
        <f ca="1">OFFSET(dispos!$H$41,,60)</f>
        <v>0</v>
      </c>
      <c r="I1814" s="93">
        <f ca="1">OFFSET(dispos!$I$41,,60)</f>
        <v>0</v>
      </c>
      <c r="J1814" s="90" t="str">
        <f t="shared" ref="J1814:O1814" ca="1" si="3649">IF(D1814=0,"",SUMPRODUCT((D1804:D1853&lt;=D1814)-(ISBLANK(D1804:D1853))))</f>
        <v/>
      </c>
      <c r="K1814" s="90" t="str">
        <f t="shared" ca="1" si="3649"/>
        <v/>
      </c>
      <c r="L1814" s="90" t="str">
        <f t="shared" ca="1" si="3649"/>
        <v/>
      </c>
      <c r="M1814" s="90" t="str">
        <f t="shared" ca="1" si="3649"/>
        <v/>
      </c>
      <c r="N1814" s="90" t="str">
        <f t="shared" ca="1" si="3649"/>
        <v/>
      </c>
      <c r="O1814" s="90" t="str">
        <f t="shared" ca="1" si="3649"/>
        <v/>
      </c>
      <c r="P1814" s="89" t="str">
        <f t="shared" ref="P1814:U1814" ca="1" si="3650">IF(ISNA(MATCH(MIN(J1804:J1853)+ROW()-ROW(P1804),J1804:J1853,0)),"",INDEX(D1804:D1853,MATCH(MIN(J1804:J1853)+ROW()-ROW(P1804),J1804:J1853,0)))</f>
        <v/>
      </c>
      <c r="Q1814" s="89" t="str">
        <f t="shared" ca="1" si="3650"/>
        <v/>
      </c>
      <c r="R1814" s="89" t="str">
        <f t="shared" ca="1" si="3650"/>
        <v/>
      </c>
      <c r="S1814" s="89" t="str">
        <f t="shared" ca="1" si="3650"/>
        <v/>
      </c>
      <c r="T1814" s="89" t="str">
        <f t="shared" ca="1" si="3650"/>
        <v/>
      </c>
      <c r="U1814" s="89" t="str">
        <f t="shared" ca="1" si="3650"/>
        <v/>
      </c>
      <c r="V1814" s="98"/>
    </row>
    <row r="1815" spans="2:22" x14ac:dyDescent="0.25">
      <c r="B1815" s="91">
        <v>12</v>
      </c>
      <c r="C1815" s="92">
        <f t="shared" si="3616"/>
        <v>43872</v>
      </c>
      <c r="D1815" s="93">
        <f ca="1">OFFSET(dispos!$D$41,,66)</f>
        <v>0</v>
      </c>
      <c r="E1815" s="93">
        <f ca="1">OFFSET(dispos!$E$41,,66)</f>
        <v>0</v>
      </c>
      <c r="F1815" s="93">
        <f ca="1">OFFSET(dispos!$F$41,,66)</f>
        <v>0</v>
      </c>
      <c r="G1815" s="93">
        <f ca="1">OFFSET(dispos!$G$41,,66)</f>
        <v>0</v>
      </c>
      <c r="H1815" s="93">
        <f ca="1">OFFSET(dispos!$H$41,,66)</f>
        <v>0</v>
      </c>
      <c r="I1815" s="93">
        <f ca="1">OFFSET(dispos!$I$41,,66)</f>
        <v>0</v>
      </c>
      <c r="J1815" s="90" t="str">
        <f t="shared" ref="J1815:O1815" ca="1" si="3651">IF(D1815=0,"",SUMPRODUCT((D1804:D1853&lt;=D1815)-(ISBLANK(D1804:D1853))))</f>
        <v/>
      </c>
      <c r="K1815" s="90" t="str">
        <f t="shared" ca="1" si="3651"/>
        <v/>
      </c>
      <c r="L1815" s="90" t="str">
        <f t="shared" ca="1" si="3651"/>
        <v/>
      </c>
      <c r="M1815" s="90" t="str">
        <f t="shared" ca="1" si="3651"/>
        <v/>
      </c>
      <c r="N1815" s="90" t="str">
        <f t="shared" ca="1" si="3651"/>
        <v/>
      </c>
      <c r="O1815" s="90" t="str">
        <f t="shared" ca="1" si="3651"/>
        <v/>
      </c>
      <c r="P1815" s="89" t="str">
        <f t="shared" ref="P1815:U1815" ca="1" si="3652">IF(ISNA(MATCH(MIN(J1804:J1853)+ROW()-ROW(P1804),J1804:J1853,0)),"",INDEX(D1804:D1853,MATCH(MIN(J1804:J1853)+ROW()-ROW(P1804),J1804:J1853,0)))</f>
        <v/>
      </c>
      <c r="Q1815" s="89" t="str">
        <f t="shared" ca="1" si="3652"/>
        <v/>
      </c>
      <c r="R1815" s="89" t="str">
        <f t="shared" ca="1" si="3652"/>
        <v/>
      </c>
      <c r="S1815" s="89" t="str">
        <f t="shared" ca="1" si="3652"/>
        <v/>
      </c>
      <c r="T1815" s="89" t="str">
        <f t="shared" ca="1" si="3652"/>
        <v/>
      </c>
      <c r="U1815" s="89" t="str">
        <f t="shared" ca="1" si="3652"/>
        <v/>
      </c>
      <c r="V1815" s="98"/>
    </row>
    <row r="1816" spans="2:22" x14ac:dyDescent="0.25">
      <c r="B1816" s="91">
        <v>13</v>
      </c>
      <c r="C1816" s="92">
        <f t="shared" si="3616"/>
        <v>43872</v>
      </c>
      <c r="D1816" s="93">
        <f ca="1">OFFSET(dispos!$D$41,,72)</f>
        <v>0</v>
      </c>
      <c r="E1816" s="93">
        <f ca="1">OFFSET(dispos!$E$41,,72)</f>
        <v>0</v>
      </c>
      <c r="F1816" s="93">
        <f ca="1">OFFSET(dispos!$F$41,,72)</f>
        <v>0</v>
      </c>
      <c r="G1816" s="93">
        <f ca="1">OFFSET(dispos!$G$41,,72)</f>
        <v>0</v>
      </c>
      <c r="H1816" s="93">
        <f ca="1">OFFSET(dispos!$H$41,,72)</f>
        <v>0</v>
      </c>
      <c r="I1816" s="93">
        <f ca="1">OFFSET(dispos!$I$41,,72)</f>
        <v>0</v>
      </c>
      <c r="J1816" s="90" t="str">
        <f t="shared" ref="J1816:O1816" ca="1" si="3653">IF(D1816=0,"",SUMPRODUCT((D1804:D1853&lt;=D1816)-(ISBLANK(D1804:D1853))))</f>
        <v/>
      </c>
      <c r="K1816" s="90" t="str">
        <f t="shared" ca="1" si="3653"/>
        <v/>
      </c>
      <c r="L1816" s="90" t="str">
        <f t="shared" ca="1" si="3653"/>
        <v/>
      </c>
      <c r="M1816" s="90" t="str">
        <f t="shared" ca="1" si="3653"/>
        <v/>
      </c>
      <c r="N1816" s="90" t="str">
        <f t="shared" ca="1" si="3653"/>
        <v/>
      </c>
      <c r="O1816" s="90" t="str">
        <f t="shared" ca="1" si="3653"/>
        <v/>
      </c>
      <c r="P1816" s="89" t="str">
        <f t="shared" ref="P1816:U1816" ca="1" si="3654">IF(ISNA(MATCH(MIN(J1804:J1853)+ROW()-ROW(P1804),J1804:J1853,0)),"",INDEX(D1804:D1853,MATCH(MIN(J1804:J1853)+ROW()-ROW(P1804),J1804:J1853,0)))</f>
        <v/>
      </c>
      <c r="Q1816" s="89" t="str">
        <f t="shared" ca="1" si="3654"/>
        <v/>
      </c>
      <c r="R1816" s="89" t="str">
        <f t="shared" ca="1" si="3654"/>
        <v/>
      </c>
      <c r="S1816" s="89" t="str">
        <f t="shared" ca="1" si="3654"/>
        <v/>
      </c>
      <c r="T1816" s="89" t="str">
        <f t="shared" ca="1" si="3654"/>
        <v/>
      </c>
      <c r="U1816" s="89" t="str">
        <f t="shared" ca="1" si="3654"/>
        <v/>
      </c>
      <c r="V1816" s="98"/>
    </row>
    <row r="1817" spans="2:22" x14ac:dyDescent="0.25">
      <c r="B1817" s="91">
        <v>14</v>
      </c>
      <c r="C1817" s="92">
        <f t="shared" si="3616"/>
        <v>43872</v>
      </c>
      <c r="D1817" s="93">
        <f ca="1">OFFSET(dispos!$D$41,,78)</f>
        <v>0</v>
      </c>
      <c r="E1817" s="93">
        <f ca="1">OFFSET(dispos!$E$41,,78)</f>
        <v>0</v>
      </c>
      <c r="F1817" s="93">
        <f ca="1">OFFSET(dispos!$F$41,,78)</f>
        <v>0</v>
      </c>
      <c r="G1817" s="93">
        <f ca="1">OFFSET(dispos!$G$41,,78)</f>
        <v>0</v>
      </c>
      <c r="H1817" s="93">
        <f ca="1">OFFSET(dispos!$H$41,,78)</f>
        <v>0</v>
      </c>
      <c r="I1817" s="93">
        <f ca="1">OFFSET(dispos!$I$41,,78)</f>
        <v>0</v>
      </c>
      <c r="J1817" s="90" t="str">
        <f t="shared" ref="J1817:O1817" ca="1" si="3655">IF(D1817=0,"",SUMPRODUCT((D1804:D1853&lt;=D1817)-(ISBLANK(D1804:D1853))))</f>
        <v/>
      </c>
      <c r="K1817" s="90" t="str">
        <f t="shared" ca="1" si="3655"/>
        <v/>
      </c>
      <c r="L1817" s="90" t="str">
        <f t="shared" ca="1" si="3655"/>
        <v/>
      </c>
      <c r="M1817" s="90" t="str">
        <f t="shared" ca="1" si="3655"/>
        <v/>
      </c>
      <c r="N1817" s="90" t="str">
        <f t="shared" ca="1" si="3655"/>
        <v/>
      </c>
      <c r="O1817" s="90" t="str">
        <f t="shared" ca="1" si="3655"/>
        <v/>
      </c>
      <c r="P1817" s="89" t="str">
        <f t="shared" ref="P1817:U1817" ca="1" si="3656">IF(ISNA(MATCH(MIN(J1804:J1853)+ROW()-ROW(P1804),J1804:J1853,0)),"",INDEX(D1804:D1853,MATCH(MIN(J1804:J1853)+ROW()-ROW(P1804),J1804:J1853,0)))</f>
        <v/>
      </c>
      <c r="Q1817" s="89" t="str">
        <f t="shared" ca="1" si="3656"/>
        <v/>
      </c>
      <c r="R1817" s="89" t="str">
        <f t="shared" ca="1" si="3656"/>
        <v/>
      </c>
      <c r="S1817" s="89" t="str">
        <f t="shared" ca="1" si="3656"/>
        <v/>
      </c>
      <c r="T1817" s="89" t="str">
        <f t="shared" ca="1" si="3656"/>
        <v/>
      </c>
      <c r="U1817" s="89" t="str">
        <f t="shared" ca="1" si="3656"/>
        <v/>
      </c>
      <c r="V1817" s="98"/>
    </row>
    <row r="1818" spans="2:22" x14ac:dyDescent="0.25">
      <c r="B1818" s="91">
        <v>15</v>
      </c>
      <c r="C1818" s="92">
        <f t="shared" si="3616"/>
        <v>43872</v>
      </c>
      <c r="D1818" s="93">
        <f ca="1">OFFSET(dispos!$D$41,,84)</f>
        <v>0</v>
      </c>
      <c r="E1818" s="93">
        <f ca="1">OFFSET(dispos!$E$41,,84)</f>
        <v>0</v>
      </c>
      <c r="F1818" s="93">
        <f ca="1">OFFSET(dispos!$F$41,,84)</f>
        <v>0</v>
      </c>
      <c r="G1818" s="93">
        <f ca="1">OFFSET(dispos!$G$41,,84)</f>
        <v>0</v>
      </c>
      <c r="H1818" s="93">
        <f ca="1">OFFSET(dispos!$H$41,,84)</f>
        <v>0</v>
      </c>
      <c r="I1818" s="93">
        <f ca="1">OFFSET(dispos!$I$41,,84)</f>
        <v>0</v>
      </c>
      <c r="J1818" s="90" t="str">
        <f t="shared" ref="J1818:O1818" ca="1" si="3657">IF(D1818=0,"",SUMPRODUCT((D1804:D1853&lt;=D1818)-(ISBLANK(D1804:D1853))))</f>
        <v/>
      </c>
      <c r="K1818" s="90" t="str">
        <f t="shared" ca="1" si="3657"/>
        <v/>
      </c>
      <c r="L1818" s="90" t="str">
        <f t="shared" ca="1" si="3657"/>
        <v/>
      </c>
      <c r="M1818" s="90" t="str">
        <f t="shared" ca="1" si="3657"/>
        <v/>
      </c>
      <c r="N1818" s="90" t="str">
        <f t="shared" ca="1" si="3657"/>
        <v/>
      </c>
      <c r="O1818" s="90" t="str">
        <f t="shared" ca="1" si="3657"/>
        <v/>
      </c>
      <c r="P1818" s="89" t="str">
        <f t="shared" ref="P1818:U1818" ca="1" si="3658">IF(ISNA(MATCH(MIN(J1804:J1853)+ROW()-ROW(P1804),J1804:J1853,0)),"",INDEX(D1804:D1853,MATCH(MIN(J1804:J1853)+ROW()-ROW(P1804),J1804:J1853,0)))</f>
        <v/>
      </c>
      <c r="Q1818" s="89" t="str">
        <f t="shared" ca="1" si="3658"/>
        <v/>
      </c>
      <c r="R1818" s="89" t="str">
        <f t="shared" ca="1" si="3658"/>
        <v/>
      </c>
      <c r="S1818" s="89" t="str">
        <f t="shared" ca="1" si="3658"/>
        <v/>
      </c>
      <c r="T1818" s="89" t="str">
        <f t="shared" ca="1" si="3658"/>
        <v/>
      </c>
      <c r="U1818" s="89" t="str">
        <f t="shared" ca="1" si="3658"/>
        <v/>
      </c>
      <c r="V1818" s="98"/>
    </row>
    <row r="1819" spans="2:22" x14ac:dyDescent="0.25">
      <c r="B1819" s="91">
        <v>16</v>
      </c>
      <c r="C1819" s="92">
        <f t="shared" si="3616"/>
        <v>43872</v>
      </c>
      <c r="D1819" s="93">
        <f ca="1">OFFSET(dispos!$D$41,,90)</f>
        <v>0</v>
      </c>
      <c r="E1819" s="93">
        <f ca="1">OFFSET(dispos!$E$41,,90)</f>
        <v>0</v>
      </c>
      <c r="F1819" s="93">
        <f ca="1">OFFSET(dispos!$F$41,,90)</f>
        <v>0</v>
      </c>
      <c r="G1819" s="93">
        <f ca="1">OFFSET(dispos!$G$41,,90)</f>
        <v>0</v>
      </c>
      <c r="H1819" s="93">
        <f ca="1">OFFSET(dispos!$H$41,,90)</f>
        <v>0</v>
      </c>
      <c r="I1819" s="93">
        <f ca="1">OFFSET(dispos!$I$41,,90)</f>
        <v>0</v>
      </c>
      <c r="J1819" s="90" t="str">
        <f t="shared" ref="J1819:O1819" ca="1" si="3659">IF(D1819=0,"",SUMPRODUCT((D1804:D1853&lt;=D1819)-(ISBLANK(D1804:D1853))))</f>
        <v/>
      </c>
      <c r="K1819" s="90" t="str">
        <f t="shared" ca="1" si="3659"/>
        <v/>
      </c>
      <c r="L1819" s="90" t="str">
        <f t="shared" ca="1" si="3659"/>
        <v/>
      </c>
      <c r="M1819" s="90" t="str">
        <f t="shared" ca="1" si="3659"/>
        <v/>
      </c>
      <c r="N1819" s="90" t="str">
        <f t="shared" ca="1" si="3659"/>
        <v/>
      </c>
      <c r="O1819" s="90" t="str">
        <f t="shared" ca="1" si="3659"/>
        <v/>
      </c>
      <c r="P1819" s="89" t="str">
        <f t="shared" ref="P1819:U1819" ca="1" si="3660">IF(ISNA(MATCH(MIN(J1804:J1853)+ROW()-ROW(P1804),J1804:J1853,0)),"",INDEX(D1804:D1853,MATCH(MIN(J1804:J1853)+ROW()-ROW(P1804),J1804:J1853,0)))</f>
        <v/>
      </c>
      <c r="Q1819" s="89" t="str">
        <f t="shared" ca="1" si="3660"/>
        <v/>
      </c>
      <c r="R1819" s="89" t="str">
        <f t="shared" ca="1" si="3660"/>
        <v/>
      </c>
      <c r="S1819" s="89" t="str">
        <f t="shared" ca="1" si="3660"/>
        <v/>
      </c>
      <c r="T1819" s="89" t="str">
        <f t="shared" ca="1" si="3660"/>
        <v/>
      </c>
      <c r="U1819" s="89" t="str">
        <f t="shared" ca="1" si="3660"/>
        <v/>
      </c>
      <c r="V1819" s="98"/>
    </row>
    <row r="1820" spans="2:22" x14ac:dyDescent="0.25">
      <c r="B1820" s="91">
        <v>17</v>
      </c>
      <c r="C1820" s="92">
        <f t="shared" si="3616"/>
        <v>43872</v>
      </c>
      <c r="D1820" s="93">
        <f ca="1">OFFSET(dispos!$D$41,,96)</f>
        <v>0</v>
      </c>
      <c r="E1820" s="93">
        <f ca="1">OFFSET(dispos!$E$41,,96)</f>
        <v>0</v>
      </c>
      <c r="F1820" s="93">
        <f ca="1">OFFSET(dispos!$F$41,,96)</f>
        <v>0</v>
      </c>
      <c r="G1820" s="93">
        <f ca="1">OFFSET(dispos!$G$41,,96)</f>
        <v>0</v>
      </c>
      <c r="H1820" s="93">
        <f ca="1">OFFSET(dispos!$H$41,,96)</f>
        <v>0</v>
      </c>
      <c r="I1820" s="93">
        <f ca="1">OFFSET(dispos!$I$41,,96)</f>
        <v>0</v>
      </c>
      <c r="J1820" s="90" t="str">
        <f t="shared" ref="J1820:O1820" ca="1" si="3661">IF(D1820=0,"",SUMPRODUCT((D1804:D1853&lt;=D1820)-(ISBLANK(D1804:D1853))))</f>
        <v/>
      </c>
      <c r="K1820" s="90" t="str">
        <f t="shared" ca="1" si="3661"/>
        <v/>
      </c>
      <c r="L1820" s="90" t="str">
        <f t="shared" ca="1" si="3661"/>
        <v/>
      </c>
      <c r="M1820" s="90" t="str">
        <f t="shared" ca="1" si="3661"/>
        <v/>
      </c>
      <c r="N1820" s="90" t="str">
        <f t="shared" ca="1" si="3661"/>
        <v/>
      </c>
      <c r="O1820" s="90" t="str">
        <f t="shared" ca="1" si="3661"/>
        <v/>
      </c>
      <c r="P1820" s="89" t="str">
        <f t="shared" ref="P1820:U1820" ca="1" si="3662">IF(ISNA(MATCH(MIN(J1804:J1853)+ROW()-ROW(P1804),J1804:J1853,0)),"",INDEX(D1804:D1853,MATCH(MIN(J1804:J1853)+ROW()-ROW(P1804),J1804:J1853,0)))</f>
        <v/>
      </c>
      <c r="Q1820" s="89" t="str">
        <f t="shared" ca="1" si="3662"/>
        <v/>
      </c>
      <c r="R1820" s="89" t="str">
        <f t="shared" ca="1" si="3662"/>
        <v/>
      </c>
      <c r="S1820" s="89" t="str">
        <f t="shared" ca="1" si="3662"/>
        <v/>
      </c>
      <c r="T1820" s="89" t="str">
        <f t="shared" ca="1" si="3662"/>
        <v/>
      </c>
      <c r="U1820" s="89" t="str">
        <f t="shared" ca="1" si="3662"/>
        <v/>
      </c>
      <c r="V1820" s="98"/>
    </row>
    <row r="1821" spans="2:22" x14ac:dyDescent="0.25">
      <c r="B1821" s="91">
        <v>18</v>
      </c>
      <c r="C1821" s="92">
        <f t="shared" si="3616"/>
        <v>43872</v>
      </c>
      <c r="D1821" s="93">
        <f ca="1">OFFSET(dispos!$D$41,,102)</f>
        <v>0</v>
      </c>
      <c r="E1821" s="93">
        <f ca="1">OFFSET(dispos!$E$41,,102)</f>
        <v>0</v>
      </c>
      <c r="F1821" s="93">
        <f ca="1">OFFSET(dispos!$F$41,,102)</f>
        <v>0</v>
      </c>
      <c r="G1821" s="93">
        <f ca="1">OFFSET(dispos!$G$41,,102)</f>
        <v>0</v>
      </c>
      <c r="H1821" s="93">
        <f ca="1">OFFSET(dispos!$H$41,,102)</f>
        <v>0</v>
      </c>
      <c r="I1821" s="93">
        <f ca="1">OFFSET(dispos!$I$41,,102)</f>
        <v>0</v>
      </c>
      <c r="J1821" s="90" t="str">
        <f t="shared" ref="J1821:O1821" ca="1" si="3663">IF(D1821=0,"",SUMPRODUCT((D1804:D1853&lt;=D1821)-(ISBLANK(D1804:D1853))))</f>
        <v/>
      </c>
      <c r="K1821" s="90" t="str">
        <f t="shared" ca="1" si="3663"/>
        <v/>
      </c>
      <c r="L1821" s="90" t="str">
        <f t="shared" ca="1" si="3663"/>
        <v/>
      </c>
      <c r="M1821" s="90" t="str">
        <f t="shared" ca="1" si="3663"/>
        <v/>
      </c>
      <c r="N1821" s="90" t="str">
        <f t="shared" ca="1" si="3663"/>
        <v/>
      </c>
      <c r="O1821" s="90" t="str">
        <f t="shared" ca="1" si="3663"/>
        <v/>
      </c>
      <c r="P1821" s="89" t="str">
        <f t="shared" ref="P1821:U1821" ca="1" si="3664">IF(ISNA(MATCH(MIN(J1804:J1853)+ROW()-ROW(P1804),J1804:J1853,0)),"",INDEX(D1804:D1853,MATCH(MIN(J1804:J1853)+ROW()-ROW(P1804),J1804:J1853,0)))</f>
        <v/>
      </c>
      <c r="Q1821" s="89" t="str">
        <f t="shared" ca="1" si="3664"/>
        <v/>
      </c>
      <c r="R1821" s="89" t="str">
        <f t="shared" ca="1" si="3664"/>
        <v/>
      </c>
      <c r="S1821" s="89" t="str">
        <f t="shared" ca="1" si="3664"/>
        <v/>
      </c>
      <c r="T1821" s="89" t="str">
        <f t="shared" ca="1" si="3664"/>
        <v/>
      </c>
      <c r="U1821" s="89" t="str">
        <f t="shared" ca="1" si="3664"/>
        <v/>
      </c>
      <c r="V1821" s="98"/>
    </row>
    <row r="1822" spans="2:22" x14ac:dyDescent="0.25">
      <c r="B1822" s="91">
        <v>19</v>
      </c>
      <c r="C1822" s="92">
        <f t="shared" si="3616"/>
        <v>43872</v>
      </c>
      <c r="D1822" s="93">
        <f ca="1">OFFSET(dispos!$D$41,,108)</f>
        <v>0</v>
      </c>
      <c r="E1822" s="93">
        <f ca="1">OFFSET(dispos!$E$41,,108)</f>
        <v>0</v>
      </c>
      <c r="F1822" s="93">
        <f ca="1">OFFSET(dispos!$F$41,,108)</f>
        <v>0</v>
      </c>
      <c r="G1822" s="93">
        <f ca="1">OFFSET(dispos!$G$41,,108)</f>
        <v>0</v>
      </c>
      <c r="H1822" s="93">
        <f ca="1">OFFSET(dispos!$H$41,,108)</f>
        <v>0</v>
      </c>
      <c r="I1822" s="93">
        <f ca="1">OFFSET(dispos!$I$41,,108)</f>
        <v>0</v>
      </c>
      <c r="J1822" s="90" t="str">
        <f t="shared" ref="J1822:O1822" ca="1" si="3665">IF(D1822=0,"",SUMPRODUCT((D1804:D1853&lt;=D1822)-(ISBLANK(D1804:D1853))))</f>
        <v/>
      </c>
      <c r="K1822" s="90" t="str">
        <f t="shared" ca="1" si="3665"/>
        <v/>
      </c>
      <c r="L1822" s="90" t="str">
        <f t="shared" ca="1" si="3665"/>
        <v/>
      </c>
      <c r="M1822" s="90" t="str">
        <f t="shared" ca="1" si="3665"/>
        <v/>
      </c>
      <c r="N1822" s="90" t="str">
        <f t="shared" ca="1" si="3665"/>
        <v/>
      </c>
      <c r="O1822" s="90" t="str">
        <f t="shared" ca="1" si="3665"/>
        <v/>
      </c>
      <c r="P1822" s="89" t="str">
        <f t="shared" ref="P1822:U1822" ca="1" si="3666">IF(ISNA(MATCH(MIN(J1804:J1853)+ROW()-ROW(P1804),J1804:J1853,0)),"",INDEX(D1804:D1853,MATCH(MIN(J1804:J1853)+ROW()-ROW(P1804),J1804:J1853,0)))</f>
        <v/>
      </c>
      <c r="Q1822" s="89" t="str">
        <f t="shared" ca="1" si="3666"/>
        <v/>
      </c>
      <c r="R1822" s="89" t="str">
        <f t="shared" ca="1" si="3666"/>
        <v/>
      </c>
      <c r="S1822" s="89" t="str">
        <f t="shared" ca="1" si="3666"/>
        <v/>
      </c>
      <c r="T1822" s="89" t="str">
        <f t="shared" ca="1" si="3666"/>
        <v/>
      </c>
      <c r="U1822" s="89" t="str">
        <f t="shared" ca="1" si="3666"/>
        <v/>
      </c>
      <c r="V1822" s="98"/>
    </row>
    <row r="1823" spans="2:22" x14ac:dyDescent="0.25">
      <c r="B1823" s="91">
        <v>20</v>
      </c>
      <c r="C1823" s="92">
        <f t="shared" si="3616"/>
        <v>43872</v>
      </c>
      <c r="D1823" s="93">
        <f ca="1">OFFSET(dispos!$D$41,,114)</f>
        <v>0</v>
      </c>
      <c r="E1823" s="93">
        <f ca="1">OFFSET(dispos!$E$41,,114)</f>
        <v>0</v>
      </c>
      <c r="F1823" s="93">
        <f ca="1">OFFSET(dispos!$F$41,,114)</f>
        <v>0</v>
      </c>
      <c r="G1823" s="93">
        <f ca="1">OFFSET(dispos!$G$41,,114)</f>
        <v>0</v>
      </c>
      <c r="H1823" s="93">
        <f ca="1">OFFSET(dispos!$H$41,,114)</f>
        <v>0</v>
      </c>
      <c r="I1823" s="93">
        <f ca="1">OFFSET(dispos!$I$41,,114)</f>
        <v>0</v>
      </c>
      <c r="J1823" s="90" t="str">
        <f t="shared" ref="J1823:O1823" ca="1" si="3667">IF(D1823=0,"",SUMPRODUCT((D1804:D1853&lt;=D1823)-(ISBLANK(D1804:D1853))))</f>
        <v/>
      </c>
      <c r="K1823" s="90" t="str">
        <f t="shared" ca="1" si="3667"/>
        <v/>
      </c>
      <c r="L1823" s="90" t="str">
        <f t="shared" ca="1" si="3667"/>
        <v/>
      </c>
      <c r="M1823" s="90" t="str">
        <f t="shared" ca="1" si="3667"/>
        <v/>
      </c>
      <c r="N1823" s="90" t="str">
        <f t="shared" ca="1" si="3667"/>
        <v/>
      </c>
      <c r="O1823" s="90" t="str">
        <f t="shared" ca="1" si="3667"/>
        <v/>
      </c>
      <c r="P1823" s="89" t="str">
        <f t="shared" ref="P1823:U1823" ca="1" si="3668">IF(ISNA(MATCH(MIN(J1804:J1853)+ROW()-ROW(P1804),J1804:J1853,0)),"",INDEX(D1804:D1853,MATCH(MIN(J1804:J1853)+ROW()-ROW(P1804),J1804:J1853,0)))</f>
        <v/>
      </c>
      <c r="Q1823" s="89" t="str">
        <f t="shared" ca="1" si="3668"/>
        <v/>
      </c>
      <c r="R1823" s="89" t="str">
        <f t="shared" ca="1" si="3668"/>
        <v/>
      </c>
      <c r="S1823" s="89" t="str">
        <f t="shared" ca="1" si="3668"/>
        <v/>
      </c>
      <c r="T1823" s="89" t="str">
        <f t="shared" ca="1" si="3668"/>
        <v/>
      </c>
      <c r="U1823" s="89" t="str">
        <f t="shared" ca="1" si="3668"/>
        <v/>
      </c>
      <c r="V1823" s="98"/>
    </row>
    <row r="1824" spans="2:22" x14ac:dyDescent="0.25">
      <c r="B1824" s="91">
        <v>21</v>
      </c>
      <c r="C1824" s="92">
        <f t="shared" si="3616"/>
        <v>43872</v>
      </c>
      <c r="D1824" s="93">
        <f ca="1">OFFSET(dispos!$D$41,,120)</f>
        <v>0</v>
      </c>
      <c r="E1824" s="93">
        <f ca="1">OFFSET(dispos!$E$41,,120)</f>
        <v>0</v>
      </c>
      <c r="F1824" s="93">
        <f ca="1">OFFSET(dispos!$F$41,,120)</f>
        <v>0</v>
      </c>
      <c r="G1824" s="93">
        <f ca="1">OFFSET(dispos!$G$41,,120)</f>
        <v>0</v>
      </c>
      <c r="H1824" s="93">
        <f ca="1">OFFSET(dispos!$H$41,,120)</f>
        <v>0</v>
      </c>
      <c r="I1824" s="93">
        <f ca="1">OFFSET(dispos!$I$41,,120)</f>
        <v>0</v>
      </c>
      <c r="J1824" s="90" t="str">
        <f t="shared" ref="J1824:O1824" ca="1" si="3669">IF(D1824=0,"",SUMPRODUCT((D1804:D1853&lt;=D1824)-(ISBLANK(D1804:D1853))))</f>
        <v/>
      </c>
      <c r="K1824" s="90" t="str">
        <f t="shared" ca="1" si="3669"/>
        <v/>
      </c>
      <c r="L1824" s="90" t="str">
        <f t="shared" ca="1" si="3669"/>
        <v/>
      </c>
      <c r="M1824" s="90" t="str">
        <f t="shared" ca="1" si="3669"/>
        <v/>
      </c>
      <c r="N1824" s="90" t="str">
        <f t="shared" ca="1" si="3669"/>
        <v/>
      </c>
      <c r="O1824" s="90" t="str">
        <f t="shared" ca="1" si="3669"/>
        <v/>
      </c>
      <c r="P1824" s="89" t="str">
        <f t="shared" ref="P1824:U1824" ca="1" si="3670">IF(ISNA(MATCH(MIN(J1804:J1853)+ROW()-ROW(P1804),J1804:J1853,0)),"",INDEX(D1804:D1853,MATCH(MIN(J1804:J1853)+ROW()-ROW(P1804),J1804:J1853,0)))</f>
        <v/>
      </c>
      <c r="Q1824" s="89" t="str">
        <f t="shared" ca="1" si="3670"/>
        <v/>
      </c>
      <c r="R1824" s="89" t="str">
        <f t="shared" ca="1" si="3670"/>
        <v/>
      </c>
      <c r="S1824" s="89" t="str">
        <f t="shared" ca="1" si="3670"/>
        <v/>
      </c>
      <c r="T1824" s="89" t="str">
        <f t="shared" ca="1" si="3670"/>
        <v/>
      </c>
      <c r="U1824" s="89" t="str">
        <f t="shared" ca="1" si="3670"/>
        <v/>
      </c>
      <c r="V1824" s="98"/>
    </row>
    <row r="1825" spans="2:22" x14ac:dyDescent="0.25">
      <c r="B1825" s="91">
        <v>22</v>
      </c>
      <c r="C1825" s="92">
        <f t="shared" si="3616"/>
        <v>43872</v>
      </c>
      <c r="D1825" s="93">
        <f ca="1">OFFSET(dispos!$D$41,,126)</f>
        <v>0</v>
      </c>
      <c r="E1825" s="93">
        <f ca="1">OFFSET(dispos!$E$41,,126)</f>
        <v>0</v>
      </c>
      <c r="F1825" s="93">
        <f ca="1">OFFSET(dispos!$F$41,,126)</f>
        <v>0</v>
      </c>
      <c r="G1825" s="93">
        <f ca="1">OFFSET(dispos!$G$41,,126)</f>
        <v>0</v>
      </c>
      <c r="H1825" s="93">
        <f ca="1">OFFSET(dispos!$H$41,,126)</f>
        <v>0</v>
      </c>
      <c r="I1825" s="93">
        <f ca="1">OFFSET(dispos!$I$41,,126)</f>
        <v>0</v>
      </c>
      <c r="J1825" s="90" t="str">
        <f t="shared" ref="J1825:O1825" ca="1" si="3671">IF(D1825=0,"",SUMPRODUCT((D1804:D1853&lt;=D1825)-(ISBLANK(D1804:D1853))))</f>
        <v/>
      </c>
      <c r="K1825" s="90" t="str">
        <f t="shared" ca="1" si="3671"/>
        <v/>
      </c>
      <c r="L1825" s="90" t="str">
        <f t="shared" ca="1" si="3671"/>
        <v/>
      </c>
      <c r="M1825" s="90" t="str">
        <f t="shared" ca="1" si="3671"/>
        <v/>
      </c>
      <c r="N1825" s="90" t="str">
        <f t="shared" ca="1" si="3671"/>
        <v/>
      </c>
      <c r="O1825" s="90" t="str">
        <f t="shared" ca="1" si="3671"/>
        <v/>
      </c>
      <c r="P1825" s="89" t="str">
        <f t="shared" ref="P1825:U1825" ca="1" si="3672">IF(ISNA(MATCH(MIN(J1804:J1853)+ROW()-ROW(P1804),J1804:J1853,0)),"",INDEX(D1804:D1853,MATCH(MIN(J1804:J1853)+ROW()-ROW(P1804),J1804:J1853,0)))</f>
        <v/>
      </c>
      <c r="Q1825" s="89" t="str">
        <f t="shared" ca="1" si="3672"/>
        <v/>
      </c>
      <c r="R1825" s="89" t="str">
        <f t="shared" ca="1" si="3672"/>
        <v/>
      </c>
      <c r="S1825" s="89" t="str">
        <f t="shared" ca="1" si="3672"/>
        <v/>
      </c>
      <c r="T1825" s="89" t="str">
        <f t="shared" ca="1" si="3672"/>
        <v/>
      </c>
      <c r="U1825" s="89" t="str">
        <f t="shared" ca="1" si="3672"/>
        <v/>
      </c>
      <c r="V1825" s="98"/>
    </row>
    <row r="1826" spans="2:22" x14ac:dyDescent="0.25">
      <c r="B1826" s="91">
        <v>23</v>
      </c>
      <c r="C1826" s="92">
        <f t="shared" si="3616"/>
        <v>43872</v>
      </c>
      <c r="D1826" s="93">
        <f ca="1">OFFSET(dispos!$D$41,,132)</f>
        <v>0</v>
      </c>
      <c r="E1826" s="93">
        <f ca="1">OFFSET(dispos!$E$41,,132)</f>
        <v>0</v>
      </c>
      <c r="F1826" s="93">
        <f ca="1">OFFSET(dispos!$F$41,,132)</f>
        <v>0</v>
      </c>
      <c r="G1826" s="93">
        <f ca="1">OFFSET(dispos!$G$41,,132)</f>
        <v>0</v>
      </c>
      <c r="H1826" s="93">
        <f ca="1">OFFSET(dispos!$H$41,,132)</f>
        <v>0</v>
      </c>
      <c r="I1826" s="93">
        <f ca="1">OFFSET(dispos!$I$41,,132)</f>
        <v>0</v>
      </c>
      <c r="J1826" s="90" t="str">
        <f t="shared" ref="J1826:O1826" ca="1" si="3673">IF(D1826=0,"",SUMPRODUCT((D1804:D1853&lt;=D1826)-(ISBLANK(D1804:D1853))))</f>
        <v/>
      </c>
      <c r="K1826" s="90" t="str">
        <f t="shared" ca="1" si="3673"/>
        <v/>
      </c>
      <c r="L1826" s="90" t="str">
        <f t="shared" ca="1" si="3673"/>
        <v/>
      </c>
      <c r="M1826" s="90" t="str">
        <f t="shared" ca="1" si="3673"/>
        <v/>
      </c>
      <c r="N1826" s="90" t="str">
        <f t="shared" ca="1" si="3673"/>
        <v/>
      </c>
      <c r="O1826" s="90" t="str">
        <f t="shared" ca="1" si="3673"/>
        <v/>
      </c>
      <c r="P1826" s="89" t="str">
        <f t="shared" ref="P1826:U1826" ca="1" si="3674">IF(ISNA(MATCH(MIN(J1804:J1853)+ROW()-ROW(P1804),J1804:J1853,0)),"",INDEX(D1804:D1853,MATCH(MIN(J1804:J1853)+ROW()-ROW(P1804),J1804:J1853,0)))</f>
        <v/>
      </c>
      <c r="Q1826" s="89" t="str">
        <f t="shared" ca="1" si="3674"/>
        <v/>
      </c>
      <c r="R1826" s="89" t="str">
        <f t="shared" ca="1" si="3674"/>
        <v/>
      </c>
      <c r="S1826" s="89" t="str">
        <f t="shared" ca="1" si="3674"/>
        <v/>
      </c>
      <c r="T1826" s="89" t="str">
        <f t="shared" ca="1" si="3674"/>
        <v/>
      </c>
      <c r="U1826" s="89" t="str">
        <f t="shared" ca="1" si="3674"/>
        <v/>
      </c>
      <c r="V1826" s="98"/>
    </row>
    <row r="1827" spans="2:22" x14ac:dyDescent="0.25">
      <c r="B1827" s="91">
        <v>24</v>
      </c>
      <c r="C1827" s="92">
        <f t="shared" si="3616"/>
        <v>43872</v>
      </c>
      <c r="D1827" s="93">
        <f ca="1">OFFSET(dispos!$D$41,,138)</f>
        <v>0</v>
      </c>
      <c r="E1827" s="93">
        <f ca="1">OFFSET(dispos!$E$41,,138)</f>
        <v>0</v>
      </c>
      <c r="F1827" s="93">
        <f ca="1">OFFSET(dispos!$F$41,,138)</f>
        <v>0</v>
      </c>
      <c r="G1827" s="93">
        <f ca="1">OFFSET(dispos!$G$41,,138)</f>
        <v>0</v>
      </c>
      <c r="H1827" s="93">
        <f ca="1">OFFSET(dispos!$H$41,,138)</f>
        <v>0</v>
      </c>
      <c r="I1827" s="93">
        <f ca="1">OFFSET(dispos!$I$41,,138)</f>
        <v>0</v>
      </c>
      <c r="J1827" s="90" t="str">
        <f t="shared" ref="J1827:O1827" ca="1" si="3675">IF(D1827=0,"",SUMPRODUCT((D1804:D1853&lt;=D1827)-(ISBLANK(D1804:D1853))))</f>
        <v/>
      </c>
      <c r="K1827" s="90" t="str">
        <f t="shared" ca="1" si="3675"/>
        <v/>
      </c>
      <c r="L1827" s="90" t="str">
        <f t="shared" ca="1" si="3675"/>
        <v/>
      </c>
      <c r="M1827" s="90" t="str">
        <f t="shared" ca="1" si="3675"/>
        <v/>
      </c>
      <c r="N1827" s="90" t="str">
        <f t="shared" ca="1" si="3675"/>
        <v/>
      </c>
      <c r="O1827" s="90" t="str">
        <f t="shared" ca="1" si="3675"/>
        <v/>
      </c>
      <c r="P1827" s="89" t="str">
        <f t="shared" ref="P1827:U1827" ca="1" si="3676">IF(ISNA(MATCH(MIN(J1804:J1853)+ROW()-ROW(P1804),J1804:J1853,0)),"",INDEX(D1804:D1853,MATCH(MIN(J1804:J1853)+ROW()-ROW(P1804),J1804:J1853,0)))</f>
        <v/>
      </c>
      <c r="Q1827" s="89" t="str">
        <f t="shared" ca="1" si="3676"/>
        <v/>
      </c>
      <c r="R1827" s="89" t="str">
        <f t="shared" ca="1" si="3676"/>
        <v/>
      </c>
      <c r="S1827" s="89" t="str">
        <f t="shared" ca="1" si="3676"/>
        <v/>
      </c>
      <c r="T1827" s="89" t="str">
        <f t="shared" ca="1" si="3676"/>
        <v/>
      </c>
      <c r="U1827" s="89" t="str">
        <f t="shared" ca="1" si="3676"/>
        <v/>
      </c>
      <c r="V1827" s="98"/>
    </row>
    <row r="1828" spans="2:22" x14ac:dyDescent="0.25">
      <c r="B1828" s="91">
        <v>25</v>
      </c>
      <c r="C1828" s="92">
        <f t="shared" si="3616"/>
        <v>43872</v>
      </c>
      <c r="D1828" s="93">
        <f ca="1">OFFSET(dispos!$D$41,,144)</f>
        <v>0</v>
      </c>
      <c r="E1828" s="93">
        <f ca="1">OFFSET(dispos!$E$41,,144)</f>
        <v>0</v>
      </c>
      <c r="F1828" s="93">
        <f ca="1">OFFSET(dispos!$F$41,,144)</f>
        <v>0</v>
      </c>
      <c r="G1828" s="93">
        <f ca="1">OFFSET(dispos!$G$41,,144)</f>
        <v>0</v>
      </c>
      <c r="H1828" s="93">
        <f ca="1">OFFSET(dispos!$H$41,,144)</f>
        <v>0</v>
      </c>
      <c r="I1828" s="93">
        <f ca="1">OFFSET(dispos!$I$41,,144)</f>
        <v>0</v>
      </c>
      <c r="J1828" s="90" t="str">
        <f t="shared" ref="J1828:O1828" ca="1" si="3677">IF(D1828=0,"",SUMPRODUCT((D1804:D1853&lt;=D1828)-(ISBLANK(D1804:D1853))))</f>
        <v/>
      </c>
      <c r="K1828" s="90" t="str">
        <f t="shared" ca="1" si="3677"/>
        <v/>
      </c>
      <c r="L1828" s="90" t="str">
        <f t="shared" ca="1" si="3677"/>
        <v/>
      </c>
      <c r="M1828" s="90" t="str">
        <f t="shared" ca="1" si="3677"/>
        <v/>
      </c>
      <c r="N1828" s="90" t="str">
        <f t="shared" ca="1" si="3677"/>
        <v/>
      </c>
      <c r="O1828" s="90" t="str">
        <f t="shared" ca="1" si="3677"/>
        <v/>
      </c>
      <c r="P1828" s="89" t="str">
        <f t="shared" ref="P1828:U1828" ca="1" si="3678">IF(ISNA(MATCH(MIN(J1804:J1853)+ROW()-ROW(P1804),J1804:J1853,0)),"",INDEX(D1804:D1853,MATCH(MIN(J1804:J1853)+ROW()-ROW(P1804),J1804:J1853,0)))</f>
        <v/>
      </c>
      <c r="Q1828" s="89" t="str">
        <f t="shared" ca="1" si="3678"/>
        <v/>
      </c>
      <c r="R1828" s="89" t="str">
        <f t="shared" ca="1" si="3678"/>
        <v/>
      </c>
      <c r="S1828" s="89" t="str">
        <f t="shared" ca="1" si="3678"/>
        <v/>
      </c>
      <c r="T1828" s="89" t="str">
        <f t="shared" ca="1" si="3678"/>
        <v/>
      </c>
      <c r="U1828" s="89" t="str">
        <f t="shared" ca="1" si="3678"/>
        <v/>
      </c>
      <c r="V1828" s="98"/>
    </row>
    <row r="1829" spans="2:22" x14ac:dyDescent="0.25">
      <c r="B1829" s="91">
        <v>26</v>
      </c>
      <c r="C1829" s="92">
        <f t="shared" si="3616"/>
        <v>43872</v>
      </c>
      <c r="D1829" s="93">
        <f ca="1">OFFSET(dispos!$D$41,,150)</f>
        <v>0</v>
      </c>
      <c r="E1829" s="93">
        <f ca="1">OFFSET(dispos!$E$41,,150)</f>
        <v>0</v>
      </c>
      <c r="F1829" s="93">
        <f ca="1">OFFSET(dispos!$F$41,,150)</f>
        <v>0</v>
      </c>
      <c r="G1829" s="93">
        <f ca="1">OFFSET(dispos!$G$41,,150)</f>
        <v>0</v>
      </c>
      <c r="H1829" s="93">
        <f ca="1">OFFSET(dispos!$H$41,,150)</f>
        <v>0</v>
      </c>
      <c r="I1829" s="93">
        <f ca="1">OFFSET(dispos!$I$41,,150)</f>
        <v>0</v>
      </c>
      <c r="J1829" s="90" t="str">
        <f t="shared" ref="J1829:O1829" ca="1" si="3679">IF(D1829=0,"",SUMPRODUCT((D1804:D1853&lt;=D1829)-(ISBLANK(D1804:D1853))))</f>
        <v/>
      </c>
      <c r="K1829" s="90" t="str">
        <f t="shared" ca="1" si="3679"/>
        <v/>
      </c>
      <c r="L1829" s="90" t="str">
        <f t="shared" ca="1" si="3679"/>
        <v/>
      </c>
      <c r="M1829" s="90" t="str">
        <f t="shared" ca="1" si="3679"/>
        <v/>
      </c>
      <c r="N1829" s="90" t="str">
        <f t="shared" ca="1" si="3679"/>
        <v/>
      </c>
      <c r="O1829" s="90" t="str">
        <f t="shared" ca="1" si="3679"/>
        <v/>
      </c>
      <c r="P1829" s="89" t="str">
        <f t="shared" ref="P1829:U1829" ca="1" si="3680">IF(ISNA(MATCH(MIN(J1804:J1853)+ROW()-ROW(P1804),J1804:J1853,0)),"",INDEX(D1804:D1853,MATCH(MIN(J1804:J1853)+ROW()-ROW(P1804),J1804:J1853,0)))</f>
        <v/>
      </c>
      <c r="Q1829" s="89" t="str">
        <f t="shared" ca="1" si="3680"/>
        <v/>
      </c>
      <c r="R1829" s="89" t="str">
        <f t="shared" ca="1" si="3680"/>
        <v/>
      </c>
      <c r="S1829" s="89" t="str">
        <f t="shared" ca="1" si="3680"/>
        <v/>
      </c>
      <c r="T1829" s="89" t="str">
        <f t="shared" ca="1" si="3680"/>
        <v/>
      </c>
      <c r="U1829" s="89" t="str">
        <f t="shared" ca="1" si="3680"/>
        <v/>
      </c>
      <c r="V1829" s="98"/>
    </row>
    <row r="1830" spans="2:22" x14ac:dyDescent="0.25">
      <c r="B1830" s="91">
        <v>27</v>
      </c>
      <c r="C1830" s="92">
        <f t="shared" si="3616"/>
        <v>43872</v>
      </c>
      <c r="D1830" s="93">
        <f ca="1">OFFSET(dispos!$D$41,,156)</f>
        <v>0</v>
      </c>
      <c r="E1830" s="93">
        <f ca="1">OFFSET(dispos!$E$41,,156)</f>
        <v>0</v>
      </c>
      <c r="F1830" s="93">
        <f ca="1">OFFSET(dispos!$F$41,,156)</f>
        <v>0</v>
      </c>
      <c r="G1830" s="93">
        <f ca="1">OFFSET(dispos!$G$41,,156)</f>
        <v>0</v>
      </c>
      <c r="H1830" s="93">
        <f ca="1">OFFSET(dispos!$H$41,,156)</f>
        <v>0</v>
      </c>
      <c r="I1830" s="93">
        <f ca="1">OFFSET(dispos!$I$41,,156)</f>
        <v>0</v>
      </c>
      <c r="J1830" s="90" t="str">
        <f t="shared" ref="J1830:O1830" ca="1" si="3681">IF(D1830=0,"",SUMPRODUCT((D1804:D1853&lt;=D1830)-(ISBLANK(D1804:D1853))))</f>
        <v/>
      </c>
      <c r="K1830" s="90" t="str">
        <f t="shared" ca="1" si="3681"/>
        <v/>
      </c>
      <c r="L1830" s="90" t="str">
        <f t="shared" ca="1" si="3681"/>
        <v/>
      </c>
      <c r="M1830" s="90" t="str">
        <f t="shared" ca="1" si="3681"/>
        <v/>
      </c>
      <c r="N1830" s="90" t="str">
        <f t="shared" ca="1" si="3681"/>
        <v/>
      </c>
      <c r="O1830" s="90" t="str">
        <f t="shared" ca="1" si="3681"/>
        <v/>
      </c>
      <c r="P1830" s="89" t="str">
        <f t="shared" ref="P1830:U1830" ca="1" si="3682">IF(ISNA(MATCH(MIN(J1804:J1853)+ROW()-ROW(P1804),J1804:J1853,0)),"",INDEX(D1804:D1853,MATCH(MIN(J1804:J1853)+ROW()-ROW(P1804),J1804:J1853,0)))</f>
        <v/>
      </c>
      <c r="Q1830" s="89" t="str">
        <f t="shared" ca="1" si="3682"/>
        <v/>
      </c>
      <c r="R1830" s="89" t="str">
        <f t="shared" ca="1" si="3682"/>
        <v/>
      </c>
      <c r="S1830" s="89" t="str">
        <f t="shared" ca="1" si="3682"/>
        <v/>
      </c>
      <c r="T1830" s="89" t="str">
        <f t="shared" ca="1" si="3682"/>
        <v/>
      </c>
      <c r="U1830" s="89" t="str">
        <f t="shared" ca="1" si="3682"/>
        <v/>
      </c>
      <c r="V1830" s="98"/>
    </row>
    <row r="1831" spans="2:22" x14ac:dyDescent="0.25">
      <c r="B1831" s="91">
        <v>28</v>
      </c>
      <c r="C1831" s="92">
        <f t="shared" si="3616"/>
        <v>43872</v>
      </c>
      <c r="D1831" s="93">
        <f ca="1">OFFSET(dispos!$D$41,,162)</f>
        <v>0</v>
      </c>
      <c r="E1831" s="93">
        <f ca="1">OFFSET(dispos!$E$41,,162)</f>
        <v>0</v>
      </c>
      <c r="F1831" s="93">
        <f ca="1">OFFSET(dispos!$F$41,,162)</f>
        <v>0</v>
      </c>
      <c r="G1831" s="93">
        <f ca="1">OFFSET(dispos!$G$41,,162)</f>
        <v>0</v>
      </c>
      <c r="H1831" s="93">
        <f ca="1">OFFSET(dispos!$H$41,,162)</f>
        <v>0</v>
      </c>
      <c r="I1831" s="93">
        <f ca="1">OFFSET(dispos!$I$41,,162)</f>
        <v>0</v>
      </c>
      <c r="J1831" s="90" t="str">
        <f t="shared" ref="J1831:O1831" ca="1" si="3683">IF(D1831=0,"",SUMPRODUCT((D1804:D1853&lt;=D1831)-(ISBLANK(D1804:D1853))))</f>
        <v/>
      </c>
      <c r="K1831" s="90" t="str">
        <f t="shared" ca="1" si="3683"/>
        <v/>
      </c>
      <c r="L1831" s="90" t="str">
        <f t="shared" ca="1" si="3683"/>
        <v/>
      </c>
      <c r="M1831" s="90" t="str">
        <f t="shared" ca="1" si="3683"/>
        <v/>
      </c>
      <c r="N1831" s="90" t="str">
        <f t="shared" ca="1" si="3683"/>
        <v/>
      </c>
      <c r="O1831" s="90" t="str">
        <f t="shared" ca="1" si="3683"/>
        <v/>
      </c>
      <c r="P1831" s="89" t="str">
        <f t="shared" ref="P1831:U1831" ca="1" si="3684">IF(ISNA(MATCH(MIN(J1804:J1853)+ROW()-ROW(P1804),J1804:J1853,0)),"",INDEX(D1804:D1853,MATCH(MIN(J1804:J1853)+ROW()-ROW(P1804),J1804:J1853,0)))</f>
        <v/>
      </c>
      <c r="Q1831" s="89" t="str">
        <f t="shared" ca="1" si="3684"/>
        <v/>
      </c>
      <c r="R1831" s="89" t="str">
        <f t="shared" ca="1" si="3684"/>
        <v/>
      </c>
      <c r="S1831" s="89" t="str">
        <f t="shared" ca="1" si="3684"/>
        <v/>
      </c>
      <c r="T1831" s="89" t="str">
        <f t="shared" ca="1" si="3684"/>
        <v/>
      </c>
      <c r="U1831" s="89" t="str">
        <f t="shared" ca="1" si="3684"/>
        <v/>
      </c>
      <c r="V1831" s="98"/>
    </row>
    <row r="1832" spans="2:22" x14ac:dyDescent="0.25">
      <c r="B1832" s="91">
        <v>29</v>
      </c>
      <c r="C1832" s="92">
        <f t="shared" si="3616"/>
        <v>43872</v>
      </c>
      <c r="D1832" s="93">
        <f ca="1">OFFSET(dispos!$D$41,,168)</f>
        <v>0</v>
      </c>
      <c r="E1832" s="93">
        <f ca="1">OFFSET(dispos!$E$41,,168)</f>
        <v>0</v>
      </c>
      <c r="F1832" s="93">
        <f ca="1">OFFSET(dispos!$F$41,,168)</f>
        <v>0</v>
      </c>
      <c r="G1832" s="93">
        <f ca="1">OFFSET(dispos!$G$41,,168)</f>
        <v>0</v>
      </c>
      <c r="H1832" s="93">
        <f ca="1">OFFSET(dispos!$H$41,,168)</f>
        <v>0</v>
      </c>
      <c r="I1832" s="93">
        <f ca="1">OFFSET(dispos!$I$41,,168)</f>
        <v>0</v>
      </c>
      <c r="J1832" s="90" t="str">
        <f t="shared" ref="J1832:O1832" ca="1" si="3685">IF(D1832=0,"",SUMPRODUCT((D1804:D1853&lt;=D1832)-(ISBLANK(D1804:D1853))))</f>
        <v/>
      </c>
      <c r="K1832" s="90" t="str">
        <f t="shared" ca="1" si="3685"/>
        <v/>
      </c>
      <c r="L1832" s="90" t="str">
        <f t="shared" ca="1" si="3685"/>
        <v/>
      </c>
      <c r="M1832" s="90" t="str">
        <f t="shared" ca="1" si="3685"/>
        <v/>
      </c>
      <c r="N1832" s="90" t="str">
        <f t="shared" ca="1" si="3685"/>
        <v/>
      </c>
      <c r="O1832" s="90" t="str">
        <f t="shared" ca="1" si="3685"/>
        <v/>
      </c>
      <c r="P1832" s="89" t="str">
        <f t="shared" ref="P1832:U1832" ca="1" si="3686">IF(ISNA(MATCH(MIN(J1804:J1853)+ROW()-ROW(P1804),J1804:J1853,0)),"",INDEX(D1804:D1853,MATCH(MIN(J1804:J1853)+ROW()-ROW(P1804),J1804:J1853,0)))</f>
        <v/>
      </c>
      <c r="Q1832" s="89" t="str">
        <f t="shared" ca="1" si="3686"/>
        <v/>
      </c>
      <c r="R1832" s="89" t="str">
        <f t="shared" ca="1" si="3686"/>
        <v/>
      </c>
      <c r="S1832" s="89" t="str">
        <f t="shared" ca="1" si="3686"/>
        <v/>
      </c>
      <c r="T1832" s="89" t="str">
        <f t="shared" ca="1" si="3686"/>
        <v/>
      </c>
      <c r="U1832" s="89" t="str">
        <f t="shared" ca="1" si="3686"/>
        <v/>
      </c>
      <c r="V1832" s="98"/>
    </row>
    <row r="1833" spans="2:22" x14ac:dyDescent="0.25">
      <c r="B1833" s="91">
        <v>30</v>
      </c>
      <c r="C1833" s="92">
        <f t="shared" si="3616"/>
        <v>43872</v>
      </c>
      <c r="D1833" s="93">
        <f ca="1">OFFSET(dispos!$D$41,,174)</f>
        <v>0</v>
      </c>
      <c r="E1833" s="93">
        <f ca="1">OFFSET(dispos!$E$41,,174)</f>
        <v>0</v>
      </c>
      <c r="F1833" s="93">
        <f ca="1">OFFSET(dispos!$F$41,,174)</f>
        <v>0</v>
      </c>
      <c r="G1833" s="93">
        <f ca="1">OFFSET(dispos!$G$41,,174)</f>
        <v>0</v>
      </c>
      <c r="H1833" s="93">
        <f ca="1">OFFSET(dispos!$H$41,,174)</f>
        <v>0</v>
      </c>
      <c r="I1833" s="93">
        <f ca="1">OFFSET(dispos!$I$41,,174)</f>
        <v>0</v>
      </c>
      <c r="J1833" s="90" t="str">
        <f t="shared" ref="J1833:O1833" ca="1" si="3687">IF(D1833=0,"",SUMPRODUCT((D1804:D1853&lt;=D1833)-(ISBLANK(D1804:D1853))))</f>
        <v/>
      </c>
      <c r="K1833" s="90" t="str">
        <f t="shared" ca="1" si="3687"/>
        <v/>
      </c>
      <c r="L1833" s="90" t="str">
        <f t="shared" ca="1" si="3687"/>
        <v/>
      </c>
      <c r="M1833" s="90" t="str">
        <f t="shared" ca="1" si="3687"/>
        <v/>
      </c>
      <c r="N1833" s="90" t="str">
        <f t="shared" ca="1" si="3687"/>
        <v/>
      </c>
      <c r="O1833" s="90" t="str">
        <f t="shared" ca="1" si="3687"/>
        <v/>
      </c>
      <c r="P1833" s="89" t="str">
        <f t="shared" ref="P1833:U1833" ca="1" si="3688">IF(ISNA(MATCH(MIN(J1804:J1853)+ROW()-ROW(P1804),J1804:J1853,0)),"",INDEX(D1804:D1853,MATCH(MIN(J1804:J1853)+ROW()-ROW(P1804),J1804:J1853,0)))</f>
        <v/>
      </c>
      <c r="Q1833" s="89" t="str">
        <f t="shared" ca="1" si="3688"/>
        <v/>
      </c>
      <c r="R1833" s="89" t="str">
        <f t="shared" ca="1" si="3688"/>
        <v/>
      </c>
      <c r="S1833" s="89" t="str">
        <f t="shared" ca="1" si="3688"/>
        <v/>
      </c>
      <c r="T1833" s="89" t="str">
        <f t="shared" ca="1" si="3688"/>
        <v/>
      </c>
      <c r="U1833" s="89" t="str">
        <f t="shared" ca="1" si="3688"/>
        <v/>
      </c>
      <c r="V1833" s="98"/>
    </row>
    <row r="1834" spans="2:22" x14ac:dyDescent="0.25">
      <c r="B1834" s="91">
        <v>31</v>
      </c>
      <c r="C1834" s="92">
        <f t="shared" si="3616"/>
        <v>43872</v>
      </c>
      <c r="D1834" s="93">
        <f ca="1">OFFSET(dispos!$D$41,,180)</f>
        <v>0</v>
      </c>
      <c r="E1834" s="93">
        <f ca="1">OFFSET(dispos!$E$41,,180)</f>
        <v>0</v>
      </c>
      <c r="F1834" s="93">
        <f ca="1">OFFSET(dispos!$F$41,,180)</f>
        <v>0</v>
      </c>
      <c r="G1834" s="93">
        <f ca="1">OFFSET(dispos!$G$41,,180)</f>
        <v>0</v>
      </c>
      <c r="H1834" s="93">
        <f ca="1">OFFSET(dispos!$H$41,,180)</f>
        <v>0</v>
      </c>
      <c r="I1834" s="93">
        <f ca="1">OFFSET(dispos!$I$41,,180)</f>
        <v>0</v>
      </c>
      <c r="J1834" s="90" t="str">
        <f t="shared" ref="J1834:O1834" ca="1" si="3689">IF(D1834=0,"",SUMPRODUCT((D1804:D1853&lt;=D1834)-(ISBLANK(D1804:D1853))))</f>
        <v/>
      </c>
      <c r="K1834" s="90" t="str">
        <f t="shared" ca="1" si="3689"/>
        <v/>
      </c>
      <c r="L1834" s="90" t="str">
        <f t="shared" ca="1" si="3689"/>
        <v/>
      </c>
      <c r="M1834" s="90" t="str">
        <f t="shared" ca="1" si="3689"/>
        <v/>
      </c>
      <c r="N1834" s="90" t="str">
        <f t="shared" ca="1" si="3689"/>
        <v/>
      </c>
      <c r="O1834" s="90" t="str">
        <f t="shared" ca="1" si="3689"/>
        <v/>
      </c>
      <c r="P1834" s="89" t="str">
        <f t="shared" ref="P1834:U1834" ca="1" si="3690">IF(ISNA(MATCH(MIN(J1804:J1853)+ROW()-ROW(P1804),J1804:J1853,0)),"",INDEX(D1804:D1853,MATCH(MIN(J1804:J1853)+ROW()-ROW(P1804),J1804:J1853,0)))</f>
        <v/>
      </c>
      <c r="Q1834" s="89" t="str">
        <f t="shared" ca="1" si="3690"/>
        <v/>
      </c>
      <c r="R1834" s="89" t="str">
        <f t="shared" ca="1" si="3690"/>
        <v/>
      </c>
      <c r="S1834" s="89" t="str">
        <f t="shared" ca="1" si="3690"/>
        <v/>
      </c>
      <c r="T1834" s="89" t="str">
        <f t="shared" ca="1" si="3690"/>
        <v/>
      </c>
      <c r="U1834" s="89" t="str">
        <f t="shared" ca="1" si="3690"/>
        <v/>
      </c>
      <c r="V1834" s="98"/>
    </row>
    <row r="1835" spans="2:22" x14ac:dyDescent="0.25">
      <c r="B1835" s="91">
        <v>32</v>
      </c>
      <c r="C1835" s="92">
        <f t="shared" si="3616"/>
        <v>43872</v>
      </c>
      <c r="D1835" s="93">
        <f ca="1">OFFSET(dispos!$D$41,,186)</f>
        <v>0</v>
      </c>
      <c r="E1835" s="93">
        <f ca="1">OFFSET(dispos!$E$41,,186)</f>
        <v>0</v>
      </c>
      <c r="F1835" s="93">
        <f ca="1">OFFSET(dispos!$F$41,,186)</f>
        <v>0</v>
      </c>
      <c r="G1835" s="93">
        <f ca="1">OFFSET(dispos!$G$41,,186)</f>
        <v>0</v>
      </c>
      <c r="H1835" s="93">
        <f ca="1">OFFSET(dispos!$H$41,,186)</f>
        <v>0</v>
      </c>
      <c r="I1835" s="93">
        <f ca="1">OFFSET(dispos!$I$41,,186)</f>
        <v>0</v>
      </c>
      <c r="J1835" s="90" t="str">
        <f t="shared" ref="J1835:O1835" ca="1" si="3691">IF(D1835=0,"",SUMPRODUCT((D1804:D1853&lt;=D1835)-(ISBLANK(D1804:D1853))))</f>
        <v/>
      </c>
      <c r="K1835" s="90" t="str">
        <f t="shared" ca="1" si="3691"/>
        <v/>
      </c>
      <c r="L1835" s="90" t="str">
        <f t="shared" ca="1" si="3691"/>
        <v/>
      </c>
      <c r="M1835" s="90" t="str">
        <f t="shared" ca="1" si="3691"/>
        <v/>
      </c>
      <c r="N1835" s="90" t="str">
        <f t="shared" ca="1" si="3691"/>
        <v/>
      </c>
      <c r="O1835" s="90" t="str">
        <f t="shared" ca="1" si="3691"/>
        <v/>
      </c>
      <c r="P1835" s="89" t="str">
        <f t="shared" ref="P1835:U1835" ca="1" si="3692">IF(ISNA(MATCH(MIN(J1804:J1853)+ROW()-ROW(P1804),J1804:J1853,0)),"",INDEX(D1804:D1853,MATCH(MIN(J1804:J1853)+ROW()-ROW(P1804),J1804:J1853,0)))</f>
        <v/>
      </c>
      <c r="Q1835" s="89" t="str">
        <f t="shared" ca="1" si="3692"/>
        <v/>
      </c>
      <c r="R1835" s="89" t="str">
        <f t="shared" ca="1" si="3692"/>
        <v/>
      </c>
      <c r="S1835" s="89" t="str">
        <f t="shared" ca="1" si="3692"/>
        <v/>
      </c>
      <c r="T1835" s="89" t="str">
        <f t="shared" ca="1" si="3692"/>
        <v/>
      </c>
      <c r="U1835" s="89" t="str">
        <f t="shared" ca="1" si="3692"/>
        <v/>
      </c>
      <c r="V1835" s="98"/>
    </row>
    <row r="1836" spans="2:22" x14ac:dyDescent="0.25">
      <c r="B1836" s="91">
        <v>33</v>
      </c>
      <c r="C1836" s="92">
        <f t="shared" si="3616"/>
        <v>43872</v>
      </c>
      <c r="D1836" s="93">
        <f ca="1">OFFSET(dispos!$D$41,,192)</f>
        <v>0</v>
      </c>
      <c r="E1836" s="93">
        <f ca="1">OFFSET(dispos!$E$41,,192)</f>
        <v>0</v>
      </c>
      <c r="F1836" s="93">
        <f ca="1">OFFSET(dispos!$F$41,,192)</f>
        <v>0</v>
      </c>
      <c r="G1836" s="93">
        <f ca="1">OFFSET(dispos!$G$41,,192)</f>
        <v>0</v>
      </c>
      <c r="H1836" s="93">
        <f ca="1">OFFSET(dispos!$H$41,,192)</f>
        <v>0</v>
      </c>
      <c r="I1836" s="93">
        <f ca="1">OFFSET(dispos!$I$41,,192)</f>
        <v>0</v>
      </c>
      <c r="J1836" s="90" t="str">
        <f t="shared" ref="J1836:O1836" ca="1" si="3693">IF(D1836=0,"",SUMPRODUCT((D1804:D1853&lt;=D1836)-(ISBLANK(D1804:D1853))))</f>
        <v/>
      </c>
      <c r="K1836" s="90" t="str">
        <f t="shared" ca="1" si="3693"/>
        <v/>
      </c>
      <c r="L1836" s="90" t="str">
        <f t="shared" ca="1" si="3693"/>
        <v/>
      </c>
      <c r="M1836" s="90" t="str">
        <f t="shared" ca="1" si="3693"/>
        <v/>
      </c>
      <c r="N1836" s="90" t="str">
        <f t="shared" ca="1" si="3693"/>
        <v/>
      </c>
      <c r="O1836" s="90" t="str">
        <f t="shared" ca="1" si="3693"/>
        <v/>
      </c>
      <c r="P1836" s="89" t="str">
        <f t="shared" ref="P1836:U1836" ca="1" si="3694">IF(ISNA(MATCH(MIN(J1804:J1853)+ROW()-ROW(P1804),J1804:J1853,0)),"",INDEX(D1804:D1853,MATCH(MIN(J1804:J1853)+ROW()-ROW(P1804),J1804:J1853,0)))</f>
        <v/>
      </c>
      <c r="Q1836" s="89" t="str">
        <f t="shared" ca="1" si="3694"/>
        <v/>
      </c>
      <c r="R1836" s="89" t="str">
        <f t="shared" ca="1" si="3694"/>
        <v/>
      </c>
      <c r="S1836" s="89" t="str">
        <f t="shared" ca="1" si="3694"/>
        <v/>
      </c>
      <c r="T1836" s="89" t="str">
        <f t="shared" ca="1" si="3694"/>
        <v/>
      </c>
      <c r="U1836" s="89" t="str">
        <f t="shared" ca="1" si="3694"/>
        <v/>
      </c>
      <c r="V1836" s="98"/>
    </row>
    <row r="1837" spans="2:22" x14ac:dyDescent="0.25">
      <c r="B1837" s="91">
        <v>34</v>
      </c>
      <c r="C1837" s="92">
        <f t="shared" si="3616"/>
        <v>43872</v>
      </c>
      <c r="D1837" s="93">
        <f ca="1">OFFSET(dispos!$D$41,,198)</f>
        <v>0</v>
      </c>
      <c r="E1837" s="93">
        <f ca="1">OFFSET(dispos!$E$41,,198)</f>
        <v>0</v>
      </c>
      <c r="F1837" s="93">
        <f ca="1">OFFSET(dispos!$F$41,,198)</f>
        <v>0</v>
      </c>
      <c r="G1837" s="93">
        <f ca="1">OFFSET(dispos!$G$41,,198)</f>
        <v>0</v>
      </c>
      <c r="H1837" s="93">
        <f ca="1">OFFSET(dispos!$H$41,,198)</f>
        <v>0</v>
      </c>
      <c r="I1837" s="93">
        <f ca="1">OFFSET(dispos!$I$41,,198)</f>
        <v>0</v>
      </c>
      <c r="J1837" s="90" t="str">
        <f t="shared" ref="J1837:O1837" ca="1" si="3695">IF(D1837=0,"",SUMPRODUCT((D1804:D1853&lt;=D1837)-(ISBLANK(D1804:D1853))))</f>
        <v/>
      </c>
      <c r="K1837" s="90" t="str">
        <f t="shared" ca="1" si="3695"/>
        <v/>
      </c>
      <c r="L1837" s="90" t="str">
        <f t="shared" ca="1" si="3695"/>
        <v/>
      </c>
      <c r="M1837" s="90" t="str">
        <f t="shared" ca="1" si="3695"/>
        <v/>
      </c>
      <c r="N1837" s="90" t="str">
        <f t="shared" ca="1" si="3695"/>
        <v/>
      </c>
      <c r="O1837" s="90" t="str">
        <f t="shared" ca="1" si="3695"/>
        <v/>
      </c>
      <c r="P1837" s="89" t="str">
        <f t="shared" ref="P1837:U1837" ca="1" si="3696">IF(ISNA(MATCH(MIN(J1804:J1853)+ROW()-ROW(P1804),J1804:J1853,0)),"",INDEX(D1804:D1853,MATCH(MIN(J1804:J1853)+ROW()-ROW(P1804),J1804:J1853,0)))</f>
        <v/>
      </c>
      <c r="Q1837" s="89" t="str">
        <f t="shared" ca="1" si="3696"/>
        <v/>
      </c>
      <c r="R1837" s="89" t="str">
        <f t="shared" ca="1" si="3696"/>
        <v/>
      </c>
      <c r="S1837" s="89" t="str">
        <f t="shared" ca="1" si="3696"/>
        <v/>
      </c>
      <c r="T1837" s="89" t="str">
        <f t="shared" ca="1" si="3696"/>
        <v/>
      </c>
      <c r="U1837" s="89" t="str">
        <f t="shared" ca="1" si="3696"/>
        <v/>
      </c>
      <c r="V1837" s="98"/>
    </row>
    <row r="1838" spans="2:22" x14ac:dyDescent="0.25">
      <c r="B1838" s="91">
        <v>35</v>
      </c>
      <c r="C1838" s="92">
        <f t="shared" si="3616"/>
        <v>43872</v>
      </c>
      <c r="D1838" s="93">
        <f ca="1">OFFSET(dispos!$D$41,,204)</f>
        <v>0</v>
      </c>
      <c r="E1838" s="93">
        <f ca="1">OFFSET(dispos!$E$41,,204)</f>
        <v>0</v>
      </c>
      <c r="F1838" s="93">
        <f ca="1">OFFSET(dispos!$F$41,,204)</f>
        <v>0</v>
      </c>
      <c r="G1838" s="93">
        <f ca="1">OFFSET(dispos!$G$41,,204)</f>
        <v>0</v>
      </c>
      <c r="H1838" s="93">
        <f ca="1">OFFSET(dispos!$H$41,,204)</f>
        <v>0</v>
      </c>
      <c r="I1838" s="93">
        <f ca="1">OFFSET(dispos!$I$41,,204)</f>
        <v>0</v>
      </c>
      <c r="J1838" s="90" t="str">
        <f t="shared" ref="J1838:O1838" ca="1" si="3697">IF(D1838=0,"",SUMPRODUCT((D1804:D1853&lt;=D1838)-(ISBLANK(D1804:D1853))))</f>
        <v/>
      </c>
      <c r="K1838" s="90" t="str">
        <f t="shared" ca="1" si="3697"/>
        <v/>
      </c>
      <c r="L1838" s="90" t="str">
        <f t="shared" ca="1" si="3697"/>
        <v/>
      </c>
      <c r="M1838" s="90" t="str">
        <f t="shared" ca="1" si="3697"/>
        <v/>
      </c>
      <c r="N1838" s="90" t="str">
        <f t="shared" ca="1" si="3697"/>
        <v/>
      </c>
      <c r="O1838" s="90" t="str">
        <f t="shared" ca="1" si="3697"/>
        <v/>
      </c>
      <c r="P1838" s="89" t="str">
        <f t="shared" ref="P1838:U1838" ca="1" si="3698">IF(ISNA(MATCH(MIN(J1804:J1853)+ROW()-ROW(P1804),J1804:J1853,0)),"",INDEX(D1804:D1853,MATCH(MIN(J1804:J1853)+ROW()-ROW(P1804),J1804:J1853,0)))</f>
        <v/>
      </c>
      <c r="Q1838" s="89" t="str">
        <f t="shared" ca="1" si="3698"/>
        <v/>
      </c>
      <c r="R1838" s="89" t="str">
        <f t="shared" ca="1" si="3698"/>
        <v/>
      </c>
      <c r="S1838" s="89" t="str">
        <f t="shared" ca="1" si="3698"/>
        <v/>
      </c>
      <c r="T1838" s="89" t="str">
        <f t="shared" ca="1" si="3698"/>
        <v/>
      </c>
      <c r="U1838" s="89" t="str">
        <f t="shared" ca="1" si="3698"/>
        <v/>
      </c>
      <c r="V1838" s="98"/>
    </row>
    <row r="1839" spans="2:22" x14ac:dyDescent="0.25">
      <c r="B1839" s="91">
        <v>36</v>
      </c>
      <c r="C1839" s="92">
        <f t="shared" si="3616"/>
        <v>43872</v>
      </c>
      <c r="D1839" s="93">
        <f ca="1">OFFSET(dispos!$D$41,,210)</f>
        <v>0</v>
      </c>
      <c r="E1839" s="93">
        <f ca="1">OFFSET(dispos!$E$41,,210)</f>
        <v>0</v>
      </c>
      <c r="F1839" s="93">
        <f ca="1">OFFSET(dispos!$F$41,,210)</f>
        <v>0</v>
      </c>
      <c r="G1839" s="93">
        <f ca="1">OFFSET(dispos!$G$41,,210)</f>
        <v>0</v>
      </c>
      <c r="H1839" s="93">
        <f ca="1">OFFSET(dispos!$H$41,,210)</f>
        <v>0</v>
      </c>
      <c r="I1839" s="93">
        <f ca="1">OFFSET(dispos!$I$41,,210)</f>
        <v>0</v>
      </c>
      <c r="J1839" s="90" t="str">
        <f t="shared" ref="J1839:O1839" ca="1" si="3699">IF(D1839=0,"",SUMPRODUCT((D1804:D1853&lt;=D1839)-(ISBLANK(D1804:D1853))))</f>
        <v/>
      </c>
      <c r="K1839" s="90" t="str">
        <f t="shared" ca="1" si="3699"/>
        <v/>
      </c>
      <c r="L1839" s="90" t="str">
        <f t="shared" ca="1" si="3699"/>
        <v/>
      </c>
      <c r="M1839" s="90" t="str">
        <f t="shared" ca="1" si="3699"/>
        <v/>
      </c>
      <c r="N1839" s="90" t="str">
        <f t="shared" ca="1" si="3699"/>
        <v/>
      </c>
      <c r="O1839" s="90" t="str">
        <f t="shared" ca="1" si="3699"/>
        <v/>
      </c>
      <c r="P1839" s="89" t="str">
        <f t="shared" ref="P1839:U1839" ca="1" si="3700">IF(ISNA(MATCH(MIN(J1804:J1853)+ROW()-ROW(P1804),J1804:J1853,0)),"",INDEX(D1804:D1853,MATCH(MIN(J1804:J1853)+ROW()-ROW(P1804),J1804:J1853,0)))</f>
        <v/>
      </c>
      <c r="Q1839" s="89" t="str">
        <f t="shared" ca="1" si="3700"/>
        <v/>
      </c>
      <c r="R1839" s="89" t="str">
        <f t="shared" ca="1" si="3700"/>
        <v/>
      </c>
      <c r="S1839" s="89" t="str">
        <f t="shared" ca="1" si="3700"/>
        <v/>
      </c>
      <c r="T1839" s="89" t="str">
        <f t="shared" ca="1" si="3700"/>
        <v/>
      </c>
      <c r="U1839" s="89" t="str">
        <f t="shared" ca="1" si="3700"/>
        <v/>
      </c>
      <c r="V1839" s="98"/>
    </row>
    <row r="1840" spans="2:22" x14ac:dyDescent="0.25">
      <c r="B1840" s="91">
        <v>37</v>
      </c>
      <c r="C1840" s="92">
        <f t="shared" si="3616"/>
        <v>43872</v>
      </c>
      <c r="D1840" s="93">
        <f ca="1">OFFSET(dispos!$D$41,,216)</f>
        <v>0</v>
      </c>
      <c r="E1840" s="93">
        <f ca="1">OFFSET(dispos!$E$41,,216)</f>
        <v>0</v>
      </c>
      <c r="F1840" s="93">
        <f ca="1">OFFSET(dispos!$F$41,,216)</f>
        <v>0</v>
      </c>
      <c r="G1840" s="93">
        <f ca="1">OFFSET(dispos!$G$41,,216)</f>
        <v>0</v>
      </c>
      <c r="H1840" s="93">
        <f ca="1">OFFSET(dispos!$H$41,,216)</f>
        <v>0</v>
      </c>
      <c r="I1840" s="93">
        <f ca="1">OFFSET(dispos!$I$41,,216)</f>
        <v>0</v>
      </c>
      <c r="J1840" s="90" t="str">
        <f t="shared" ref="J1840:O1840" ca="1" si="3701">IF(D1840=0,"",SUMPRODUCT((D1804:D1853&lt;=D1840)-(ISBLANK(D1804:D1853))))</f>
        <v/>
      </c>
      <c r="K1840" s="90" t="str">
        <f t="shared" ca="1" si="3701"/>
        <v/>
      </c>
      <c r="L1840" s="90" t="str">
        <f t="shared" ca="1" si="3701"/>
        <v/>
      </c>
      <c r="M1840" s="90" t="str">
        <f t="shared" ca="1" si="3701"/>
        <v/>
      </c>
      <c r="N1840" s="90" t="str">
        <f t="shared" ca="1" si="3701"/>
        <v/>
      </c>
      <c r="O1840" s="90" t="str">
        <f t="shared" ca="1" si="3701"/>
        <v/>
      </c>
      <c r="P1840" s="89" t="str">
        <f t="shared" ref="P1840:U1840" ca="1" si="3702">IF(ISNA(MATCH(MIN(J1804:J1853)+ROW()-ROW(P1804),J1804:J1853,0)),"",INDEX(D1804:D1853,MATCH(MIN(J1804:J1853)+ROW()-ROW(P1804),J1804:J1853,0)))</f>
        <v/>
      </c>
      <c r="Q1840" s="89" t="str">
        <f t="shared" ca="1" si="3702"/>
        <v/>
      </c>
      <c r="R1840" s="89" t="str">
        <f t="shared" ca="1" si="3702"/>
        <v/>
      </c>
      <c r="S1840" s="89" t="str">
        <f t="shared" ca="1" si="3702"/>
        <v/>
      </c>
      <c r="T1840" s="89" t="str">
        <f t="shared" ca="1" si="3702"/>
        <v/>
      </c>
      <c r="U1840" s="89" t="str">
        <f t="shared" ca="1" si="3702"/>
        <v/>
      </c>
      <c r="V1840" s="98"/>
    </row>
    <row r="1841" spans="2:22" x14ac:dyDescent="0.25">
      <c r="B1841" s="91">
        <v>38</v>
      </c>
      <c r="C1841" s="92">
        <f t="shared" si="3616"/>
        <v>43872</v>
      </c>
      <c r="D1841" s="93">
        <f ca="1">OFFSET(dispos!$D$41,,222)</f>
        <v>0</v>
      </c>
      <c r="E1841" s="93">
        <f ca="1">OFFSET(dispos!$E$41,,222)</f>
        <v>0</v>
      </c>
      <c r="F1841" s="93">
        <f ca="1">OFFSET(dispos!$F$41,,222)</f>
        <v>0</v>
      </c>
      <c r="G1841" s="93">
        <f ca="1">OFFSET(dispos!$G$41,,222)</f>
        <v>0</v>
      </c>
      <c r="H1841" s="93">
        <f ca="1">OFFSET(dispos!$H$41,,222)</f>
        <v>0</v>
      </c>
      <c r="I1841" s="93">
        <f ca="1">OFFSET(dispos!$I$41,,222)</f>
        <v>0</v>
      </c>
      <c r="J1841" s="90" t="str">
        <f t="shared" ref="J1841:O1841" ca="1" si="3703">IF(D1841=0,"",SUMPRODUCT((D1804:D1853&lt;=D1841)-(ISBLANK(D1804:D1853))))</f>
        <v/>
      </c>
      <c r="K1841" s="90" t="str">
        <f t="shared" ca="1" si="3703"/>
        <v/>
      </c>
      <c r="L1841" s="90" t="str">
        <f t="shared" ca="1" si="3703"/>
        <v/>
      </c>
      <c r="M1841" s="90" t="str">
        <f t="shared" ca="1" si="3703"/>
        <v/>
      </c>
      <c r="N1841" s="90" t="str">
        <f t="shared" ca="1" si="3703"/>
        <v/>
      </c>
      <c r="O1841" s="90" t="str">
        <f t="shared" ca="1" si="3703"/>
        <v/>
      </c>
      <c r="P1841" s="89" t="str">
        <f t="shared" ref="P1841:U1841" ca="1" si="3704">IF(ISNA(MATCH(MIN(J1804:J1853)+ROW()-ROW(P1804),J1804:J1853,0)),"",INDEX(D1804:D1853,MATCH(MIN(J1804:J1853)+ROW()-ROW(P1804),J1804:J1853,0)))</f>
        <v/>
      </c>
      <c r="Q1841" s="89" t="str">
        <f t="shared" ca="1" si="3704"/>
        <v/>
      </c>
      <c r="R1841" s="89" t="str">
        <f t="shared" ca="1" si="3704"/>
        <v/>
      </c>
      <c r="S1841" s="89" t="str">
        <f t="shared" ca="1" si="3704"/>
        <v/>
      </c>
      <c r="T1841" s="89" t="str">
        <f t="shared" ca="1" si="3704"/>
        <v/>
      </c>
      <c r="U1841" s="89" t="str">
        <f t="shared" ca="1" si="3704"/>
        <v/>
      </c>
      <c r="V1841" s="98"/>
    </row>
    <row r="1842" spans="2:22" x14ac:dyDescent="0.25">
      <c r="B1842" s="91">
        <v>39</v>
      </c>
      <c r="C1842" s="92">
        <f t="shared" si="3616"/>
        <v>43872</v>
      </c>
      <c r="D1842" s="93">
        <f ca="1">OFFSET(dispos!$D$41,,228)</f>
        <v>0</v>
      </c>
      <c r="E1842" s="93">
        <f ca="1">OFFSET(dispos!$E$41,,228)</f>
        <v>0</v>
      </c>
      <c r="F1842" s="93">
        <f ca="1">OFFSET(dispos!$F$41,,228)</f>
        <v>0</v>
      </c>
      <c r="G1842" s="93">
        <f ca="1">OFFSET(dispos!$G$41,,228)</f>
        <v>0</v>
      </c>
      <c r="H1842" s="93">
        <f ca="1">OFFSET(dispos!$H$41,,228)</f>
        <v>0</v>
      </c>
      <c r="I1842" s="93">
        <f ca="1">OFFSET(dispos!$I$41,,228)</f>
        <v>0</v>
      </c>
      <c r="J1842" s="90" t="str">
        <f t="shared" ref="J1842:O1842" ca="1" si="3705">IF(D1842=0,"",SUMPRODUCT((D1804:D1853&lt;=D1842)-(ISBLANK(D1804:D1853))))</f>
        <v/>
      </c>
      <c r="K1842" s="90" t="str">
        <f t="shared" ca="1" si="3705"/>
        <v/>
      </c>
      <c r="L1842" s="90" t="str">
        <f t="shared" ca="1" si="3705"/>
        <v/>
      </c>
      <c r="M1842" s="90" t="str">
        <f t="shared" ca="1" si="3705"/>
        <v/>
      </c>
      <c r="N1842" s="90" t="str">
        <f t="shared" ca="1" si="3705"/>
        <v/>
      </c>
      <c r="O1842" s="90" t="str">
        <f t="shared" ca="1" si="3705"/>
        <v/>
      </c>
      <c r="P1842" s="89" t="str">
        <f t="shared" ref="P1842:U1842" ca="1" si="3706">IF(ISNA(MATCH(MIN(J1804:J1853)+ROW()-ROW(P1804),J1804:J1853,0)),"",INDEX(D1804:D1853,MATCH(MIN(J1804:J1853)+ROW()-ROW(P1804),J1804:J1853,0)))</f>
        <v/>
      </c>
      <c r="Q1842" s="89" t="str">
        <f t="shared" ca="1" si="3706"/>
        <v/>
      </c>
      <c r="R1842" s="89" t="str">
        <f t="shared" ca="1" si="3706"/>
        <v/>
      </c>
      <c r="S1842" s="89" t="str">
        <f t="shared" ca="1" si="3706"/>
        <v/>
      </c>
      <c r="T1842" s="89" t="str">
        <f t="shared" ca="1" si="3706"/>
        <v/>
      </c>
      <c r="U1842" s="89" t="str">
        <f t="shared" ca="1" si="3706"/>
        <v/>
      </c>
      <c r="V1842" s="98"/>
    </row>
    <row r="1843" spans="2:22" x14ac:dyDescent="0.25">
      <c r="B1843" s="91">
        <v>40</v>
      </c>
      <c r="C1843" s="92">
        <f t="shared" si="3616"/>
        <v>43872</v>
      </c>
      <c r="D1843" s="93">
        <f ca="1">OFFSET(dispos!$D$41,,234)</f>
        <v>0</v>
      </c>
      <c r="E1843" s="93">
        <f ca="1">OFFSET(dispos!$E$41,,234)</f>
        <v>0</v>
      </c>
      <c r="F1843" s="93">
        <f ca="1">OFFSET(dispos!$F$41,,234)</f>
        <v>0</v>
      </c>
      <c r="G1843" s="93">
        <f ca="1">OFFSET(dispos!$G$41,,234)</f>
        <v>0</v>
      </c>
      <c r="H1843" s="93">
        <f ca="1">OFFSET(dispos!$H$41,,234)</f>
        <v>0</v>
      </c>
      <c r="I1843" s="93">
        <f ca="1">OFFSET(dispos!$I$41,,234)</f>
        <v>0</v>
      </c>
      <c r="J1843" s="90" t="str">
        <f t="shared" ref="J1843:O1843" ca="1" si="3707">IF(D1843=0,"",SUMPRODUCT((D1804:D1853&lt;=D1843)-(ISBLANK(D1804:D1853))))</f>
        <v/>
      </c>
      <c r="K1843" s="90" t="str">
        <f t="shared" ca="1" si="3707"/>
        <v/>
      </c>
      <c r="L1843" s="90" t="str">
        <f t="shared" ca="1" si="3707"/>
        <v/>
      </c>
      <c r="M1843" s="90" t="str">
        <f t="shared" ca="1" si="3707"/>
        <v/>
      </c>
      <c r="N1843" s="90" t="str">
        <f t="shared" ca="1" si="3707"/>
        <v/>
      </c>
      <c r="O1843" s="90" t="str">
        <f t="shared" ca="1" si="3707"/>
        <v/>
      </c>
      <c r="P1843" s="89" t="str">
        <f t="shared" ref="P1843:U1843" ca="1" si="3708">IF(ISNA(MATCH(MIN(J1804:J1853)+ROW()-ROW(P1804),J1804:J1853,0)),"",INDEX(D1804:D1853,MATCH(MIN(J1804:J1853)+ROW()-ROW(P1804),J1804:J1853,0)))</f>
        <v/>
      </c>
      <c r="Q1843" s="89" t="str">
        <f t="shared" ca="1" si="3708"/>
        <v/>
      </c>
      <c r="R1843" s="89" t="str">
        <f t="shared" ca="1" si="3708"/>
        <v/>
      </c>
      <c r="S1843" s="89" t="str">
        <f t="shared" ca="1" si="3708"/>
        <v/>
      </c>
      <c r="T1843" s="89" t="str">
        <f t="shared" ca="1" si="3708"/>
        <v/>
      </c>
      <c r="U1843" s="89" t="str">
        <f t="shared" ca="1" si="3708"/>
        <v/>
      </c>
      <c r="V1843" s="98"/>
    </row>
    <row r="1844" spans="2:22" x14ac:dyDescent="0.25">
      <c r="B1844" s="91">
        <v>41</v>
      </c>
      <c r="C1844" s="92">
        <f t="shared" si="3616"/>
        <v>43872</v>
      </c>
      <c r="D1844" s="93">
        <f ca="1">OFFSET(dispos!$D$41,,240)</f>
        <v>0</v>
      </c>
      <c r="E1844" s="93">
        <f ca="1">OFFSET(dispos!$E$41,,240)</f>
        <v>0</v>
      </c>
      <c r="F1844" s="93">
        <f ca="1">OFFSET(dispos!$F$41,,240)</f>
        <v>0</v>
      </c>
      <c r="G1844" s="93">
        <f ca="1">OFFSET(dispos!$G$41,,240)</f>
        <v>0</v>
      </c>
      <c r="H1844" s="93">
        <f ca="1">OFFSET(dispos!$H$41,,240)</f>
        <v>0</v>
      </c>
      <c r="I1844" s="93">
        <f ca="1">OFFSET(dispos!$I$41,,240)</f>
        <v>0</v>
      </c>
      <c r="J1844" s="90" t="str">
        <f t="shared" ref="J1844:O1844" ca="1" si="3709">IF(D1844=0,"",SUMPRODUCT((D1804:D1853&lt;=D1844)-(ISBLANK(D1804:D1853))))</f>
        <v/>
      </c>
      <c r="K1844" s="90" t="str">
        <f t="shared" ca="1" si="3709"/>
        <v/>
      </c>
      <c r="L1844" s="90" t="str">
        <f t="shared" ca="1" si="3709"/>
        <v/>
      </c>
      <c r="M1844" s="90" t="str">
        <f t="shared" ca="1" si="3709"/>
        <v/>
      </c>
      <c r="N1844" s="90" t="str">
        <f t="shared" ca="1" si="3709"/>
        <v/>
      </c>
      <c r="O1844" s="90" t="str">
        <f t="shared" ca="1" si="3709"/>
        <v/>
      </c>
      <c r="P1844" s="89" t="str">
        <f t="shared" ref="P1844:U1844" ca="1" si="3710">IF(ISNA(MATCH(MIN(J1804:J1853)+ROW()-ROW(P1804),J1804:J1853,0)),"",INDEX(D1804:D1853,MATCH(MIN(J1804:J1853)+ROW()-ROW(P1804),J1804:J1853,0)))</f>
        <v/>
      </c>
      <c r="Q1844" s="89" t="str">
        <f t="shared" ca="1" si="3710"/>
        <v/>
      </c>
      <c r="R1844" s="89" t="str">
        <f t="shared" ca="1" si="3710"/>
        <v/>
      </c>
      <c r="S1844" s="89" t="str">
        <f t="shared" ca="1" si="3710"/>
        <v/>
      </c>
      <c r="T1844" s="89" t="str">
        <f t="shared" ca="1" si="3710"/>
        <v/>
      </c>
      <c r="U1844" s="89" t="str">
        <f t="shared" ca="1" si="3710"/>
        <v/>
      </c>
      <c r="V1844" s="98"/>
    </row>
    <row r="1845" spans="2:22" x14ac:dyDescent="0.25">
      <c r="B1845" s="91">
        <v>42</v>
      </c>
      <c r="C1845" s="92">
        <f t="shared" si="3616"/>
        <v>43872</v>
      </c>
      <c r="D1845" s="93">
        <f ca="1">OFFSET(dispos!$D$41,,246)</f>
        <v>0</v>
      </c>
      <c r="E1845" s="93">
        <f ca="1">OFFSET(dispos!$E$41,,246)</f>
        <v>0</v>
      </c>
      <c r="F1845" s="93">
        <f ca="1">OFFSET(dispos!$F$41,,246)</f>
        <v>0</v>
      </c>
      <c r="G1845" s="93">
        <f ca="1">OFFSET(dispos!$G$41,,246)</f>
        <v>0</v>
      </c>
      <c r="H1845" s="93">
        <f ca="1">OFFSET(dispos!$H$41,,246)</f>
        <v>0</v>
      </c>
      <c r="I1845" s="93">
        <f ca="1">OFFSET(dispos!$I$41,,246)</f>
        <v>0</v>
      </c>
      <c r="J1845" s="90" t="str">
        <f t="shared" ref="J1845:O1845" ca="1" si="3711">IF(D1845=0,"",SUMPRODUCT((D1804:D1853&lt;=D1845)-(ISBLANK(D1804:D1853))))</f>
        <v/>
      </c>
      <c r="K1845" s="90" t="str">
        <f t="shared" ca="1" si="3711"/>
        <v/>
      </c>
      <c r="L1845" s="90" t="str">
        <f t="shared" ca="1" si="3711"/>
        <v/>
      </c>
      <c r="M1845" s="90" t="str">
        <f t="shared" ca="1" si="3711"/>
        <v/>
      </c>
      <c r="N1845" s="90" t="str">
        <f t="shared" ca="1" si="3711"/>
        <v/>
      </c>
      <c r="O1845" s="90" t="str">
        <f t="shared" ca="1" si="3711"/>
        <v/>
      </c>
      <c r="P1845" s="89" t="str">
        <f t="shared" ref="P1845:U1845" ca="1" si="3712">IF(ISNA(MATCH(MIN(J1804:J1853)+ROW()-ROW(P1804),J1804:J1853,0)),"",INDEX(D1804:D1853,MATCH(MIN(J1804:J1853)+ROW()-ROW(P1804),J1804:J1853,0)))</f>
        <v/>
      </c>
      <c r="Q1845" s="89" t="str">
        <f t="shared" ca="1" si="3712"/>
        <v/>
      </c>
      <c r="R1845" s="89" t="str">
        <f t="shared" ca="1" si="3712"/>
        <v/>
      </c>
      <c r="S1845" s="89" t="str">
        <f t="shared" ca="1" si="3712"/>
        <v/>
      </c>
      <c r="T1845" s="89" t="str">
        <f t="shared" ca="1" si="3712"/>
        <v/>
      </c>
      <c r="U1845" s="89" t="str">
        <f t="shared" ca="1" si="3712"/>
        <v/>
      </c>
      <c r="V1845" s="98"/>
    </row>
    <row r="1846" spans="2:22" x14ac:dyDescent="0.25">
      <c r="B1846" s="91">
        <v>43</v>
      </c>
      <c r="C1846" s="92">
        <f t="shared" si="3616"/>
        <v>43872</v>
      </c>
      <c r="D1846" s="93">
        <f ca="1">OFFSET(dispos!$D$41,,252)</f>
        <v>0</v>
      </c>
      <c r="E1846" s="93">
        <f ca="1">OFFSET(dispos!$E$41,,252)</f>
        <v>0</v>
      </c>
      <c r="F1846" s="93">
        <f ca="1">OFFSET(dispos!$F$41,,252)</f>
        <v>0</v>
      </c>
      <c r="G1846" s="93">
        <f ca="1">OFFSET(dispos!$G$41,,252)</f>
        <v>0</v>
      </c>
      <c r="H1846" s="93">
        <f ca="1">OFFSET(dispos!$H$41,,252)</f>
        <v>0</v>
      </c>
      <c r="I1846" s="93">
        <f ca="1">OFFSET(dispos!$I$41,,252)</f>
        <v>0</v>
      </c>
      <c r="J1846" s="90" t="str">
        <f t="shared" ref="J1846:O1846" ca="1" si="3713">IF(D1846=0,"",SUMPRODUCT((D1804:D1853&lt;=D1846)-(ISBLANK(D1804:D1853))))</f>
        <v/>
      </c>
      <c r="K1846" s="90" t="str">
        <f t="shared" ca="1" si="3713"/>
        <v/>
      </c>
      <c r="L1846" s="90" t="str">
        <f t="shared" ca="1" si="3713"/>
        <v/>
      </c>
      <c r="M1846" s="90" t="str">
        <f t="shared" ca="1" si="3713"/>
        <v/>
      </c>
      <c r="N1846" s="90" t="str">
        <f t="shared" ca="1" si="3713"/>
        <v/>
      </c>
      <c r="O1846" s="90" t="str">
        <f t="shared" ca="1" si="3713"/>
        <v/>
      </c>
      <c r="P1846" s="89" t="str">
        <f t="shared" ref="P1846:U1846" ca="1" si="3714">IF(ISNA(MATCH(MIN(J1804:J1853)+ROW()-ROW(P1804),J1804:J1853,0)),"",INDEX(D1804:D1853,MATCH(MIN(J1804:J1853)+ROW()-ROW(P1804),J1804:J1853,0)))</f>
        <v/>
      </c>
      <c r="Q1846" s="89" t="str">
        <f t="shared" ca="1" si="3714"/>
        <v/>
      </c>
      <c r="R1846" s="89" t="str">
        <f t="shared" ca="1" si="3714"/>
        <v/>
      </c>
      <c r="S1846" s="89" t="str">
        <f t="shared" ca="1" si="3714"/>
        <v/>
      </c>
      <c r="T1846" s="89" t="str">
        <f t="shared" ca="1" si="3714"/>
        <v/>
      </c>
      <c r="U1846" s="89" t="str">
        <f t="shared" ca="1" si="3714"/>
        <v/>
      </c>
      <c r="V1846" s="98"/>
    </row>
    <row r="1847" spans="2:22" x14ac:dyDescent="0.25">
      <c r="B1847" s="91">
        <v>44</v>
      </c>
      <c r="C1847" s="92">
        <f t="shared" si="3616"/>
        <v>43872</v>
      </c>
      <c r="D1847" s="93">
        <f ca="1">OFFSET(dispos!$D$41,,258)</f>
        <v>0</v>
      </c>
      <c r="E1847" s="93">
        <f ca="1">OFFSET(dispos!$E$41,,258)</f>
        <v>0</v>
      </c>
      <c r="F1847" s="93">
        <f ca="1">OFFSET(dispos!$F$41,,258)</f>
        <v>0</v>
      </c>
      <c r="G1847" s="93">
        <f ca="1">OFFSET(dispos!$G$41,,258)</f>
        <v>0</v>
      </c>
      <c r="H1847" s="93">
        <f ca="1">OFFSET(dispos!$H$41,,258)</f>
        <v>0</v>
      </c>
      <c r="I1847" s="93">
        <f ca="1">OFFSET(dispos!$I$41,,258)</f>
        <v>0</v>
      </c>
      <c r="J1847" s="90" t="str">
        <f t="shared" ref="J1847:O1847" ca="1" si="3715">IF(D1847=0,"",SUMPRODUCT((D1804:D1853&lt;=D1847)-(ISBLANK(D1804:D1853))))</f>
        <v/>
      </c>
      <c r="K1847" s="90" t="str">
        <f t="shared" ca="1" si="3715"/>
        <v/>
      </c>
      <c r="L1847" s="90" t="str">
        <f t="shared" ca="1" si="3715"/>
        <v/>
      </c>
      <c r="M1847" s="90" t="str">
        <f t="shared" ca="1" si="3715"/>
        <v/>
      </c>
      <c r="N1847" s="90" t="str">
        <f t="shared" ca="1" si="3715"/>
        <v/>
      </c>
      <c r="O1847" s="90" t="str">
        <f t="shared" ca="1" si="3715"/>
        <v/>
      </c>
      <c r="P1847" s="89" t="str">
        <f t="shared" ref="P1847:U1847" ca="1" si="3716">IF(ISNA(MATCH(MIN(J1804:J1853)+ROW()-ROW(P1804),J1804:J1853,0)),"",INDEX(D1804:D1853,MATCH(MIN(J1804:J1853)+ROW()-ROW(P1804),J1804:J1853,0)))</f>
        <v/>
      </c>
      <c r="Q1847" s="89" t="str">
        <f t="shared" ca="1" si="3716"/>
        <v/>
      </c>
      <c r="R1847" s="89" t="str">
        <f t="shared" ca="1" si="3716"/>
        <v/>
      </c>
      <c r="S1847" s="89" t="str">
        <f t="shared" ca="1" si="3716"/>
        <v/>
      </c>
      <c r="T1847" s="89" t="str">
        <f t="shared" ca="1" si="3716"/>
        <v/>
      </c>
      <c r="U1847" s="89" t="str">
        <f t="shared" ca="1" si="3716"/>
        <v/>
      </c>
      <c r="V1847" s="98"/>
    </row>
    <row r="1848" spans="2:22" x14ac:dyDescent="0.25">
      <c r="B1848" s="91">
        <v>45</v>
      </c>
      <c r="C1848" s="92">
        <f t="shared" si="3616"/>
        <v>43872</v>
      </c>
      <c r="D1848" s="93">
        <f ca="1">OFFSET(dispos!$D$41,,264)</f>
        <v>0</v>
      </c>
      <c r="E1848" s="93">
        <f ca="1">OFFSET(dispos!$E$41,,264)</f>
        <v>0</v>
      </c>
      <c r="F1848" s="93">
        <f ca="1">OFFSET(dispos!$F$41,,264)</f>
        <v>0</v>
      </c>
      <c r="G1848" s="93">
        <f ca="1">OFFSET(dispos!$G$41,,264)</f>
        <v>0</v>
      </c>
      <c r="H1848" s="93">
        <f ca="1">OFFSET(dispos!$H$41,,264)</f>
        <v>0</v>
      </c>
      <c r="I1848" s="93">
        <f ca="1">OFFSET(dispos!$I$41,,264)</f>
        <v>0</v>
      </c>
      <c r="J1848" s="90" t="str">
        <f t="shared" ref="J1848:O1848" ca="1" si="3717">IF(D1848=0,"",SUMPRODUCT((D1804:D1853&lt;=D1848)-(ISBLANK(D1804:D1853))))</f>
        <v/>
      </c>
      <c r="K1848" s="90" t="str">
        <f t="shared" ca="1" si="3717"/>
        <v/>
      </c>
      <c r="L1848" s="90" t="str">
        <f t="shared" ca="1" si="3717"/>
        <v/>
      </c>
      <c r="M1848" s="90" t="str">
        <f t="shared" ca="1" si="3717"/>
        <v/>
      </c>
      <c r="N1848" s="90" t="str">
        <f t="shared" ca="1" si="3717"/>
        <v/>
      </c>
      <c r="O1848" s="90" t="str">
        <f t="shared" ca="1" si="3717"/>
        <v/>
      </c>
      <c r="P1848" s="89" t="str">
        <f t="shared" ref="P1848:U1848" ca="1" si="3718">IF(ISNA(MATCH(MIN(J1804:J1853)+ROW()-ROW(P1804),J1804:J1853,0)),"",INDEX(D1804:D1853,MATCH(MIN(J1804:J1853)+ROW()-ROW(P1804),J1804:J1853,0)))</f>
        <v/>
      </c>
      <c r="Q1848" s="89" t="str">
        <f t="shared" ca="1" si="3718"/>
        <v/>
      </c>
      <c r="R1848" s="89" t="str">
        <f t="shared" ca="1" si="3718"/>
        <v/>
      </c>
      <c r="S1848" s="89" t="str">
        <f t="shared" ca="1" si="3718"/>
        <v/>
      </c>
      <c r="T1848" s="89" t="str">
        <f t="shared" ca="1" si="3718"/>
        <v/>
      </c>
      <c r="U1848" s="89" t="str">
        <f t="shared" ca="1" si="3718"/>
        <v/>
      </c>
      <c r="V1848" s="98"/>
    </row>
    <row r="1849" spans="2:22" x14ac:dyDescent="0.25">
      <c r="B1849" s="91">
        <v>46</v>
      </c>
      <c r="C1849" s="92">
        <f t="shared" si="3616"/>
        <v>43872</v>
      </c>
      <c r="D1849" s="93">
        <f ca="1">OFFSET(dispos!$D$41,,270)</f>
        <v>0</v>
      </c>
      <c r="E1849" s="93">
        <f ca="1">OFFSET(dispos!$E$41,,270)</f>
        <v>0</v>
      </c>
      <c r="F1849" s="93">
        <f ca="1">OFFSET(dispos!$F$41,,270)</f>
        <v>0</v>
      </c>
      <c r="G1849" s="93">
        <f ca="1">OFFSET(dispos!$G$41,,270)</f>
        <v>0</v>
      </c>
      <c r="H1849" s="93">
        <f ca="1">OFFSET(dispos!$H$41,,270)</f>
        <v>0</v>
      </c>
      <c r="I1849" s="93">
        <f ca="1">OFFSET(dispos!$I$41,,270)</f>
        <v>0</v>
      </c>
      <c r="J1849" s="90" t="str">
        <f t="shared" ref="J1849:O1849" ca="1" si="3719">IF(D1849=0,"",SUMPRODUCT((D1804:D1853&lt;=D1849)-(ISBLANK(D1804:D1853))))</f>
        <v/>
      </c>
      <c r="K1849" s="90" t="str">
        <f t="shared" ca="1" si="3719"/>
        <v/>
      </c>
      <c r="L1849" s="90" t="str">
        <f t="shared" ca="1" si="3719"/>
        <v/>
      </c>
      <c r="M1849" s="90" t="str">
        <f t="shared" ca="1" si="3719"/>
        <v/>
      </c>
      <c r="N1849" s="90" t="str">
        <f t="shared" ca="1" si="3719"/>
        <v/>
      </c>
      <c r="O1849" s="90" t="str">
        <f t="shared" ca="1" si="3719"/>
        <v/>
      </c>
      <c r="P1849" s="89" t="str">
        <f t="shared" ref="P1849:U1849" ca="1" si="3720">IF(ISNA(MATCH(MIN(J1804:J1853)+ROW()-ROW(P1804),J1804:J1853,0)),"",INDEX(D1804:D1853,MATCH(MIN(J1804:J1853)+ROW()-ROW(P1804),J1804:J1853,0)))</f>
        <v/>
      </c>
      <c r="Q1849" s="89" t="str">
        <f t="shared" ca="1" si="3720"/>
        <v/>
      </c>
      <c r="R1849" s="89" t="str">
        <f t="shared" ca="1" si="3720"/>
        <v/>
      </c>
      <c r="S1849" s="89" t="str">
        <f t="shared" ca="1" si="3720"/>
        <v/>
      </c>
      <c r="T1849" s="89" t="str">
        <f t="shared" ca="1" si="3720"/>
        <v/>
      </c>
      <c r="U1849" s="89" t="str">
        <f t="shared" ca="1" si="3720"/>
        <v/>
      </c>
      <c r="V1849" s="98"/>
    </row>
    <row r="1850" spans="2:22" x14ac:dyDescent="0.25">
      <c r="B1850" s="91">
        <v>47</v>
      </c>
      <c r="C1850" s="92">
        <f t="shared" si="3616"/>
        <v>43872</v>
      </c>
      <c r="D1850" s="93">
        <f ca="1">OFFSET(dispos!$D$41,,276)</f>
        <v>0</v>
      </c>
      <c r="E1850" s="93">
        <f ca="1">OFFSET(dispos!$E$41,,276)</f>
        <v>0</v>
      </c>
      <c r="F1850" s="93">
        <f ca="1">OFFSET(dispos!$F$41,,276)</f>
        <v>0</v>
      </c>
      <c r="G1850" s="93">
        <f ca="1">OFFSET(dispos!$G$41,,276)</f>
        <v>0</v>
      </c>
      <c r="H1850" s="93">
        <f ca="1">OFFSET(dispos!$H$41,,276)</f>
        <v>0</v>
      </c>
      <c r="I1850" s="93">
        <f ca="1">OFFSET(dispos!$I$41,,276)</f>
        <v>0</v>
      </c>
      <c r="J1850" s="90" t="str">
        <f t="shared" ref="J1850:O1850" ca="1" si="3721">IF(D1850=0,"",SUMPRODUCT((D1804:D1853&lt;=D1850)-(ISBLANK(D1804:D1853))))</f>
        <v/>
      </c>
      <c r="K1850" s="90" t="str">
        <f t="shared" ca="1" si="3721"/>
        <v/>
      </c>
      <c r="L1850" s="90" t="str">
        <f t="shared" ca="1" si="3721"/>
        <v/>
      </c>
      <c r="M1850" s="90" t="str">
        <f t="shared" ca="1" si="3721"/>
        <v/>
      </c>
      <c r="N1850" s="90" t="str">
        <f t="shared" ca="1" si="3721"/>
        <v/>
      </c>
      <c r="O1850" s="90" t="str">
        <f t="shared" ca="1" si="3721"/>
        <v/>
      </c>
      <c r="P1850" s="89" t="str">
        <f t="shared" ref="P1850:U1850" ca="1" si="3722">IF(ISNA(MATCH(MIN(J1804:J1853)+ROW()-ROW(P1804),J1804:J1853,0)),"",INDEX(D1804:D1853,MATCH(MIN(J1804:J1853)+ROW()-ROW(P1804),J1804:J1853,0)))</f>
        <v/>
      </c>
      <c r="Q1850" s="89" t="str">
        <f t="shared" ca="1" si="3722"/>
        <v/>
      </c>
      <c r="R1850" s="89" t="str">
        <f t="shared" ca="1" si="3722"/>
        <v/>
      </c>
      <c r="S1850" s="89" t="str">
        <f t="shared" ca="1" si="3722"/>
        <v/>
      </c>
      <c r="T1850" s="89" t="str">
        <f t="shared" ca="1" si="3722"/>
        <v/>
      </c>
      <c r="U1850" s="89" t="str">
        <f t="shared" ca="1" si="3722"/>
        <v/>
      </c>
      <c r="V1850" s="98"/>
    </row>
    <row r="1851" spans="2:22" x14ac:dyDescent="0.25">
      <c r="B1851" s="91">
        <v>48</v>
      </c>
      <c r="C1851" s="92">
        <f t="shared" si="3616"/>
        <v>43872</v>
      </c>
      <c r="D1851" s="93">
        <f ca="1">OFFSET(dispos!$D$41,,282)</f>
        <v>0</v>
      </c>
      <c r="E1851" s="93">
        <f ca="1">OFFSET(dispos!$E$41,,282)</f>
        <v>0</v>
      </c>
      <c r="F1851" s="93">
        <f ca="1">OFFSET(dispos!$F$41,,282)</f>
        <v>0</v>
      </c>
      <c r="G1851" s="93">
        <f ca="1">OFFSET(dispos!$G$41,,282)</f>
        <v>0</v>
      </c>
      <c r="H1851" s="93">
        <f ca="1">OFFSET(dispos!$H$41,,282)</f>
        <v>0</v>
      </c>
      <c r="I1851" s="93">
        <f ca="1">OFFSET(dispos!$I$41,,282)</f>
        <v>0</v>
      </c>
      <c r="J1851" s="90" t="str">
        <f t="shared" ref="J1851:O1851" ca="1" si="3723">IF(D1851=0,"",SUMPRODUCT((D1804:D1853&lt;=D1851)-(ISBLANK(D1804:D1853))))</f>
        <v/>
      </c>
      <c r="K1851" s="90" t="str">
        <f t="shared" ca="1" si="3723"/>
        <v/>
      </c>
      <c r="L1851" s="90" t="str">
        <f t="shared" ca="1" si="3723"/>
        <v/>
      </c>
      <c r="M1851" s="90" t="str">
        <f t="shared" ca="1" si="3723"/>
        <v/>
      </c>
      <c r="N1851" s="90" t="str">
        <f t="shared" ca="1" si="3723"/>
        <v/>
      </c>
      <c r="O1851" s="90" t="str">
        <f t="shared" ca="1" si="3723"/>
        <v/>
      </c>
      <c r="P1851" s="89" t="str">
        <f t="shared" ref="P1851:U1851" ca="1" si="3724">IF(ISNA(MATCH(MIN(J1804:J1853)+ROW()-ROW(P1804),J1804:J1853,0)),"",INDEX(D1804:D1853,MATCH(MIN(J1804:J1853)+ROW()-ROW(P1804),J1804:J1853,0)))</f>
        <v/>
      </c>
      <c r="Q1851" s="89" t="str">
        <f t="shared" ca="1" si="3724"/>
        <v/>
      </c>
      <c r="R1851" s="89" t="str">
        <f t="shared" ca="1" si="3724"/>
        <v/>
      </c>
      <c r="S1851" s="89" t="str">
        <f t="shared" ca="1" si="3724"/>
        <v/>
      </c>
      <c r="T1851" s="89" t="str">
        <f t="shared" ca="1" si="3724"/>
        <v/>
      </c>
      <c r="U1851" s="89" t="str">
        <f t="shared" ca="1" si="3724"/>
        <v/>
      </c>
      <c r="V1851" s="98"/>
    </row>
    <row r="1852" spans="2:22" x14ac:dyDescent="0.25">
      <c r="B1852" s="91">
        <v>49</v>
      </c>
      <c r="C1852" s="92">
        <f t="shared" si="3616"/>
        <v>43872</v>
      </c>
      <c r="D1852" s="93">
        <f ca="1">OFFSET(dispos!$D$41,,288)</f>
        <v>0</v>
      </c>
      <c r="E1852" s="93">
        <f ca="1">OFFSET(dispos!$E$41,,288)</f>
        <v>0</v>
      </c>
      <c r="F1852" s="93">
        <f ca="1">OFFSET(dispos!$F$41,,288)</f>
        <v>0</v>
      </c>
      <c r="G1852" s="93">
        <f ca="1">OFFSET(dispos!$G$41,,288)</f>
        <v>0</v>
      </c>
      <c r="H1852" s="93">
        <f ca="1">OFFSET(dispos!$H$41,,288)</f>
        <v>0</v>
      </c>
      <c r="I1852" s="93">
        <f ca="1">OFFSET(dispos!$I$41,,288)</f>
        <v>0</v>
      </c>
      <c r="J1852" s="90" t="str">
        <f t="shared" ref="J1852:O1852" ca="1" si="3725">IF(D1852=0,"",SUMPRODUCT((D1804:D1853&lt;=D1852)-(ISBLANK(D1804:D1853))))</f>
        <v/>
      </c>
      <c r="K1852" s="90" t="str">
        <f t="shared" ca="1" si="3725"/>
        <v/>
      </c>
      <c r="L1852" s="90" t="str">
        <f t="shared" ca="1" si="3725"/>
        <v/>
      </c>
      <c r="M1852" s="90" t="str">
        <f t="shared" ca="1" si="3725"/>
        <v/>
      </c>
      <c r="N1852" s="90" t="str">
        <f t="shared" ca="1" si="3725"/>
        <v/>
      </c>
      <c r="O1852" s="90" t="str">
        <f t="shared" ca="1" si="3725"/>
        <v/>
      </c>
      <c r="P1852" s="89" t="str">
        <f t="shared" ref="P1852:U1852" ca="1" si="3726">IF(ISNA(MATCH(MIN(J1804:J1853)+ROW()-ROW(P1804),J1804:J1853,0)),"",INDEX(D1804:D1853,MATCH(MIN(J1804:J1853)+ROW()-ROW(P1804),J1804:J1853,0)))</f>
        <v/>
      </c>
      <c r="Q1852" s="89" t="str">
        <f t="shared" ca="1" si="3726"/>
        <v/>
      </c>
      <c r="R1852" s="89" t="str">
        <f t="shared" ca="1" si="3726"/>
        <v/>
      </c>
      <c r="S1852" s="89" t="str">
        <f t="shared" ca="1" si="3726"/>
        <v/>
      </c>
      <c r="T1852" s="89" t="str">
        <f t="shared" ca="1" si="3726"/>
        <v/>
      </c>
      <c r="U1852" s="89" t="str">
        <f t="shared" ca="1" si="3726"/>
        <v/>
      </c>
      <c r="V1852" s="98"/>
    </row>
    <row r="1853" spans="2:22" x14ac:dyDescent="0.25">
      <c r="B1853" s="91">
        <v>50</v>
      </c>
      <c r="C1853" s="92">
        <f t="shared" si="3616"/>
        <v>43872</v>
      </c>
      <c r="D1853" s="93">
        <f ca="1">OFFSET(dispos!$D$41,,294)</f>
        <v>0</v>
      </c>
      <c r="E1853" s="93">
        <f ca="1">OFFSET(dispos!$E$41,,294)</f>
        <v>0</v>
      </c>
      <c r="F1853" s="93">
        <f ca="1">OFFSET(dispos!$F$41,,294)</f>
        <v>0</v>
      </c>
      <c r="G1853" s="93">
        <f ca="1">OFFSET(dispos!$G$41,,294)</f>
        <v>0</v>
      </c>
      <c r="H1853" s="93">
        <f ca="1">OFFSET(dispos!$H$41,,294)</f>
        <v>0</v>
      </c>
      <c r="I1853" s="93">
        <f ca="1">OFFSET(dispos!$I$41,,294)</f>
        <v>0</v>
      </c>
      <c r="J1853" s="90" t="str">
        <f t="shared" ref="J1853:O1853" ca="1" si="3727">IF(D1853=0,"",SUMPRODUCT((D1804:D1853&lt;=D1853)-(ISBLANK(D1804:D1853))))</f>
        <v/>
      </c>
      <c r="K1853" s="90" t="str">
        <f t="shared" ca="1" si="3727"/>
        <v/>
      </c>
      <c r="L1853" s="90" t="str">
        <f t="shared" ca="1" si="3727"/>
        <v/>
      </c>
      <c r="M1853" s="90" t="str">
        <f t="shared" ca="1" si="3727"/>
        <v/>
      </c>
      <c r="N1853" s="90" t="str">
        <f t="shared" ca="1" si="3727"/>
        <v/>
      </c>
      <c r="O1853" s="90" t="str">
        <f t="shared" ca="1" si="3727"/>
        <v/>
      </c>
      <c r="P1853" s="89" t="str">
        <f t="shared" ref="P1853:U1853" ca="1" si="3728">IF(ISNA(MATCH(MIN(J1804:J1853)+ROW()-ROW(P1804),J1804:J1853,0)),"",INDEX(D1804:D1853,MATCH(MIN(J1804:J1853)+ROW()-ROW(P1804),J1804:J1853,0)))</f>
        <v/>
      </c>
      <c r="Q1853" s="89" t="str">
        <f t="shared" ca="1" si="3728"/>
        <v/>
      </c>
      <c r="R1853" s="89" t="str">
        <f t="shared" ca="1" si="3728"/>
        <v/>
      </c>
      <c r="S1853" s="89" t="str">
        <f t="shared" ca="1" si="3728"/>
        <v/>
      </c>
      <c r="T1853" s="89" t="str">
        <f t="shared" ca="1" si="3728"/>
        <v/>
      </c>
      <c r="U1853" s="89" t="str">
        <f t="shared" ca="1" si="3728"/>
        <v/>
      </c>
      <c r="V1853" s="98"/>
    </row>
    <row r="1854" spans="2:22" x14ac:dyDescent="0.25">
      <c r="B1854">
        <v>1</v>
      </c>
      <c r="C1854" s="29">
        <f>dispos!$C$42</f>
        <v>43873</v>
      </c>
      <c r="D1854" s="88">
        <f ca="1">OFFSET(dispos!$D$42,,)</f>
        <v>0</v>
      </c>
      <c r="E1854" s="88">
        <f ca="1">OFFSET(dispos!$E$42,,)</f>
        <v>0</v>
      </c>
      <c r="F1854" s="88">
        <f ca="1">OFFSET(dispos!$F$42,,)</f>
        <v>0</v>
      </c>
      <c r="G1854" s="88">
        <f ca="1">OFFSET(dispos!$G$42,,)</f>
        <v>0</v>
      </c>
      <c r="H1854" s="88">
        <f ca="1">OFFSET(dispos!$H$42,,)</f>
        <v>0</v>
      </c>
      <c r="I1854" s="88">
        <f ca="1">OFFSET(dispos!$I$42,,)</f>
        <v>0</v>
      </c>
      <c r="J1854" s="94" t="str">
        <f t="shared" ref="J1854:O1854" ca="1" si="3729">IF(D1854=0,"",SUMPRODUCT((D1854:D1903&lt;=D1854)-(ISBLANK(D1854:D1903))))</f>
        <v/>
      </c>
      <c r="K1854" s="95" t="str">
        <f t="shared" ca="1" si="3729"/>
        <v/>
      </c>
      <c r="L1854" s="95" t="str">
        <f t="shared" ca="1" si="3729"/>
        <v/>
      </c>
      <c r="M1854" s="95" t="str">
        <f t="shared" ca="1" si="3729"/>
        <v/>
      </c>
      <c r="N1854" s="95" t="str">
        <f t="shared" ca="1" si="3729"/>
        <v/>
      </c>
      <c r="O1854" s="95" t="str">
        <f t="shared" ca="1" si="3729"/>
        <v/>
      </c>
      <c r="P1854" s="96" t="str">
        <f t="shared" ref="P1854:U1854" ca="1" si="3730">IF(ISNA(MATCH(MIN(J1854:J1903)+ROW()-ROW(P1854),J1854:J1903,0)),"",INDEX(D1854:D1903,MATCH(MIN(J1854:J1903)+ROW()-ROW(P1854),J1854:J1903,0)))</f>
        <v/>
      </c>
      <c r="Q1854" s="96" t="str">
        <f t="shared" ca="1" si="3730"/>
        <v/>
      </c>
      <c r="R1854" s="96" t="str">
        <f t="shared" ca="1" si="3730"/>
        <v/>
      </c>
      <c r="S1854" s="96" t="str">
        <f t="shared" ca="1" si="3730"/>
        <v/>
      </c>
      <c r="T1854" s="96" t="str">
        <f t="shared" ca="1" si="3730"/>
        <v/>
      </c>
      <c r="U1854" s="96" t="str">
        <f t="shared" ca="1" si="3730"/>
        <v/>
      </c>
      <c r="V1854" s="98">
        <v>38</v>
      </c>
    </row>
    <row r="1855" spans="2:22" x14ac:dyDescent="0.25">
      <c r="B1855">
        <v>2</v>
      </c>
      <c r="C1855" s="29">
        <f t="shared" si="3616"/>
        <v>43873</v>
      </c>
      <c r="D1855" s="88">
        <f ca="1">OFFSET(dispos!$D$42,,6)</f>
        <v>0</v>
      </c>
      <c r="E1855" s="88">
        <f ca="1">OFFSET(dispos!$E$42,,6)</f>
        <v>0</v>
      </c>
      <c r="F1855" s="88">
        <f ca="1">OFFSET(dispos!$F$42,,6)</f>
        <v>0</v>
      </c>
      <c r="G1855" s="88">
        <f ca="1">OFFSET(dispos!$G$42,,6)</f>
        <v>0</v>
      </c>
      <c r="H1855" s="88">
        <f ca="1">OFFSET(dispos!$H$42,,6)</f>
        <v>0</v>
      </c>
      <c r="I1855" s="88">
        <f ca="1">OFFSET(dispos!$I$42,,6)</f>
        <v>0</v>
      </c>
      <c r="J1855" s="90" t="str">
        <f t="shared" ref="J1855:O1855" ca="1" si="3731">IF(D1855=0,"",SUMPRODUCT((D1854:D1903&lt;=D1855)-(ISBLANK(D1854:D1903))))</f>
        <v/>
      </c>
      <c r="K1855" s="90" t="str">
        <f t="shared" ca="1" si="3731"/>
        <v/>
      </c>
      <c r="L1855" s="90" t="str">
        <f t="shared" ca="1" si="3731"/>
        <v/>
      </c>
      <c r="M1855" s="90" t="str">
        <f t="shared" ca="1" si="3731"/>
        <v/>
      </c>
      <c r="N1855" s="90" t="str">
        <f t="shared" ca="1" si="3731"/>
        <v/>
      </c>
      <c r="O1855" s="90" t="str">
        <f t="shared" ca="1" si="3731"/>
        <v/>
      </c>
      <c r="P1855" s="89" t="str">
        <f t="shared" ref="P1855:U1855" ca="1" si="3732">IF(ISNA(MATCH(MIN(J1854:J1903)+ROW()-ROW(P1854),J1854:J1903,0)),"",INDEX(D1854:D1903,MATCH(MIN(J1854:J1903)+ROW()-ROW(P1854),J1854:J1903,0)))</f>
        <v/>
      </c>
      <c r="Q1855" s="89" t="str">
        <f t="shared" ca="1" si="3732"/>
        <v/>
      </c>
      <c r="R1855" s="89" t="str">
        <f t="shared" ca="1" si="3732"/>
        <v/>
      </c>
      <c r="S1855" s="89" t="str">
        <f t="shared" ca="1" si="3732"/>
        <v/>
      </c>
      <c r="T1855" s="89" t="str">
        <f t="shared" ca="1" si="3732"/>
        <v/>
      </c>
      <c r="U1855" s="89" t="str">
        <f t="shared" ca="1" si="3732"/>
        <v/>
      </c>
      <c r="V1855" s="98"/>
    </row>
    <row r="1856" spans="2:22" x14ac:dyDescent="0.25">
      <c r="B1856">
        <v>3</v>
      </c>
      <c r="C1856" s="29">
        <f t="shared" si="3616"/>
        <v>43873</v>
      </c>
      <c r="D1856" s="88">
        <f ca="1">OFFSET(dispos!$D$42,,12)</f>
        <v>0</v>
      </c>
      <c r="E1856" s="88">
        <f ca="1">OFFSET(dispos!$E$42,,12)</f>
        <v>0</v>
      </c>
      <c r="F1856" s="88">
        <f ca="1">OFFSET(dispos!$F$42,,12)</f>
        <v>0</v>
      </c>
      <c r="G1856" s="88">
        <f ca="1">OFFSET(dispos!$G$42,,12)</f>
        <v>0</v>
      </c>
      <c r="H1856" s="88">
        <f ca="1">OFFSET(dispos!$H$42,,12)</f>
        <v>0</v>
      </c>
      <c r="I1856" s="88">
        <f ca="1">OFFSET(dispos!$I$42,,12)</f>
        <v>0</v>
      </c>
      <c r="J1856" s="90" t="str">
        <f t="shared" ref="J1856:O1856" ca="1" si="3733">IF(D1856=0,"",SUMPRODUCT((D1854:D1903&lt;=D1856)-(ISBLANK(D1854:D1903))))</f>
        <v/>
      </c>
      <c r="K1856" s="90" t="str">
        <f t="shared" ca="1" si="3733"/>
        <v/>
      </c>
      <c r="L1856" s="90" t="str">
        <f t="shared" ca="1" si="3733"/>
        <v/>
      </c>
      <c r="M1856" s="90" t="str">
        <f t="shared" ca="1" si="3733"/>
        <v/>
      </c>
      <c r="N1856" s="90" t="str">
        <f t="shared" ca="1" si="3733"/>
        <v/>
      </c>
      <c r="O1856" s="90" t="str">
        <f t="shared" ca="1" si="3733"/>
        <v/>
      </c>
      <c r="P1856" s="89" t="str">
        <f t="shared" ref="P1856:U1856" ca="1" si="3734">IF(ISNA(MATCH(MIN(J1854:J1903)+ROW()-ROW(P1854),J1854:J1903,0)),"",INDEX(D1854:D1903,MATCH(MIN(J1854:J1903)+ROW()-ROW(P1854),J1854:J1903,0)))</f>
        <v/>
      </c>
      <c r="Q1856" s="89" t="str">
        <f t="shared" ca="1" si="3734"/>
        <v/>
      </c>
      <c r="R1856" s="89" t="str">
        <f t="shared" ca="1" si="3734"/>
        <v/>
      </c>
      <c r="S1856" s="89" t="str">
        <f t="shared" ca="1" si="3734"/>
        <v/>
      </c>
      <c r="T1856" s="89" t="str">
        <f t="shared" ca="1" si="3734"/>
        <v/>
      </c>
      <c r="U1856" s="89" t="str">
        <f t="shared" ca="1" si="3734"/>
        <v/>
      </c>
      <c r="V1856" s="98"/>
    </row>
    <row r="1857" spans="2:22" x14ac:dyDescent="0.25">
      <c r="B1857">
        <v>4</v>
      </c>
      <c r="C1857" s="29">
        <f t="shared" si="3616"/>
        <v>43873</v>
      </c>
      <c r="D1857" s="88">
        <f ca="1">OFFSET(dispos!$D$42,,18)</f>
        <v>0</v>
      </c>
      <c r="E1857" s="88">
        <f ca="1">OFFSET(dispos!$E$42,,18)</f>
        <v>0</v>
      </c>
      <c r="F1857" s="88">
        <f ca="1">OFFSET(dispos!$F$42,,18)</f>
        <v>0</v>
      </c>
      <c r="G1857" s="88">
        <f ca="1">OFFSET(dispos!$G$42,,18)</f>
        <v>0</v>
      </c>
      <c r="H1857" s="88">
        <f ca="1">OFFSET(dispos!$H$42,,18)</f>
        <v>0</v>
      </c>
      <c r="I1857" s="88">
        <f ca="1">OFFSET(dispos!$I$42,,18)</f>
        <v>0</v>
      </c>
      <c r="J1857" s="90" t="str">
        <f t="shared" ref="J1857:O1857" ca="1" si="3735">IF(D1857=0,"",SUMPRODUCT((D1854:D1903&lt;=D1857)-(ISBLANK(D1854:D1903))))</f>
        <v/>
      </c>
      <c r="K1857" s="90" t="str">
        <f t="shared" ca="1" si="3735"/>
        <v/>
      </c>
      <c r="L1857" s="90" t="str">
        <f t="shared" ca="1" si="3735"/>
        <v/>
      </c>
      <c r="M1857" s="90" t="str">
        <f t="shared" ca="1" si="3735"/>
        <v/>
      </c>
      <c r="N1857" s="90" t="str">
        <f t="shared" ca="1" si="3735"/>
        <v/>
      </c>
      <c r="O1857" s="90" t="str">
        <f t="shared" ca="1" si="3735"/>
        <v/>
      </c>
      <c r="P1857" s="89" t="str">
        <f t="shared" ref="P1857:U1857" ca="1" si="3736">IF(ISNA(MATCH(MIN(J1854:J1903)+ROW()-ROW(P1854),J1854:J1903,0)),"",INDEX(D1854:D1903,MATCH(MIN(J1854:J1903)+ROW()-ROW(P1854),J1854:J1903,0)))</f>
        <v/>
      </c>
      <c r="Q1857" s="89" t="str">
        <f t="shared" ca="1" si="3736"/>
        <v/>
      </c>
      <c r="R1857" s="89" t="str">
        <f t="shared" ca="1" si="3736"/>
        <v/>
      </c>
      <c r="S1857" s="89" t="str">
        <f t="shared" ca="1" si="3736"/>
        <v/>
      </c>
      <c r="T1857" s="89" t="str">
        <f t="shared" ca="1" si="3736"/>
        <v/>
      </c>
      <c r="U1857" s="89" t="str">
        <f t="shared" ca="1" si="3736"/>
        <v/>
      </c>
      <c r="V1857" s="98"/>
    </row>
    <row r="1858" spans="2:22" x14ac:dyDescent="0.25">
      <c r="B1858">
        <v>5</v>
      </c>
      <c r="C1858" s="29">
        <f t="shared" si="3616"/>
        <v>43873</v>
      </c>
      <c r="D1858" s="88">
        <f ca="1">OFFSET(dispos!$D$42,,24)</f>
        <v>0</v>
      </c>
      <c r="E1858" s="88">
        <f ca="1">OFFSET(dispos!$E$42,,24)</f>
        <v>0</v>
      </c>
      <c r="F1858" s="88">
        <f ca="1">OFFSET(dispos!$F$42,,24)</f>
        <v>0</v>
      </c>
      <c r="G1858" s="88">
        <f ca="1">OFFSET(dispos!$G$42,,24)</f>
        <v>0</v>
      </c>
      <c r="H1858" s="88">
        <f ca="1">OFFSET(dispos!$H$42,,24)</f>
        <v>0</v>
      </c>
      <c r="I1858" s="88">
        <f ca="1">OFFSET(dispos!$I$42,,24)</f>
        <v>0</v>
      </c>
      <c r="J1858" s="90" t="str">
        <f t="shared" ref="J1858:O1858" ca="1" si="3737">IF(D1858=0,"",SUMPRODUCT((D1854:D1903&lt;=D1858)-(ISBLANK(D1854:D1903))))</f>
        <v/>
      </c>
      <c r="K1858" s="90" t="str">
        <f t="shared" ca="1" si="3737"/>
        <v/>
      </c>
      <c r="L1858" s="90" t="str">
        <f t="shared" ca="1" si="3737"/>
        <v/>
      </c>
      <c r="M1858" s="90" t="str">
        <f t="shared" ca="1" si="3737"/>
        <v/>
      </c>
      <c r="N1858" s="90" t="str">
        <f t="shared" ca="1" si="3737"/>
        <v/>
      </c>
      <c r="O1858" s="90" t="str">
        <f t="shared" ca="1" si="3737"/>
        <v/>
      </c>
      <c r="P1858" s="89" t="str">
        <f t="shared" ref="P1858:U1858" ca="1" si="3738">IF(ISNA(MATCH(MIN(J1854:J1903)+ROW()-ROW(P1854),J1854:J1903,0)),"",INDEX(D1854:D1903,MATCH(MIN(J1854:J1903)+ROW()-ROW(P1854),J1854:J1903,0)))</f>
        <v/>
      </c>
      <c r="Q1858" s="89" t="str">
        <f t="shared" ca="1" si="3738"/>
        <v/>
      </c>
      <c r="R1858" s="89" t="str">
        <f t="shared" ca="1" si="3738"/>
        <v/>
      </c>
      <c r="S1858" s="89" t="str">
        <f t="shared" ca="1" si="3738"/>
        <v/>
      </c>
      <c r="T1858" s="89" t="str">
        <f t="shared" ca="1" si="3738"/>
        <v/>
      </c>
      <c r="U1858" s="89" t="str">
        <f t="shared" ca="1" si="3738"/>
        <v/>
      </c>
      <c r="V1858" s="98"/>
    </row>
    <row r="1859" spans="2:22" x14ac:dyDescent="0.25">
      <c r="B1859">
        <v>6</v>
      </c>
      <c r="C1859" s="29">
        <f t="shared" si="3616"/>
        <v>43873</v>
      </c>
      <c r="D1859" s="88">
        <f ca="1">OFFSET(dispos!$D$42,,30)</f>
        <v>0</v>
      </c>
      <c r="E1859" s="88">
        <f ca="1">OFFSET(dispos!$E$42,,30)</f>
        <v>0</v>
      </c>
      <c r="F1859" s="88">
        <f ca="1">OFFSET(dispos!$F$42,,30)</f>
        <v>0</v>
      </c>
      <c r="G1859" s="88">
        <f ca="1">OFFSET(dispos!$G$42,,30)</f>
        <v>0</v>
      </c>
      <c r="H1859" s="88">
        <f ca="1">OFFSET(dispos!$H$42,,30)</f>
        <v>0</v>
      </c>
      <c r="I1859" s="88">
        <f ca="1">OFFSET(dispos!$I$42,,30)</f>
        <v>0</v>
      </c>
      <c r="J1859" s="90" t="str">
        <f t="shared" ref="J1859:O1859" ca="1" si="3739">IF(D1859=0,"",SUMPRODUCT((D1854:D1903&lt;=D1859)-(ISBLANK(D1854:D1903))))</f>
        <v/>
      </c>
      <c r="K1859" s="90" t="str">
        <f t="shared" ca="1" si="3739"/>
        <v/>
      </c>
      <c r="L1859" s="90" t="str">
        <f t="shared" ca="1" si="3739"/>
        <v/>
      </c>
      <c r="M1859" s="90" t="str">
        <f t="shared" ca="1" si="3739"/>
        <v/>
      </c>
      <c r="N1859" s="90" t="str">
        <f t="shared" ca="1" si="3739"/>
        <v/>
      </c>
      <c r="O1859" s="90" t="str">
        <f t="shared" ca="1" si="3739"/>
        <v/>
      </c>
      <c r="P1859" s="89" t="str">
        <f t="shared" ref="P1859:U1859" ca="1" si="3740">IF(ISNA(MATCH(MIN(J1854:J1903)+ROW()-ROW(P1854),J1854:J1903,0)),"",INDEX(D1854:D1903,MATCH(MIN(J1854:J1903)+ROW()-ROW(P1854),J1854:J1903,0)))</f>
        <v/>
      </c>
      <c r="Q1859" s="89" t="str">
        <f t="shared" ca="1" si="3740"/>
        <v/>
      </c>
      <c r="R1859" s="89" t="str">
        <f t="shared" ca="1" si="3740"/>
        <v/>
      </c>
      <c r="S1859" s="89" t="str">
        <f t="shared" ca="1" si="3740"/>
        <v/>
      </c>
      <c r="T1859" s="89" t="str">
        <f t="shared" ca="1" si="3740"/>
        <v/>
      </c>
      <c r="U1859" s="89" t="str">
        <f t="shared" ca="1" si="3740"/>
        <v/>
      </c>
      <c r="V1859" s="98"/>
    </row>
    <row r="1860" spans="2:22" x14ac:dyDescent="0.25">
      <c r="B1860">
        <v>7</v>
      </c>
      <c r="C1860" s="29">
        <f t="shared" si="3616"/>
        <v>43873</v>
      </c>
      <c r="D1860" s="88">
        <f ca="1">OFFSET(dispos!$D$42,,36)</f>
        <v>0</v>
      </c>
      <c r="E1860" s="88">
        <f ca="1">OFFSET(dispos!$E$42,,36)</f>
        <v>0</v>
      </c>
      <c r="F1860" s="88">
        <f ca="1">OFFSET(dispos!$F$42,,36)</f>
        <v>0</v>
      </c>
      <c r="G1860" s="88">
        <f ca="1">OFFSET(dispos!$G$42,,36)</f>
        <v>0</v>
      </c>
      <c r="H1860" s="88">
        <f ca="1">OFFSET(dispos!$H$42,,36)</f>
        <v>0</v>
      </c>
      <c r="I1860" s="88">
        <f ca="1">OFFSET(dispos!$I$42,,36)</f>
        <v>0</v>
      </c>
      <c r="J1860" s="90" t="str">
        <f t="shared" ref="J1860:O1860" ca="1" si="3741">IF(D1860=0,"",SUMPRODUCT((D1854:D1903&lt;=D1860)-(ISBLANK(D1854:D1903))))</f>
        <v/>
      </c>
      <c r="K1860" s="90" t="str">
        <f t="shared" ca="1" si="3741"/>
        <v/>
      </c>
      <c r="L1860" s="90" t="str">
        <f t="shared" ca="1" si="3741"/>
        <v/>
      </c>
      <c r="M1860" s="90" t="str">
        <f t="shared" ca="1" si="3741"/>
        <v/>
      </c>
      <c r="N1860" s="90" t="str">
        <f t="shared" ca="1" si="3741"/>
        <v/>
      </c>
      <c r="O1860" s="90" t="str">
        <f t="shared" ca="1" si="3741"/>
        <v/>
      </c>
      <c r="P1860" s="89" t="str">
        <f t="shared" ref="P1860:U1860" ca="1" si="3742">IF(ISNA(MATCH(MIN(J1854:J1903)+ROW()-ROW(P1854),J1854:J1903,0)),"",INDEX(D1854:D1903,MATCH(MIN(J1854:J1903)+ROW()-ROW(P1854),J1854:J1903,0)))</f>
        <v/>
      </c>
      <c r="Q1860" s="89" t="str">
        <f t="shared" ca="1" si="3742"/>
        <v/>
      </c>
      <c r="R1860" s="89" t="str">
        <f t="shared" ca="1" si="3742"/>
        <v/>
      </c>
      <c r="S1860" s="89" t="str">
        <f t="shared" ca="1" si="3742"/>
        <v/>
      </c>
      <c r="T1860" s="89" t="str">
        <f t="shared" ca="1" si="3742"/>
        <v/>
      </c>
      <c r="U1860" s="89" t="str">
        <f t="shared" ca="1" si="3742"/>
        <v/>
      </c>
      <c r="V1860" s="98"/>
    </row>
    <row r="1861" spans="2:22" x14ac:dyDescent="0.25">
      <c r="B1861">
        <v>8</v>
      </c>
      <c r="C1861" s="29">
        <f t="shared" si="3616"/>
        <v>43873</v>
      </c>
      <c r="D1861" s="88">
        <f ca="1">OFFSET(dispos!$D$42,,42)</f>
        <v>0</v>
      </c>
      <c r="E1861" s="88">
        <f ca="1">OFFSET(dispos!$E$42,,42)</f>
        <v>0</v>
      </c>
      <c r="F1861" s="88">
        <f ca="1">OFFSET(dispos!$F$42,,42)</f>
        <v>0</v>
      </c>
      <c r="G1861" s="88">
        <f ca="1">OFFSET(dispos!$G$42,,42)</f>
        <v>0</v>
      </c>
      <c r="H1861" s="88">
        <f ca="1">OFFSET(dispos!$H$42,,42)</f>
        <v>0</v>
      </c>
      <c r="I1861" s="88">
        <f ca="1">OFFSET(dispos!$I$42,,42)</f>
        <v>0</v>
      </c>
      <c r="J1861" s="90" t="str">
        <f t="shared" ref="J1861:O1861" ca="1" si="3743">IF(D1861=0,"",SUMPRODUCT((D1854:D1903&lt;=D1861)-(ISBLANK(D1854:D1903))))</f>
        <v/>
      </c>
      <c r="K1861" s="90" t="str">
        <f t="shared" ca="1" si="3743"/>
        <v/>
      </c>
      <c r="L1861" s="90" t="str">
        <f t="shared" ca="1" si="3743"/>
        <v/>
      </c>
      <c r="M1861" s="90" t="str">
        <f t="shared" ca="1" si="3743"/>
        <v/>
      </c>
      <c r="N1861" s="90" t="str">
        <f t="shared" ca="1" si="3743"/>
        <v/>
      </c>
      <c r="O1861" s="90" t="str">
        <f t="shared" ca="1" si="3743"/>
        <v/>
      </c>
      <c r="P1861" s="89" t="str">
        <f t="shared" ref="P1861:U1861" ca="1" si="3744">IF(ISNA(MATCH(MIN(J1854:J1903)+ROW()-ROW(P1854),J1854:J1903,0)),"",INDEX(D1854:D1903,MATCH(MIN(J1854:J1903)+ROW()-ROW(P1854),J1854:J1903,0)))</f>
        <v/>
      </c>
      <c r="Q1861" s="89" t="str">
        <f t="shared" ca="1" si="3744"/>
        <v/>
      </c>
      <c r="R1861" s="89" t="str">
        <f t="shared" ca="1" si="3744"/>
        <v/>
      </c>
      <c r="S1861" s="89" t="str">
        <f t="shared" ca="1" si="3744"/>
        <v/>
      </c>
      <c r="T1861" s="89" t="str">
        <f t="shared" ca="1" si="3744"/>
        <v/>
      </c>
      <c r="U1861" s="89" t="str">
        <f t="shared" ca="1" si="3744"/>
        <v/>
      </c>
      <c r="V1861" s="98"/>
    </row>
    <row r="1862" spans="2:22" x14ac:dyDescent="0.25">
      <c r="B1862">
        <v>9</v>
      </c>
      <c r="C1862" s="29">
        <f t="shared" ref="C1862:C1925" si="3745">C1861</f>
        <v>43873</v>
      </c>
      <c r="D1862" s="88">
        <f ca="1">OFFSET(dispos!$D$42,,48)</f>
        <v>0</v>
      </c>
      <c r="E1862" s="88">
        <f ca="1">OFFSET(dispos!$E$42,,48)</f>
        <v>0</v>
      </c>
      <c r="F1862" s="88">
        <f ca="1">OFFSET(dispos!$F$42,,48)</f>
        <v>0</v>
      </c>
      <c r="G1862" s="88">
        <f ca="1">OFFSET(dispos!$G$42,,48)</f>
        <v>0</v>
      </c>
      <c r="H1862" s="88">
        <f ca="1">OFFSET(dispos!$H$42,,48)</f>
        <v>0</v>
      </c>
      <c r="I1862" s="88">
        <f ca="1">OFFSET(dispos!$I$42,,48)</f>
        <v>0</v>
      </c>
      <c r="J1862" s="90" t="str">
        <f t="shared" ref="J1862:O1862" ca="1" si="3746">IF(D1862=0,"",SUMPRODUCT((D1854:D1903&lt;=D1862)-(ISBLANK(D1854:D1903))))</f>
        <v/>
      </c>
      <c r="K1862" s="90" t="str">
        <f t="shared" ca="1" si="3746"/>
        <v/>
      </c>
      <c r="L1862" s="90" t="str">
        <f t="shared" ca="1" si="3746"/>
        <v/>
      </c>
      <c r="M1862" s="90" t="str">
        <f t="shared" ca="1" si="3746"/>
        <v/>
      </c>
      <c r="N1862" s="90" t="str">
        <f t="shared" ca="1" si="3746"/>
        <v/>
      </c>
      <c r="O1862" s="90" t="str">
        <f t="shared" ca="1" si="3746"/>
        <v/>
      </c>
      <c r="P1862" s="89" t="str">
        <f t="shared" ref="P1862:U1862" ca="1" si="3747">IF(ISNA(MATCH(MIN(J1854:J1903)+ROW()-ROW(P1854),J1854:J1903,0)),"",INDEX(D1854:D1903,MATCH(MIN(J1854:J1903)+ROW()-ROW(P1854),J1854:J1903,0)))</f>
        <v/>
      </c>
      <c r="Q1862" s="89" t="str">
        <f t="shared" ca="1" si="3747"/>
        <v/>
      </c>
      <c r="R1862" s="89" t="str">
        <f t="shared" ca="1" si="3747"/>
        <v/>
      </c>
      <c r="S1862" s="89" t="str">
        <f t="shared" ca="1" si="3747"/>
        <v/>
      </c>
      <c r="T1862" s="89" t="str">
        <f t="shared" ca="1" si="3747"/>
        <v/>
      </c>
      <c r="U1862" s="89" t="str">
        <f t="shared" ca="1" si="3747"/>
        <v/>
      </c>
      <c r="V1862" s="98"/>
    </row>
    <row r="1863" spans="2:22" x14ac:dyDescent="0.25">
      <c r="B1863">
        <v>10</v>
      </c>
      <c r="C1863" s="29">
        <f t="shared" si="3745"/>
        <v>43873</v>
      </c>
      <c r="D1863" s="88">
        <f ca="1">OFFSET(dispos!$D$42,,54)</f>
        <v>0</v>
      </c>
      <c r="E1863" s="88">
        <f ca="1">OFFSET(dispos!$E$42,,54)</f>
        <v>0</v>
      </c>
      <c r="F1863" s="88">
        <f ca="1">OFFSET(dispos!$F$42,,54)</f>
        <v>0</v>
      </c>
      <c r="G1863" s="88">
        <f ca="1">OFFSET(dispos!$G$42,,54)</f>
        <v>0</v>
      </c>
      <c r="H1863" s="88">
        <f ca="1">OFFSET(dispos!$H$42,,54)</f>
        <v>0</v>
      </c>
      <c r="I1863" s="88">
        <f ca="1">OFFSET(dispos!$I$42,,54)</f>
        <v>0</v>
      </c>
      <c r="J1863" s="90" t="str">
        <f t="shared" ref="J1863:O1863" ca="1" si="3748">IF(D1863=0,"",SUMPRODUCT((D1854:D1903&lt;=D1863)-(ISBLANK(D1854:D1903))))</f>
        <v/>
      </c>
      <c r="K1863" s="90" t="str">
        <f t="shared" ca="1" si="3748"/>
        <v/>
      </c>
      <c r="L1863" s="90" t="str">
        <f t="shared" ca="1" si="3748"/>
        <v/>
      </c>
      <c r="M1863" s="90" t="str">
        <f t="shared" ca="1" si="3748"/>
        <v/>
      </c>
      <c r="N1863" s="90" t="str">
        <f t="shared" ca="1" si="3748"/>
        <v/>
      </c>
      <c r="O1863" s="90" t="str">
        <f t="shared" ca="1" si="3748"/>
        <v/>
      </c>
      <c r="P1863" s="89" t="str">
        <f t="shared" ref="P1863:U1863" ca="1" si="3749">IF(ISNA(MATCH(MIN(J1854:J1903)+ROW()-ROW(P1854),J1854:J1903,0)),"",INDEX(D1854:D1903,MATCH(MIN(J1854:J1903)+ROW()-ROW(P1854),J1854:J1903,0)))</f>
        <v/>
      </c>
      <c r="Q1863" s="89" t="str">
        <f t="shared" ca="1" si="3749"/>
        <v/>
      </c>
      <c r="R1863" s="89" t="str">
        <f t="shared" ca="1" si="3749"/>
        <v/>
      </c>
      <c r="S1863" s="89" t="str">
        <f t="shared" ca="1" si="3749"/>
        <v/>
      </c>
      <c r="T1863" s="89" t="str">
        <f t="shared" ca="1" si="3749"/>
        <v/>
      </c>
      <c r="U1863" s="89" t="str">
        <f t="shared" ca="1" si="3749"/>
        <v/>
      </c>
      <c r="V1863" s="98"/>
    </row>
    <row r="1864" spans="2:22" x14ac:dyDescent="0.25">
      <c r="B1864">
        <v>11</v>
      </c>
      <c r="C1864" s="29">
        <f t="shared" si="3745"/>
        <v>43873</v>
      </c>
      <c r="D1864" s="88">
        <f ca="1">OFFSET(dispos!$D$42,,60)</f>
        <v>0</v>
      </c>
      <c r="E1864" s="88">
        <f ca="1">OFFSET(dispos!$E$42,,60)</f>
        <v>0</v>
      </c>
      <c r="F1864" s="88">
        <f ca="1">OFFSET(dispos!$F$42,,60)</f>
        <v>0</v>
      </c>
      <c r="G1864" s="88">
        <f ca="1">OFFSET(dispos!$G$42,,60)</f>
        <v>0</v>
      </c>
      <c r="H1864" s="88">
        <f ca="1">OFFSET(dispos!$H$42,,60)</f>
        <v>0</v>
      </c>
      <c r="I1864" s="88">
        <f ca="1">OFFSET(dispos!$I$42,,60)</f>
        <v>0</v>
      </c>
      <c r="J1864" s="90" t="str">
        <f t="shared" ref="J1864:O1864" ca="1" si="3750">IF(D1864=0,"",SUMPRODUCT((D1854:D1903&lt;=D1864)-(ISBLANK(D1854:D1903))))</f>
        <v/>
      </c>
      <c r="K1864" s="90" t="str">
        <f t="shared" ca="1" si="3750"/>
        <v/>
      </c>
      <c r="L1864" s="90" t="str">
        <f t="shared" ca="1" si="3750"/>
        <v/>
      </c>
      <c r="M1864" s="90" t="str">
        <f t="shared" ca="1" si="3750"/>
        <v/>
      </c>
      <c r="N1864" s="90" t="str">
        <f t="shared" ca="1" si="3750"/>
        <v/>
      </c>
      <c r="O1864" s="90" t="str">
        <f t="shared" ca="1" si="3750"/>
        <v/>
      </c>
      <c r="P1864" s="89" t="str">
        <f t="shared" ref="P1864:U1864" ca="1" si="3751">IF(ISNA(MATCH(MIN(J1854:J1903)+ROW()-ROW(P1854),J1854:J1903,0)),"",INDEX(D1854:D1903,MATCH(MIN(J1854:J1903)+ROW()-ROW(P1854),J1854:J1903,0)))</f>
        <v/>
      </c>
      <c r="Q1864" s="89" t="str">
        <f t="shared" ca="1" si="3751"/>
        <v/>
      </c>
      <c r="R1864" s="89" t="str">
        <f t="shared" ca="1" si="3751"/>
        <v/>
      </c>
      <c r="S1864" s="89" t="str">
        <f t="shared" ca="1" si="3751"/>
        <v/>
      </c>
      <c r="T1864" s="89" t="str">
        <f t="shared" ca="1" si="3751"/>
        <v/>
      </c>
      <c r="U1864" s="89" t="str">
        <f t="shared" ca="1" si="3751"/>
        <v/>
      </c>
      <c r="V1864" s="98"/>
    </row>
    <row r="1865" spans="2:22" x14ac:dyDescent="0.25">
      <c r="B1865">
        <v>12</v>
      </c>
      <c r="C1865" s="29">
        <f t="shared" si="3745"/>
        <v>43873</v>
      </c>
      <c r="D1865" s="88">
        <f ca="1">OFFSET(dispos!$D$42,,66)</f>
        <v>0</v>
      </c>
      <c r="E1865" s="88">
        <f ca="1">OFFSET(dispos!$E$42,,66)</f>
        <v>0</v>
      </c>
      <c r="F1865" s="88">
        <f ca="1">OFFSET(dispos!$F$42,,66)</f>
        <v>0</v>
      </c>
      <c r="G1865" s="88">
        <f ca="1">OFFSET(dispos!$G$42,,66)</f>
        <v>0</v>
      </c>
      <c r="H1865" s="88">
        <f ca="1">OFFSET(dispos!$H$42,,66)</f>
        <v>0</v>
      </c>
      <c r="I1865" s="88">
        <f ca="1">OFFSET(dispos!$I$42,,66)</f>
        <v>0</v>
      </c>
      <c r="J1865" s="90" t="str">
        <f t="shared" ref="J1865:O1865" ca="1" si="3752">IF(D1865=0,"",SUMPRODUCT((D1854:D1903&lt;=D1865)-(ISBLANK(D1854:D1903))))</f>
        <v/>
      </c>
      <c r="K1865" s="90" t="str">
        <f t="shared" ca="1" si="3752"/>
        <v/>
      </c>
      <c r="L1865" s="90" t="str">
        <f t="shared" ca="1" si="3752"/>
        <v/>
      </c>
      <c r="M1865" s="90" t="str">
        <f t="shared" ca="1" si="3752"/>
        <v/>
      </c>
      <c r="N1865" s="90" t="str">
        <f t="shared" ca="1" si="3752"/>
        <v/>
      </c>
      <c r="O1865" s="90" t="str">
        <f t="shared" ca="1" si="3752"/>
        <v/>
      </c>
      <c r="P1865" s="89" t="str">
        <f t="shared" ref="P1865:U1865" ca="1" si="3753">IF(ISNA(MATCH(MIN(J1854:J1903)+ROW()-ROW(P1854),J1854:J1903,0)),"",INDEX(D1854:D1903,MATCH(MIN(J1854:J1903)+ROW()-ROW(P1854),J1854:J1903,0)))</f>
        <v/>
      </c>
      <c r="Q1865" s="89" t="str">
        <f t="shared" ca="1" si="3753"/>
        <v/>
      </c>
      <c r="R1865" s="89" t="str">
        <f t="shared" ca="1" si="3753"/>
        <v/>
      </c>
      <c r="S1865" s="89" t="str">
        <f t="shared" ca="1" si="3753"/>
        <v/>
      </c>
      <c r="T1865" s="89" t="str">
        <f t="shared" ca="1" si="3753"/>
        <v/>
      </c>
      <c r="U1865" s="89" t="str">
        <f t="shared" ca="1" si="3753"/>
        <v/>
      </c>
      <c r="V1865" s="98"/>
    </row>
    <row r="1866" spans="2:22" x14ac:dyDescent="0.25">
      <c r="B1866">
        <v>13</v>
      </c>
      <c r="C1866" s="29">
        <f t="shared" si="3745"/>
        <v>43873</v>
      </c>
      <c r="D1866" s="88">
        <f ca="1">OFFSET(dispos!$D$42,,72)</f>
        <v>0</v>
      </c>
      <c r="E1866" s="88">
        <f ca="1">OFFSET(dispos!$E$42,,72)</f>
        <v>0</v>
      </c>
      <c r="F1866" s="88">
        <f ca="1">OFFSET(dispos!$F$42,,72)</f>
        <v>0</v>
      </c>
      <c r="G1866" s="88">
        <f ca="1">OFFSET(dispos!$G$42,,72)</f>
        <v>0</v>
      </c>
      <c r="H1866" s="88">
        <f ca="1">OFFSET(dispos!$H$42,,72)</f>
        <v>0</v>
      </c>
      <c r="I1866" s="88">
        <f ca="1">OFFSET(dispos!$I$42,,72)</f>
        <v>0</v>
      </c>
      <c r="J1866" s="90" t="str">
        <f t="shared" ref="J1866:O1866" ca="1" si="3754">IF(D1866=0,"",SUMPRODUCT((D1854:D1903&lt;=D1866)-(ISBLANK(D1854:D1903))))</f>
        <v/>
      </c>
      <c r="K1866" s="90" t="str">
        <f t="shared" ca="1" si="3754"/>
        <v/>
      </c>
      <c r="L1866" s="90" t="str">
        <f t="shared" ca="1" si="3754"/>
        <v/>
      </c>
      <c r="M1866" s="90" t="str">
        <f t="shared" ca="1" si="3754"/>
        <v/>
      </c>
      <c r="N1866" s="90" t="str">
        <f t="shared" ca="1" si="3754"/>
        <v/>
      </c>
      <c r="O1866" s="90" t="str">
        <f t="shared" ca="1" si="3754"/>
        <v/>
      </c>
      <c r="P1866" s="89" t="str">
        <f t="shared" ref="P1866:U1866" ca="1" si="3755">IF(ISNA(MATCH(MIN(J1854:J1903)+ROW()-ROW(P1854),J1854:J1903,0)),"",INDEX(D1854:D1903,MATCH(MIN(J1854:J1903)+ROW()-ROW(P1854),J1854:J1903,0)))</f>
        <v/>
      </c>
      <c r="Q1866" s="89" t="str">
        <f t="shared" ca="1" si="3755"/>
        <v/>
      </c>
      <c r="R1866" s="89" t="str">
        <f t="shared" ca="1" si="3755"/>
        <v/>
      </c>
      <c r="S1866" s="89" t="str">
        <f t="shared" ca="1" si="3755"/>
        <v/>
      </c>
      <c r="T1866" s="89" t="str">
        <f t="shared" ca="1" si="3755"/>
        <v/>
      </c>
      <c r="U1866" s="89" t="str">
        <f t="shared" ca="1" si="3755"/>
        <v/>
      </c>
      <c r="V1866" s="98"/>
    </row>
    <row r="1867" spans="2:22" x14ac:dyDescent="0.25">
      <c r="B1867">
        <v>14</v>
      </c>
      <c r="C1867" s="29">
        <f t="shared" si="3745"/>
        <v>43873</v>
      </c>
      <c r="D1867" s="88">
        <f ca="1">OFFSET(dispos!$D$42,,78)</f>
        <v>0</v>
      </c>
      <c r="E1867" s="88">
        <f ca="1">OFFSET(dispos!$E$42,,78)</f>
        <v>0</v>
      </c>
      <c r="F1867" s="88">
        <f ca="1">OFFSET(dispos!$F$42,,78)</f>
        <v>0</v>
      </c>
      <c r="G1867" s="88">
        <f ca="1">OFFSET(dispos!$G$42,,78)</f>
        <v>0</v>
      </c>
      <c r="H1867" s="88">
        <f ca="1">OFFSET(dispos!$H$42,,78)</f>
        <v>0</v>
      </c>
      <c r="I1867" s="88">
        <f ca="1">OFFSET(dispos!$I$42,,78)</f>
        <v>0</v>
      </c>
      <c r="J1867" s="90" t="str">
        <f t="shared" ref="J1867:O1867" ca="1" si="3756">IF(D1867=0,"",SUMPRODUCT((D1854:D1903&lt;=D1867)-(ISBLANK(D1854:D1903))))</f>
        <v/>
      </c>
      <c r="K1867" s="90" t="str">
        <f t="shared" ca="1" si="3756"/>
        <v/>
      </c>
      <c r="L1867" s="90" t="str">
        <f t="shared" ca="1" si="3756"/>
        <v/>
      </c>
      <c r="M1867" s="90" t="str">
        <f t="shared" ca="1" si="3756"/>
        <v/>
      </c>
      <c r="N1867" s="90" t="str">
        <f t="shared" ca="1" si="3756"/>
        <v/>
      </c>
      <c r="O1867" s="90" t="str">
        <f t="shared" ca="1" si="3756"/>
        <v/>
      </c>
      <c r="P1867" s="89" t="str">
        <f t="shared" ref="P1867:U1867" ca="1" si="3757">IF(ISNA(MATCH(MIN(J1854:J1903)+ROW()-ROW(P1854),J1854:J1903,0)),"",INDEX(D1854:D1903,MATCH(MIN(J1854:J1903)+ROW()-ROW(P1854),J1854:J1903,0)))</f>
        <v/>
      </c>
      <c r="Q1867" s="89" t="str">
        <f t="shared" ca="1" si="3757"/>
        <v/>
      </c>
      <c r="R1867" s="89" t="str">
        <f t="shared" ca="1" si="3757"/>
        <v/>
      </c>
      <c r="S1867" s="89" t="str">
        <f t="shared" ca="1" si="3757"/>
        <v/>
      </c>
      <c r="T1867" s="89" t="str">
        <f t="shared" ca="1" si="3757"/>
        <v/>
      </c>
      <c r="U1867" s="89" t="str">
        <f t="shared" ca="1" si="3757"/>
        <v/>
      </c>
      <c r="V1867" s="98"/>
    </row>
    <row r="1868" spans="2:22" x14ac:dyDescent="0.25">
      <c r="B1868">
        <v>15</v>
      </c>
      <c r="C1868" s="29">
        <f t="shared" si="3745"/>
        <v>43873</v>
      </c>
      <c r="D1868" s="88">
        <f ca="1">OFFSET(dispos!$D$42,,84)</f>
        <v>0</v>
      </c>
      <c r="E1868" s="88">
        <f ca="1">OFFSET(dispos!$E$42,,84)</f>
        <v>0</v>
      </c>
      <c r="F1868" s="88">
        <f ca="1">OFFSET(dispos!$F$42,,84)</f>
        <v>0</v>
      </c>
      <c r="G1868" s="88">
        <f ca="1">OFFSET(dispos!$G$42,,84)</f>
        <v>0</v>
      </c>
      <c r="H1868" s="88">
        <f ca="1">OFFSET(dispos!$H$42,,84)</f>
        <v>0</v>
      </c>
      <c r="I1868" s="88">
        <f ca="1">OFFSET(dispos!$I$42,,84)</f>
        <v>0</v>
      </c>
      <c r="J1868" s="90" t="str">
        <f t="shared" ref="J1868:O1868" ca="1" si="3758">IF(D1868=0,"",SUMPRODUCT((D1854:D1903&lt;=D1868)-(ISBLANK(D1854:D1903))))</f>
        <v/>
      </c>
      <c r="K1868" s="90" t="str">
        <f t="shared" ca="1" si="3758"/>
        <v/>
      </c>
      <c r="L1868" s="90" t="str">
        <f t="shared" ca="1" si="3758"/>
        <v/>
      </c>
      <c r="M1868" s="90" t="str">
        <f t="shared" ca="1" si="3758"/>
        <v/>
      </c>
      <c r="N1868" s="90" t="str">
        <f t="shared" ca="1" si="3758"/>
        <v/>
      </c>
      <c r="O1868" s="90" t="str">
        <f t="shared" ca="1" si="3758"/>
        <v/>
      </c>
      <c r="P1868" s="89" t="str">
        <f t="shared" ref="P1868:U1868" ca="1" si="3759">IF(ISNA(MATCH(MIN(J1854:J1903)+ROW()-ROW(P1854),J1854:J1903,0)),"",INDEX(D1854:D1903,MATCH(MIN(J1854:J1903)+ROW()-ROW(P1854),J1854:J1903,0)))</f>
        <v/>
      </c>
      <c r="Q1868" s="89" t="str">
        <f t="shared" ca="1" si="3759"/>
        <v/>
      </c>
      <c r="R1868" s="89" t="str">
        <f t="shared" ca="1" si="3759"/>
        <v/>
      </c>
      <c r="S1868" s="89" t="str">
        <f t="shared" ca="1" si="3759"/>
        <v/>
      </c>
      <c r="T1868" s="89" t="str">
        <f t="shared" ca="1" si="3759"/>
        <v/>
      </c>
      <c r="U1868" s="89" t="str">
        <f t="shared" ca="1" si="3759"/>
        <v/>
      </c>
      <c r="V1868" s="98"/>
    </row>
    <row r="1869" spans="2:22" x14ac:dyDescent="0.25">
      <c r="B1869">
        <v>16</v>
      </c>
      <c r="C1869" s="29">
        <f t="shared" si="3745"/>
        <v>43873</v>
      </c>
      <c r="D1869" s="88">
        <f ca="1">OFFSET(dispos!$D$42,,90)</f>
        <v>0</v>
      </c>
      <c r="E1869" s="88">
        <f ca="1">OFFSET(dispos!$E$42,,90)</f>
        <v>0</v>
      </c>
      <c r="F1869" s="88">
        <f ca="1">OFFSET(dispos!$F$42,,90)</f>
        <v>0</v>
      </c>
      <c r="G1869" s="88">
        <f ca="1">OFFSET(dispos!$G$42,,90)</f>
        <v>0</v>
      </c>
      <c r="H1869" s="88">
        <f ca="1">OFFSET(dispos!$H$42,,90)</f>
        <v>0</v>
      </c>
      <c r="I1869" s="88">
        <f ca="1">OFFSET(dispos!$I$42,,90)</f>
        <v>0</v>
      </c>
      <c r="J1869" s="90" t="str">
        <f t="shared" ref="J1869:O1869" ca="1" si="3760">IF(D1869=0,"",SUMPRODUCT((D1854:D1903&lt;=D1869)-(ISBLANK(D1854:D1903))))</f>
        <v/>
      </c>
      <c r="K1869" s="90" t="str">
        <f t="shared" ca="1" si="3760"/>
        <v/>
      </c>
      <c r="L1869" s="90" t="str">
        <f t="shared" ca="1" si="3760"/>
        <v/>
      </c>
      <c r="M1869" s="90" t="str">
        <f t="shared" ca="1" si="3760"/>
        <v/>
      </c>
      <c r="N1869" s="90" t="str">
        <f t="shared" ca="1" si="3760"/>
        <v/>
      </c>
      <c r="O1869" s="90" t="str">
        <f t="shared" ca="1" si="3760"/>
        <v/>
      </c>
      <c r="P1869" s="89" t="str">
        <f t="shared" ref="P1869:U1869" ca="1" si="3761">IF(ISNA(MATCH(MIN(J1854:J1903)+ROW()-ROW(P1854),J1854:J1903,0)),"",INDEX(D1854:D1903,MATCH(MIN(J1854:J1903)+ROW()-ROW(P1854),J1854:J1903,0)))</f>
        <v/>
      </c>
      <c r="Q1869" s="89" t="str">
        <f t="shared" ca="1" si="3761"/>
        <v/>
      </c>
      <c r="R1869" s="89" t="str">
        <f t="shared" ca="1" si="3761"/>
        <v/>
      </c>
      <c r="S1869" s="89" t="str">
        <f t="shared" ca="1" si="3761"/>
        <v/>
      </c>
      <c r="T1869" s="89" t="str">
        <f t="shared" ca="1" si="3761"/>
        <v/>
      </c>
      <c r="U1869" s="89" t="str">
        <f t="shared" ca="1" si="3761"/>
        <v/>
      </c>
      <c r="V1869" s="98"/>
    </row>
    <row r="1870" spans="2:22" x14ac:dyDescent="0.25">
      <c r="B1870">
        <v>17</v>
      </c>
      <c r="C1870" s="29">
        <f t="shared" si="3745"/>
        <v>43873</v>
      </c>
      <c r="D1870" s="88">
        <f ca="1">OFFSET(dispos!$D$42,,96)</f>
        <v>0</v>
      </c>
      <c r="E1870" s="88">
        <f ca="1">OFFSET(dispos!$E$42,,96)</f>
        <v>0</v>
      </c>
      <c r="F1870" s="88">
        <f ca="1">OFFSET(dispos!$F$42,,96)</f>
        <v>0</v>
      </c>
      <c r="G1870" s="88">
        <f ca="1">OFFSET(dispos!$G$42,,96)</f>
        <v>0</v>
      </c>
      <c r="H1870" s="88">
        <f ca="1">OFFSET(dispos!$H$42,,96)</f>
        <v>0</v>
      </c>
      <c r="I1870" s="88">
        <f ca="1">OFFSET(dispos!$I$42,,96)</f>
        <v>0</v>
      </c>
      <c r="J1870" s="90" t="str">
        <f t="shared" ref="J1870:O1870" ca="1" si="3762">IF(D1870=0,"",SUMPRODUCT((D1854:D1903&lt;=D1870)-(ISBLANK(D1854:D1903))))</f>
        <v/>
      </c>
      <c r="K1870" s="90" t="str">
        <f t="shared" ca="1" si="3762"/>
        <v/>
      </c>
      <c r="L1870" s="90" t="str">
        <f t="shared" ca="1" si="3762"/>
        <v/>
      </c>
      <c r="M1870" s="90" t="str">
        <f t="shared" ca="1" si="3762"/>
        <v/>
      </c>
      <c r="N1870" s="90" t="str">
        <f t="shared" ca="1" si="3762"/>
        <v/>
      </c>
      <c r="O1870" s="90" t="str">
        <f t="shared" ca="1" si="3762"/>
        <v/>
      </c>
      <c r="P1870" s="89" t="str">
        <f t="shared" ref="P1870:U1870" ca="1" si="3763">IF(ISNA(MATCH(MIN(J1854:J1903)+ROW()-ROW(P1854),J1854:J1903,0)),"",INDEX(D1854:D1903,MATCH(MIN(J1854:J1903)+ROW()-ROW(P1854),J1854:J1903,0)))</f>
        <v/>
      </c>
      <c r="Q1870" s="89" t="str">
        <f t="shared" ca="1" si="3763"/>
        <v/>
      </c>
      <c r="R1870" s="89" t="str">
        <f t="shared" ca="1" si="3763"/>
        <v/>
      </c>
      <c r="S1870" s="89" t="str">
        <f t="shared" ca="1" si="3763"/>
        <v/>
      </c>
      <c r="T1870" s="89" t="str">
        <f t="shared" ca="1" si="3763"/>
        <v/>
      </c>
      <c r="U1870" s="89" t="str">
        <f t="shared" ca="1" si="3763"/>
        <v/>
      </c>
      <c r="V1870" s="98"/>
    </row>
    <row r="1871" spans="2:22" x14ac:dyDescent="0.25">
      <c r="B1871">
        <v>18</v>
      </c>
      <c r="C1871" s="29">
        <f t="shared" si="3745"/>
        <v>43873</v>
      </c>
      <c r="D1871" s="88">
        <f ca="1">OFFSET(dispos!$D$42,,102)</f>
        <v>0</v>
      </c>
      <c r="E1871" s="88">
        <f ca="1">OFFSET(dispos!$E$42,,102)</f>
        <v>0</v>
      </c>
      <c r="F1871" s="88">
        <f ca="1">OFFSET(dispos!$F$42,,102)</f>
        <v>0</v>
      </c>
      <c r="G1871" s="88">
        <f ca="1">OFFSET(dispos!$G$42,,102)</f>
        <v>0</v>
      </c>
      <c r="H1871" s="88">
        <f ca="1">OFFSET(dispos!$H$42,,102)</f>
        <v>0</v>
      </c>
      <c r="I1871" s="88">
        <f ca="1">OFFSET(dispos!$I$42,,102)</f>
        <v>0</v>
      </c>
      <c r="J1871" s="90" t="str">
        <f t="shared" ref="J1871:O1871" ca="1" si="3764">IF(D1871=0,"",SUMPRODUCT((D1854:D1903&lt;=D1871)-(ISBLANK(D1854:D1903))))</f>
        <v/>
      </c>
      <c r="K1871" s="90" t="str">
        <f t="shared" ca="1" si="3764"/>
        <v/>
      </c>
      <c r="L1871" s="90" t="str">
        <f t="shared" ca="1" si="3764"/>
        <v/>
      </c>
      <c r="M1871" s="90" t="str">
        <f t="shared" ca="1" si="3764"/>
        <v/>
      </c>
      <c r="N1871" s="90" t="str">
        <f t="shared" ca="1" si="3764"/>
        <v/>
      </c>
      <c r="O1871" s="90" t="str">
        <f t="shared" ca="1" si="3764"/>
        <v/>
      </c>
      <c r="P1871" s="89" t="str">
        <f t="shared" ref="P1871:U1871" ca="1" si="3765">IF(ISNA(MATCH(MIN(J1854:J1903)+ROW()-ROW(P1854),J1854:J1903,0)),"",INDEX(D1854:D1903,MATCH(MIN(J1854:J1903)+ROW()-ROW(P1854),J1854:J1903,0)))</f>
        <v/>
      </c>
      <c r="Q1871" s="89" t="str">
        <f t="shared" ca="1" si="3765"/>
        <v/>
      </c>
      <c r="R1871" s="89" t="str">
        <f t="shared" ca="1" si="3765"/>
        <v/>
      </c>
      <c r="S1871" s="89" t="str">
        <f t="shared" ca="1" si="3765"/>
        <v/>
      </c>
      <c r="T1871" s="89" t="str">
        <f t="shared" ca="1" si="3765"/>
        <v/>
      </c>
      <c r="U1871" s="89" t="str">
        <f t="shared" ca="1" si="3765"/>
        <v/>
      </c>
      <c r="V1871" s="98"/>
    </row>
    <row r="1872" spans="2:22" x14ac:dyDescent="0.25">
      <c r="B1872">
        <v>19</v>
      </c>
      <c r="C1872" s="29">
        <f t="shared" si="3745"/>
        <v>43873</v>
      </c>
      <c r="D1872" s="88">
        <f ca="1">OFFSET(dispos!$D$42,,108)</f>
        <v>0</v>
      </c>
      <c r="E1872" s="88">
        <f ca="1">OFFSET(dispos!$E$42,,108)</f>
        <v>0</v>
      </c>
      <c r="F1872" s="88">
        <f ca="1">OFFSET(dispos!$F$42,,108)</f>
        <v>0</v>
      </c>
      <c r="G1872" s="88">
        <f ca="1">OFFSET(dispos!$G$42,,108)</f>
        <v>0</v>
      </c>
      <c r="H1872" s="88">
        <f ca="1">OFFSET(dispos!$H$42,,108)</f>
        <v>0</v>
      </c>
      <c r="I1872" s="88">
        <f ca="1">OFFSET(dispos!$I$42,,108)</f>
        <v>0</v>
      </c>
      <c r="J1872" s="90" t="str">
        <f t="shared" ref="J1872:O1872" ca="1" si="3766">IF(D1872=0,"",SUMPRODUCT((D1854:D1903&lt;=D1872)-(ISBLANK(D1854:D1903))))</f>
        <v/>
      </c>
      <c r="K1872" s="90" t="str">
        <f t="shared" ca="1" si="3766"/>
        <v/>
      </c>
      <c r="L1872" s="90" t="str">
        <f t="shared" ca="1" si="3766"/>
        <v/>
      </c>
      <c r="M1872" s="90" t="str">
        <f t="shared" ca="1" si="3766"/>
        <v/>
      </c>
      <c r="N1872" s="90" t="str">
        <f t="shared" ca="1" si="3766"/>
        <v/>
      </c>
      <c r="O1872" s="90" t="str">
        <f t="shared" ca="1" si="3766"/>
        <v/>
      </c>
      <c r="P1872" s="89" t="str">
        <f t="shared" ref="P1872:U1872" ca="1" si="3767">IF(ISNA(MATCH(MIN(J1854:J1903)+ROW()-ROW(P1854),J1854:J1903,0)),"",INDEX(D1854:D1903,MATCH(MIN(J1854:J1903)+ROW()-ROW(P1854),J1854:J1903,0)))</f>
        <v/>
      </c>
      <c r="Q1872" s="89" t="str">
        <f t="shared" ca="1" si="3767"/>
        <v/>
      </c>
      <c r="R1872" s="89" t="str">
        <f t="shared" ca="1" si="3767"/>
        <v/>
      </c>
      <c r="S1872" s="89" t="str">
        <f t="shared" ca="1" si="3767"/>
        <v/>
      </c>
      <c r="T1872" s="89" t="str">
        <f t="shared" ca="1" si="3767"/>
        <v/>
      </c>
      <c r="U1872" s="89" t="str">
        <f t="shared" ca="1" si="3767"/>
        <v/>
      </c>
      <c r="V1872" s="98"/>
    </row>
    <row r="1873" spans="2:22" x14ac:dyDescent="0.25">
      <c r="B1873">
        <v>20</v>
      </c>
      <c r="C1873" s="29">
        <f t="shared" si="3745"/>
        <v>43873</v>
      </c>
      <c r="D1873" s="88">
        <f ca="1">OFFSET(dispos!$D$42,,114)</f>
        <v>0</v>
      </c>
      <c r="E1873" s="88">
        <f ca="1">OFFSET(dispos!$E$42,,114)</f>
        <v>0</v>
      </c>
      <c r="F1873" s="88">
        <f ca="1">OFFSET(dispos!$F$42,,114)</f>
        <v>0</v>
      </c>
      <c r="G1873" s="88">
        <f ca="1">OFFSET(dispos!$G$42,,114)</f>
        <v>0</v>
      </c>
      <c r="H1873" s="88">
        <f ca="1">OFFSET(dispos!$H$42,,114)</f>
        <v>0</v>
      </c>
      <c r="I1873" s="88">
        <f ca="1">OFFSET(dispos!$I$42,,114)</f>
        <v>0</v>
      </c>
      <c r="J1873" s="90" t="str">
        <f t="shared" ref="J1873:O1873" ca="1" si="3768">IF(D1873=0,"",SUMPRODUCT((D1854:D1903&lt;=D1873)-(ISBLANK(D1854:D1903))))</f>
        <v/>
      </c>
      <c r="K1873" s="90" t="str">
        <f t="shared" ca="1" si="3768"/>
        <v/>
      </c>
      <c r="L1873" s="90" t="str">
        <f t="shared" ca="1" si="3768"/>
        <v/>
      </c>
      <c r="M1873" s="90" t="str">
        <f t="shared" ca="1" si="3768"/>
        <v/>
      </c>
      <c r="N1873" s="90" t="str">
        <f t="shared" ca="1" si="3768"/>
        <v/>
      </c>
      <c r="O1873" s="90" t="str">
        <f t="shared" ca="1" si="3768"/>
        <v/>
      </c>
      <c r="P1873" s="89" t="str">
        <f t="shared" ref="P1873:U1873" ca="1" si="3769">IF(ISNA(MATCH(MIN(J1854:J1903)+ROW()-ROW(P1854),J1854:J1903,0)),"",INDEX(D1854:D1903,MATCH(MIN(J1854:J1903)+ROW()-ROW(P1854),J1854:J1903,0)))</f>
        <v/>
      </c>
      <c r="Q1873" s="89" t="str">
        <f t="shared" ca="1" si="3769"/>
        <v/>
      </c>
      <c r="R1873" s="89" t="str">
        <f t="shared" ca="1" si="3769"/>
        <v/>
      </c>
      <c r="S1873" s="89" t="str">
        <f t="shared" ca="1" si="3769"/>
        <v/>
      </c>
      <c r="T1873" s="89" t="str">
        <f t="shared" ca="1" si="3769"/>
        <v/>
      </c>
      <c r="U1873" s="89" t="str">
        <f t="shared" ca="1" si="3769"/>
        <v/>
      </c>
      <c r="V1873" s="98"/>
    </row>
    <row r="1874" spans="2:22" x14ac:dyDescent="0.25">
      <c r="B1874">
        <v>21</v>
      </c>
      <c r="C1874" s="29">
        <f t="shared" si="3745"/>
        <v>43873</v>
      </c>
      <c r="D1874" s="88">
        <f ca="1">OFFSET(dispos!$D$42,,120)</f>
        <v>0</v>
      </c>
      <c r="E1874" s="88">
        <f ca="1">OFFSET(dispos!$E$42,,120)</f>
        <v>0</v>
      </c>
      <c r="F1874" s="88">
        <f ca="1">OFFSET(dispos!$F$42,,120)</f>
        <v>0</v>
      </c>
      <c r="G1874" s="88">
        <f ca="1">OFFSET(dispos!$G$42,,120)</f>
        <v>0</v>
      </c>
      <c r="H1874" s="88">
        <f ca="1">OFFSET(dispos!$H$42,,120)</f>
        <v>0</v>
      </c>
      <c r="I1874" s="88">
        <f ca="1">OFFSET(dispos!$I$42,,120)</f>
        <v>0</v>
      </c>
      <c r="J1874" s="90" t="str">
        <f t="shared" ref="J1874:O1874" ca="1" si="3770">IF(D1874=0,"",SUMPRODUCT((D1854:D1903&lt;=D1874)-(ISBLANK(D1854:D1903))))</f>
        <v/>
      </c>
      <c r="K1874" s="90" t="str">
        <f t="shared" ca="1" si="3770"/>
        <v/>
      </c>
      <c r="L1874" s="90" t="str">
        <f t="shared" ca="1" si="3770"/>
        <v/>
      </c>
      <c r="M1874" s="90" t="str">
        <f t="shared" ca="1" si="3770"/>
        <v/>
      </c>
      <c r="N1874" s="90" t="str">
        <f t="shared" ca="1" si="3770"/>
        <v/>
      </c>
      <c r="O1874" s="90" t="str">
        <f t="shared" ca="1" si="3770"/>
        <v/>
      </c>
      <c r="P1874" s="89" t="str">
        <f t="shared" ref="P1874:U1874" ca="1" si="3771">IF(ISNA(MATCH(MIN(J1854:J1903)+ROW()-ROW(P1854),J1854:J1903,0)),"",INDEX(D1854:D1903,MATCH(MIN(J1854:J1903)+ROW()-ROW(P1854),J1854:J1903,0)))</f>
        <v/>
      </c>
      <c r="Q1874" s="89" t="str">
        <f t="shared" ca="1" si="3771"/>
        <v/>
      </c>
      <c r="R1874" s="89" t="str">
        <f t="shared" ca="1" si="3771"/>
        <v/>
      </c>
      <c r="S1874" s="89" t="str">
        <f t="shared" ca="1" si="3771"/>
        <v/>
      </c>
      <c r="T1874" s="89" t="str">
        <f t="shared" ca="1" si="3771"/>
        <v/>
      </c>
      <c r="U1874" s="89" t="str">
        <f t="shared" ca="1" si="3771"/>
        <v/>
      </c>
      <c r="V1874" s="98"/>
    </row>
    <row r="1875" spans="2:22" x14ac:dyDescent="0.25">
      <c r="B1875">
        <v>22</v>
      </c>
      <c r="C1875" s="29">
        <f t="shared" si="3745"/>
        <v>43873</v>
      </c>
      <c r="D1875" s="88">
        <f ca="1">OFFSET(dispos!$D$42,,126)</f>
        <v>0</v>
      </c>
      <c r="E1875" s="88">
        <f ca="1">OFFSET(dispos!$E$42,,126)</f>
        <v>0</v>
      </c>
      <c r="F1875" s="88">
        <f ca="1">OFFSET(dispos!$F$42,,126)</f>
        <v>0</v>
      </c>
      <c r="G1875" s="88">
        <f ca="1">OFFSET(dispos!$G$42,,126)</f>
        <v>0</v>
      </c>
      <c r="H1875" s="88">
        <f ca="1">OFFSET(dispos!$H$42,,126)</f>
        <v>0</v>
      </c>
      <c r="I1875" s="88">
        <f ca="1">OFFSET(dispos!$I$42,,126)</f>
        <v>0</v>
      </c>
      <c r="J1875" s="90" t="str">
        <f t="shared" ref="J1875:O1875" ca="1" si="3772">IF(D1875=0,"",SUMPRODUCT((D1854:D1903&lt;=D1875)-(ISBLANK(D1854:D1903))))</f>
        <v/>
      </c>
      <c r="K1875" s="90" t="str">
        <f t="shared" ca="1" si="3772"/>
        <v/>
      </c>
      <c r="L1875" s="90" t="str">
        <f t="shared" ca="1" si="3772"/>
        <v/>
      </c>
      <c r="M1875" s="90" t="str">
        <f t="shared" ca="1" si="3772"/>
        <v/>
      </c>
      <c r="N1875" s="90" t="str">
        <f t="shared" ca="1" si="3772"/>
        <v/>
      </c>
      <c r="O1875" s="90" t="str">
        <f t="shared" ca="1" si="3772"/>
        <v/>
      </c>
      <c r="P1875" s="89" t="str">
        <f t="shared" ref="P1875:U1875" ca="1" si="3773">IF(ISNA(MATCH(MIN(J1854:J1903)+ROW()-ROW(P1854),J1854:J1903,0)),"",INDEX(D1854:D1903,MATCH(MIN(J1854:J1903)+ROW()-ROW(P1854),J1854:J1903,0)))</f>
        <v/>
      </c>
      <c r="Q1875" s="89" t="str">
        <f t="shared" ca="1" si="3773"/>
        <v/>
      </c>
      <c r="R1875" s="89" t="str">
        <f t="shared" ca="1" si="3773"/>
        <v/>
      </c>
      <c r="S1875" s="89" t="str">
        <f t="shared" ca="1" si="3773"/>
        <v/>
      </c>
      <c r="T1875" s="89" t="str">
        <f t="shared" ca="1" si="3773"/>
        <v/>
      </c>
      <c r="U1875" s="89" t="str">
        <f t="shared" ca="1" si="3773"/>
        <v/>
      </c>
      <c r="V1875" s="98"/>
    </row>
    <row r="1876" spans="2:22" x14ac:dyDescent="0.25">
      <c r="B1876">
        <v>23</v>
      </c>
      <c r="C1876" s="29">
        <f t="shared" si="3745"/>
        <v>43873</v>
      </c>
      <c r="D1876" s="88">
        <f ca="1">OFFSET(dispos!$D$42,,132)</f>
        <v>0</v>
      </c>
      <c r="E1876" s="88">
        <f ca="1">OFFSET(dispos!$E$42,,132)</f>
        <v>0</v>
      </c>
      <c r="F1876" s="88">
        <f ca="1">OFFSET(dispos!$F$42,,132)</f>
        <v>0</v>
      </c>
      <c r="G1876" s="88">
        <f ca="1">OFFSET(dispos!$G$42,,132)</f>
        <v>0</v>
      </c>
      <c r="H1876" s="88">
        <f ca="1">OFFSET(dispos!$H$42,,132)</f>
        <v>0</v>
      </c>
      <c r="I1876" s="88">
        <f ca="1">OFFSET(dispos!$I$42,,132)</f>
        <v>0</v>
      </c>
      <c r="J1876" s="90" t="str">
        <f t="shared" ref="J1876:O1876" ca="1" si="3774">IF(D1876=0,"",SUMPRODUCT((D1854:D1903&lt;=D1876)-(ISBLANK(D1854:D1903))))</f>
        <v/>
      </c>
      <c r="K1876" s="90" t="str">
        <f t="shared" ca="1" si="3774"/>
        <v/>
      </c>
      <c r="L1876" s="90" t="str">
        <f t="shared" ca="1" si="3774"/>
        <v/>
      </c>
      <c r="M1876" s="90" t="str">
        <f t="shared" ca="1" si="3774"/>
        <v/>
      </c>
      <c r="N1876" s="90" t="str">
        <f t="shared" ca="1" si="3774"/>
        <v/>
      </c>
      <c r="O1876" s="90" t="str">
        <f t="shared" ca="1" si="3774"/>
        <v/>
      </c>
      <c r="P1876" s="89" t="str">
        <f t="shared" ref="P1876:U1876" ca="1" si="3775">IF(ISNA(MATCH(MIN(J1854:J1903)+ROW()-ROW(P1854),J1854:J1903,0)),"",INDEX(D1854:D1903,MATCH(MIN(J1854:J1903)+ROW()-ROW(P1854),J1854:J1903,0)))</f>
        <v/>
      </c>
      <c r="Q1876" s="89" t="str">
        <f t="shared" ca="1" si="3775"/>
        <v/>
      </c>
      <c r="R1876" s="89" t="str">
        <f t="shared" ca="1" si="3775"/>
        <v/>
      </c>
      <c r="S1876" s="89" t="str">
        <f t="shared" ca="1" si="3775"/>
        <v/>
      </c>
      <c r="T1876" s="89" t="str">
        <f t="shared" ca="1" si="3775"/>
        <v/>
      </c>
      <c r="U1876" s="89" t="str">
        <f t="shared" ca="1" si="3775"/>
        <v/>
      </c>
      <c r="V1876" s="98"/>
    </row>
    <row r="1877" spans="2:22" x14ac:dyDescent="0.25">
      <c r="B1877">
        <v>24</v>
      </c>
      <c r="C1877" s="29">
        <f t="shared" si="3745"/>
        <v>43873</v>
      </c>
      <c r="D1877" s="88">
        <f ca="1">OFFSET(dispos!$D$42,,138)</f>
        <v>0</v>
      </c>
      <c r="E1877" s="88">
        <f ca="1">OFFSET(dispos!$E$42,,138)</f>
        <v>0</v>
      </c>
      <c r="F1877" s="88">
        <f ca="1">OFFSET(dispos!$F$42,,138)</f>
        <v>0</v>
      </c>
      <c r="G1877" s="88">
        <f ca="1">OFFSET(dispos!$G$42,,138)</f>
        <v>0</v>
      </c>
      <c r="H1877" s="88">
        <f ca="1">OFFSET(dispos!$H$42,,138)</f>
        <v>0</v>
      </c>
      <c r="I1877" s="88">
        <f ca="1">OFFSET(dispos!$I$42,,138)</f>
        <v>0</v>
      </c>
      <c r="J1877" s="90" t="str">
        <f t="shared" ref="J1877:O1877" ca="1" si="3776">IF(D1877=0,"",SUMPRODUCT((D1854:D1903&lt;=D1877)-(ISBLANK(D1854:D1903))))</f>
        <v/>
      </c>
      <c r="K1877" s="90" t="str">
        <f t="shared" ca="1" si="3776"/>
        <v/>
      </c>
      <c r="L1877" s="90" t="str">
        <f t="shared" ca="1" si="3776"/>
        <v/>
      </c>
      <c r="M1877" s="90" t="str">
        <f t="shared" ca="1" si="3776"/>
        <v/>
      </c>
      <c r="N1877" s="90" t="str">
        <f t="shared" ca="1" si="3776"/>
        <v/>
      </c>
      <c r="O1877" s="90" t="str">
        <f t="shared" ca="1" si="3776"/>
        <v/>
      </c>
      <c r="P1877" s="89" t="str">
        <f t="shared" ref="P1877:U1877" ca="1" si="3777">IF(ISNA(MATCH(MIN(J1854:J1903)+ROW()-ROW(P1854),J1854:J1903,0)),"",INDEX(D1854:D1903,MATCH(MIN(J1854:J1903)+ROW()-ROW(P1854),J1854:J1903,0)))</f>
        <v/>
      </c>
      <c r="Q1877" s="89" t="str">
        <f t="shared" ca="1" si="3777"/>
        <v/>
      </c>
      <c r="R1877" s="89" t="str">
        <f t="shared" ca="1" si="3777"/>
        <v/>
      </c>
      <c r="S1877" s="89" t="str">
        <f t="shared" ca="1" si="3777"/>
        <v/>
      </c>
      <c r="T1877" s="89" t="str">
        <f t="shared" ca="1" si="3777"/>
        <v/>
      </c>
      <c r="U1877" s="89" t="str">
        <f t="shared" ca="1" si="3777"/>
        <v/>
      </c>
      <c r="V1877" s="98"/>
    </row>
    <row r="1878" spans="2:22" x14ac:dyDescent="0.25">
      <c r="B1878">
        <v>25</v>
      </c>
      <c r="C1878" s="29">
        <f t="shared" si="3745"/>
        <v>43873</v>
      </c>
      <c r="D1878" s="88">
        <f ca="1">OFFSET(dispos!$D$42,,144)</f>
        <v>0</v>
      </c>
      <c r="E1878" s="88">
        <f ca="1">OFFSET(dispos!$E$42,,144)</f>
        <v>0</v>
      </c>
      <c r="F1878" s="88">
        <f ca="1">OFFSET(dispos!$F$42,,144)</f>
        <v>0</v>
      </c>
      <c r="G1878" s="88">
        <f ca="1">OFFSET(dispos!$G$42,,144)</f>
        <v>0</v>
      </c>
      <c r="H1878" s="88">
        <f ca="1">OFFSET(dispos!$H$42,,144)</f>
        <v>0</v>
      </c>
      <c r="I1878" s="88">
        <f ca="1">OFFSET(dispos!$I$42,,144)</f>
        <v>0</v>
      </c>
      <c r="J1878" s="90" t="str">
        <f t="shared" ref="J1878:O1878" ca="1" si="3778">IF(D1878=0,"",SUMPRODUCT((D1854:D1903&lt;=D1878)-(ISBLANK(D1854:D1903))))</f>
        <v/>
      </c>
      <c r="K1878" s="90" t="str">
        <f t="shared" ca="1" si="3778"/>
        <v/>
      </c>
      <c r="L1878" s="90" t="str">
        <f t="shared" ca="1" si="3778"/>
        <v/>
      </c>
      <c r="M1878" s="90" t="str">
        <f t="shared" ca="1" si="3778"/>
        <v/>
      </c>
      <c r="N1878" s="90" t="str">
        <f t="shared" ca="1" si="3778"/>
        <v/>
      </c>
      <c r="O1878" s="90" t="str">
        <f t="shared" ca="1" si="3778"/>
        <v/>
      </c>
      <c r="P1878" s="89" t="str">
        <f t="shared" ref="P1878:U1878" ca="1" si="3779">IF(ISNA(MATCH(MIN(J1854:J1903)+ROW()-ROW(P1854),J1854:J1903,0)),"",INDEX(D1854:D1903,MATCH(MIN(J1854:J1903)+ROW()-ROW(P1854),J1854:J1903,0)))</f>
        <v/>
      </c>
      <c r="Q1878" s="89" t="str">
        <f t="shared" ca="1" si="3779"/>
        <v/>
      </c>
      <c r="R1878" s="89" t="str">
        <f t="shared" ca="1" si="3779"/>
        <v/>
      </c>
      <c r="S1878" s="89" t="str">
        <f t="shared" ca="1" si="3779"/>
        <v/>
      </c>
      <c r="T1878" s="89" t="str">
        <f t="shared" ca="1" si="3779"/>
        <v/>
      </c>
      <c r="U1878" s="89" t="str">
        <f t="shared" ca="1" si="3779"/>
        <v/>
      </c>
      <c r="V1878" s="98"/>
    </row>
    <row r="1879" spans="2:22" x14ac:dyDescent="0.25">
      <c r="B1879">
        <v>26</v>
      </c>
      <c r="C1879" s="29">
        <f t="shared" si="3745"/>
        <v>43873</v>
      </c>
      <c r="D1879" s="88">
        <f ca="1">OFFSET(dispos!$D$42,,150)</f>
        <v>0</v>
      </c>
      <c r="E1879" s="88">
        <f ca="1">OFFSET(dispos!$E$42,,150)</f>
        <v>0</v>
      </c>
      <c r="F1879" s="88">
        <f ca="1">OFFSET(dispos!$F$42,,150)</f>
        <v>0</v>
      </c>
      <c r="G1879" s="88">
        <f ca="1">OFFSET(dispos!$G$42,,150)</f>
        <v>0</v>
      </c>
      <c r="H1879" s="88">
        <f ca="1">OFFSET(dispos!$H$42,,150)</f>
        <v>0</v>
      </c>
      <c r="I1879" s="88">
        <f ca="1">OFFSET(dispos!$I$42,,150)</f>
        <v>0</v>
      </c>
      <c r="J1879" s="90" t="str">
        <f t="shared" ref="J1879:O1879" ca="1" si="3780">IF(D1879=0,"",SUMPRODUCT((D1854:D1903&lt;=D1879)-(ISBLANK(D1854:D1903))))</f>
        <v/>
      </c>
      <c r="K1879" s="90" t="str">
        <f t="shared" ca="1" si="3780"/>
        <v/>
      </c>
      <c r="L1879" s="90" t="str">
        <f t="shared" ca="1" si="3780"/>
        <v/>
      </c>
      <c r="M1879" s="90" t="str">
        <f t="shared" ca="1" si="3780"/>
        <v/>
      </c>
      <c r="N1879" s="90" t="str">
        <f t="shared" ca="1" si="3780"/>
        <v/>
      </c>
      <c r="O1879" s="90" t="str">
        <f t="shared" ca="1" si="3780"/>
        <v/>
      </c>
      <c r="P1879" s="89" t="str">
        <f t="shared" ref="P1879:U1879" ca="1" si="3781">IF(ISNA(MATCH(MIN(J1854:J1903)+ROW()-ROW(P1854),J1854:J1903,0)),"",INDEX(D1854:D1903,MATCH(MIN(J1854:J1903)+ROW()-ROW(P1854),J1854:J1903,0)))</f>
        <v/>
      </c>
      <c r="Q1879" s="89" t="str">
        <f t="shared" ca="1" si="3781"/>
        <v/>
      </c>
      <c r="R1879" s="89" t="str">
        <f t="shared" ca="1" si="3781"/>
        <v/>
      </c>
      <c r="S1879" s="89" t="str">
        <f t="shared" ca="1" si="3781"/>
        <v/>
      </c>
      <c r="T1879" s="89" t="str">
        <f t="shared" ca="1" si="3781"/>
        <v/>
      </c>
      <c r="U1879" s="89" t="str">
        <f t="shared" ca="1" si="3781"/>
        <v/>
      </c>
      <c r="V1879" s="98"/>
    </row>
    <row r="1880" spans="2:22" x14ac:dyDescent="0.25">
      <c r="B1880">
        <v>27</v>
      </c>
      <c r="C1880" s="29">
        <f t="shared" si="3745"/>
        <v>43873</v>
      </c>
      <c r="D1880" s="88">
        <f ca="1">OFFSET(dispos!$D$42,,156)</f>
        <v>0</v>
      </c>
      <c r="E1880" s="88">
        <f ca="1">OFFSET(dispos!$E$42,,156)</f>
        <v>0</v>
      </c>
      <c r="F1880" s="88">
        <f ca="1">OFFSET(dispos!$F$42,,156)</f>
        <v>0</v>
      </c>
      <c r="G1880" s="88">
        <f ca="1">OFFSET(dispos!$G$42,,156)</f>
        <v>0</v>
      </c>
      <c r="H1880" s="88">
        <f ca="1">OFFSET(dispos!$H$42,,156)</f>
        <v>0</v>
      </c>
      <c r="I1880" s="88">
        <f ca="1">OFFSET(dispos!$I$42,,156)</f>
        <v>0</v>
      </c>
      <c r="J1880" s="90" t="str">
        <f t="shared" ref="J1880:O1880" ca="1" si="3782">IF(D1880=0,"",SUMPRODUCT((D1854:D1903&lt;=D1880)-(ISBLANK(D1854:D1903))))</f>
        <v/>
      </c>
      <c r="K1880" s="90" t="str">
        <f t="shared" ca="1" si="3782"/>
        <v/>
      </c>
      <c r="L1880" s="90" t="str">
        <f t="shared" ca="1" si="3782"/>
        <v/>
      </c>
      <c r="M1880" s="90" t="str">
        <f t="shared" ca="1" si="3782"/>
        <v/>
      </c>
      <c r="N1880" s="90" t="str">
        <f t="shared" ca="1" si="3782"/>
        <v/>
      </c>
      <c r="O1880" s="90" t="str">
        <f t="shared" ca="1" si="3782"/>
        <v/>
      </c>
      <c r="P1880" s="89" t="str">
        <f t="shared" ref="P1880:U1880" ca="1" si="3783">IF(ISNA(MATCH(MIN(J1854:J1903)+ROW()-ROW(P1854),J1854:J1903,0)),"",INDEX(D1854:D1903,MATCH(MIN(J1854:J1903)+ROW()-ROW(P1854),J1854:J1903,0)))</f>
        <v/>
      </c>
      <c r="Q1880" s="89" t="str">
        <f t="shared" ca="1" si="3783"/>
        <v/>
      </c>
      <c r="R1880" s="89" t="str">
        <f t="shared" ca="1" si="3783"/>
        <v/>
      </c>
      <c r="S1880" s="89" t="str">
        <f t="shared" ca="1" si="3783"/>
        <v/>
      </c>
      <c r="T1880" s="89" t="str">
        <f t="shared" ca="1" si="3783"/>
        <v/>
      </c>
      <c r="U1880" s="89" t="str">
        <f t="shared" ca="1" si="3783"/>
        <v/>
      </c>
      <c r="V1880" s="98"/>
    </row>
    <row r="1881" spans="2:22" x14ac:dyDescent="0.25">
      <c r="B1881">
        <v>28</v>
      </c>
      <c r="C1881" s="29">
        <f t="shared" si="3745"/>
        <v>43873</v>
      </c>
      <c r="D1881" s="88">
        <f ca="1">OFFSET(dispos!$D$42,,162)</f>
        <v>0</v>
      </c>
      <c r="E1881" s="88">
        <f ca="1">OFFSET(dispos!$E$42,,162)</f>
        <v>0</v>
      </c>
      <c r="F1881" s="88">
        <f ca="1">OFFSET(dispos!$F$42,,162)</f>
        <v>0</v>
      </c>
      <c r="G1881" s="88">
        <f ca="1">OFFSET(dispos!$G$42,,162)</f>
        <v>0</v>
      </c>
      <c r="H1881" s="88">
        <f ca="1">OFFSET(dispos!$H$42,,162)</f>
        <v>0</v>
      </c>
      <c r="I1881" s="88">
        <f ca="1">OFFSET(dispos!$I$42,,162)</f>
        <v>0</v>
      </c>
      <c r="J1881" s="90" t="str">
        <f t="shared" ref="J1881:O1881" ca="1" si="3784">IF(D1881=0,"",SUMPRODUCT((D1854:D1903&lt;=D1881)-(ISBLANK(D1854:D1903))))</f>
        <v/>
      </c>
      <c r="K1881" s="90" t="str">
        <f t="shared" ca="1" si="3784"/>
        <v/>
      </c>
      <c r="L1881" s="90" t="str">
        <f t="shared" ca="1" si="3784"/>
        <v/>
      </c>
      <c r="M1881" s="90" t="str">
        <f t="shared" ca="1" si="3784"/>
        <v/>
      </c>
      <c r="N1881" s="90" t="str">
        <f t="shared" ca="1" si="3784"/>
        <v/>
      </c>
      <c r="O1881" s="90" t="str">
        <f t="shared" ca="1" si="3784"/>
        <v/>
      </c>
      <c r="P1881" s="89" t="str">
        <f t="shared" ref="P1881:U1881" ca="1" si="3785">IF(ISNA(MATCH(MIN(J1854:J1903)+ROW()-ROW(P1854),J1854:J1903,0)),"",INDEX(D1854:D1903,MATCH(MIN(J1854:J1903)+ROW()-ROW(P1854),J1854:J1903,0)))</f>
        <v/>
      </c>
      <c r="Q1881" s="89" t="str">
        <f t="shared" ca="1" si="3785"/>
        <v/>
      </c>
      <c r="R1881" s="89" t="str">
        <f t="shared" ca="1" si="3785"/>
        <v/>
      </c>
      <c r="S1881" s="89" t="str">
        <f t="shared" ca="1" si="3785"/>
        <v/>
      </c>
      <c r="T1881" s="89" t="str">
        <f t="shared" ca="1" si="3785"/>
        <v/>
      </c>
      <c r="U1881" s="89" t="str">
        <f t="shared" ca="1" si="3785"/>
        <v/>
      </c>
      <c r="V1881" s="98"/>
    </row>
    <row r="1882" spans="2:22" x14ac:dyDescent="0.25">
      <c r="B1882">
        <v>29</v>
      </c>
      <c r="C1882" s="29">
        <f t="shared" si="3745"/>
        <v>43873</v>
      </c>
      <c r="D1882" s="88">
        <f ca="1">OFFSET(dispos!$D$42,,168)</f>
        <v>0</v>
      </c>
      <c r="E1882" s="88">
        <f ca="1">OFFSET(dispos!$E$42,,168)</f>
        <v>0</v>
      </c>
      <c r="F1882" s="88">
        <f ca="1">OFFSET(dispos!$F$42,,168)</f>
        <v>0</v>
      </c>
      <c r="G1882" s="88">
        <f ca="1">OFFSET(dispos!$G$42,,168)</f>
        <v>0</v>
      </c>
      <c r="H1882" s="88">
        <f ca="1">OFFSET(dispos!$H$42,,168)</f>
        <v>0</v>
      </c>
      <c r="I1882" s="88">
        <f ca="1">OFFSET(dispos!$I$42,,168)</f>
        <v>0</v>
      </c>
      <c r="J1882" s="90" t="str">
        <f t="shared" ref="J1882:O1882" ca="1" si="3786">IF(D1882=0,"",SUMPRODUCT((D1854:D1903&lt;=D1882)-(ISBLANK(D1854:D1903))))</f>
        <v/>
      </c>
      <c r="K1882" s="90" t="str">
        <f t="shared" ca="1" si="3786"/>
        <v/>
      </c>
      <c r="L1882" s="90" t="str">
        <f t="shared" ca="1" si="3786"/>
        <v/>
      </c>
      <c r="M1882" s="90" t="str">
        <f t="shared" ca="1" si="3786"/>
        <v/>
      </c>
      <c r="N1882" s="90" t="str">
        <f t="shared" ca="1" si="3786"/>
        <v/>
      </c>
      <c r="O1882" s="90" t="str">
        <f t="shared" ca="1" si="3786"/>
        <v/>
      </c>
      <c r="P1882" s="89" t="str">
        <f t="shared" ref="P1882:U1882" ca="1" si="3787">IF(ISNA(MATCH(MIN(J1854:J1903)+ROW()-ROW(P1854),J1854:J1903,0)),"",INDEX(D1854:D1903,MATCH(MIN(J1854:J1903)+ROW()-ROW(P1854),J1854:J1903,0)))</f>
        <v/>
      </c>
      <c r="Q1882" s="89" t="str">
        <f t="shared" ca="1" si="3787"/>
        <v/>
      </c>
      <c r="R1882" s="89" t="str">
        <f t="shared" ca="1" si="3787"/>
        <v/>
      </c>
      <c r="S1882" s="89" t="str">
        <f t="shared" ca="1" si="3787"/>
        <v/>
      </c>
      <c r="T1882" s="89" t="str">
        <f t="shared" ca="1" si="3787"/>
        <v/>
      </c>
      <c r="U1882" s="89" t="str">
        <f t="shared" ca="1" si="3787"/>
        <v/>
      </c>
      <c r="V1882" s="98"/>
    </row>
    <row r="1883" spans="2:22" x14ac:dyDescent="0.25">
      <c r="B1883">
        <v>30</v>
      </c>
      <c r="C1883" s="29">
        <f t="shared" si="3745"/>
        <v>43873</v>
      </c>
      <c r="D1883" s="88">
        <f ca="1">OFFSET(dispos!$D$42,,174)</f>
        <v>0</v>
      </c>
      <c r="E1883" s="88">
        <f ca="1">OFFSET(dispos!$E$42,,174)</f>
        <v>0</v>
      </c>
      <c r="F1883" s="88">
        <f ca="1">OFFSET(dispos!$F$42,,174)</f>
        <v>0</v>
      </c>
      <c r="G1883" s="88">
        <f ca="1">OFFSET(dispos!$G$42,,174)</f>
        <v>0</v>
      </c>
      <c r="H1883" s="88">
        <f ca="1">OFFSET(dispos!$H$42,,174)</f>
        <v>0</v>
      </c>
      <c r="I1883" s="88">
        <f ca="1">OFFSET(dispos!$I$42,,174)</f>
        <v>0</v>
      </c>
      <c r="J1883" s="90" t="str">
        <f t="shared" ref="J1883:O1883" ca="1" si="3788">IF(D1883=0,"",SUMPRODUCT((D1854:D1903&lt;=D1883)-(ISBLANK(D1854:D1903))))</f>
        <v/>
      </c>
      <c r="K1883" s="90" t="str">
        <f t="shared" ca="1" si="3788"/>
        <v/>
      </c>
      <c r="L1883" s="90" t="str">
        <f t="shared" ca="1" si="3788"/>
        <v/>
      </c>
      <c r="M1883" s="90" t="str">
        <f t="shared" ca="1" si="3788"/>
        <v/>
      </c>
      <c r="N1883" s="90" t="str">
        <f t="shared" ca="1" si="3788"/>
        <v/>
      </c>
      <c r="O1883" s="90" t="str">
        <f t="shared" ca="1" si="3788"/>
        <v/>
      </c>
      <c r="P1883" s="89" t="str">
        <f t="shared" ref="P1883:U1883" ca="1" si="3789">IF(ISNA(MATCH(MIN(J1854:J1903)+ROW()-ROW(P1854),J1854:J1903,0)),"",INDEX(D1854:D1903,MATCH(MIN(J1854:J1903)+ROW()-ROW(P1854),J1854:J1903,0)))</f>
        <v/>
      </c>
      <c r="Q1883" s="89" t="str">
        <f t="shared" ca="1" si="3789"/>
        <v/>
      </c>
      <c r="R1883" s="89" t="str">
        <f t="shared" ca="1" si="3789"/>
        <v/>
      </c>
      <c r="S1883" s="89" t="str">
        <f t="shared" ca="1" si="3789"/>
        <v/>
      </c>
      <c r="T1883" s="89" t="str">
        <f t="shared" ca="1" si="3789"/>
        <v/>
      </c>
      <c r="U1883" s="89" t="str">
        <f t="shared" ca="1" si="3789"/>
        <v/>
      </c>
      <c r="V1883" s="98"/>
    </row>
    <row r="1884" spans="2:22" x14ac:dyDescent="0.25">
      <c r="B1884">
        <v>31</v>
      </c>
      <c r="C1884" s="29">
        <f t="shared" si="3745"/>
        <v>43873</v>
      </c>
      <c r="D1884" s="88">
        <f ca="1">OFFSET(dispos!$D$42,,180)</f>
        <v>0</v>
      </c>
      <c r="E1884" s="88">
        <f ca="1">OFFSET(dispos!$E$42,,180)</f>
        <v>0</v>
      </c>
      <c r="F1884" s="88">
        <f ca="1">OFFSET(dispos!$F$42,,180)</f>
        <v>0</v>
      </c>
      <c r="G1884" s="88">
        <f ca="1">OFFSET(dispos!$G$42,,180)</f>
        <v>0</v>
      </c>
      <c r="H1884" s="88">
        <f ca="1">OFFSET(dispos!$H$42,,180)</f>
        <v>0</v>
      </c>
      <c r="I1884" s="88">
        <f ca="1">OFFSET(dispos!$I$42,,180)</f>
        <v>0</v>
      </c>
      <c r="J1884" s="90" t="str">
        <f t="shared" ref="J1884:O1884" ca="1" si="3790">IF(D1884=0,"",SUMPRODUCT((D1854:D1903&lt;=D1884)-(ISBLANK(D1854:D1903))))</f>
        <v/>
      </c>
      <c r="K1884" s="90" t="str">
        <f t="shared" ca="1" si="3790"/>
        <v/>
      </c>
      <c r="L1884" s="90" t="str">
        <f t="shared" ca="1" si="3790"/>
        <v/>
      </c>
      <c r="M1884" s="90" t="str">
        <f t="shared" ca="1" si="3790"/>
        <v/>
      </c>
      <c r="N1884" s="90" t="str">
        <f t="shared" ca="1" si="3790"/>
        <v/>
      </c>
      <c r="O1884" s="90" t="str">
        <f t="shared" ca="1" si="3790"/>
        <v/>
      </c>
      <c r="P1884" s="89" t="str">
        <f t="shared" ref="P1884:U1884" ca="1" si="3791">IF(ISNA(MATCH(MIN(J1854:J1903)+ROW()-ROW(P1854),J1854:J1903,0)),"",INDEX(D1854:D1903,MATCH(MIN(J1854:J1903)+ROW()-ROW(P1854),J1854:J1903,0)))</f>
        <v/>
      </c>
      <c r="Q1884" s="89" t="str">
        <f t="shared" ca="1" si="3791"/>
        <v/>
      </c>
      <c r="R1884" s="89" t="str">
        <f t="shared" ca="1" si="3791"/>
        <v/>
      </c>
      <c r="S1884" s="89" t="str">
        <f t="shared" ca="1" si="3791"/>
        <v/>
      </c>
      <c r="T1884" s="89" t="str">
        <f t="shared" ca="1" si="3791"/>
        <v/>
      </c>
      <c r="U1884" s="89" t="str">
        <f t="shared" ca="1" si="3791"/>
        <v/>
      </c>
      <c r="V1884" s="98"/>
    </row>
    <row r="1885" spans="2:22" x14ac:dyDescent="0.25">
      <c r="B1885">
        <v>32</v>
      </c>
      <c r="C1885" s="29">
        <f t="shared" si="3745"/>
        <v>43873</v>
      </c>
      <c r="D1885" s="88">
        <f ca="1">OFFSET(dispos!$D$42,,186)</f>
        <v>0</v>
      </c>
      <c r="E1885" s="88">
        <f ca="1">OFFSET(dispos!$E$42,,186)</f>
        <v>0</v>
      </c>
      <c r="F1885" s="88">
        <f ca="1">OFFSET(dispos!$F$42,,186)</f>
        <v>0</v>
      </c>
      <c r="G1885" s="88">
        <f ca="1">OFFSET(dispos!$G$42,,186)</f>
        <v>0</v>
      </c>
      <c r="H1885" s="88">
        <f ca="1">OFFSET(dispos!$H$42,,186)</f>
        <v>0</v>
      </c>
      <c r="I1885" s="88">
        <f ca="1">OFFSET(dispos!$I$42,,186)</f>
        <v>0</v>
      </c>
      <c r="J1885" s="90" t="str">
        <f t="shared" ref="J1885:O1885" ca="1" si="3792">IF(D1885=0,"",SUMPRODUCT((D1854:D1903&lt;=D1885)-(ISBLANK(D1854:D1903))))</f>
        <v/>
      </c>
      <c r="K1885" s="90" t="str">
        <f t="shared" ca="1" si="3792"/>
        <v/>
      </c>
      <c r="L1885" s="90" t="str">
        <f t="shared" ca="1" si="3792"/>
        <v/>
      </c>
      <c r="M1885" s="90" t="str">
        <f t="shared" ca="1" si="3792"/>
        <v/>
      </c>
      <c r="N1885" s="90" t="str">
        <f t="shared" ca="1" si="3792"/>
        <v/>
      </c>
      <c r="O1885" s="90" t="str">
        <f t="shared" ca="1" si="3792"/>
        <v/>
      </c>
      <c r="P1885" s="89" t="str">
        <f t="shared" ref="P1885:U1885" ca="1" si="3793">IF(ISNA(MATCH(MIN(J1854:J1903)+ROW()-ROW(P1854),J1854:J1903,0)),"",INDEX(D1854:D1903,MATCH(MIN(J1854:J1903)+ROW()-ROW(P1854),J1854:J1903,0)))</f>
        <v/>
      </c>
      <c r="Q1885" s="89" t="str">
        <f t="shared" ca="1" si="3793"/>
        <v/>
      </c>
      <c r="R1885" s="89" t="str">
        <f t="shared" ca="1" si="3793"/>
        <v/>
      </c>
      <c r="S1885" s="89" t="str">
        <f t="shared" ca="1" si="3793"/>
        <v/>
      </c>
      <c r="T1885" s="89" t="str">
        <f t="shared" ca="1" si="3793"/>
        <v/>
      </c>
      <c r="U1885" s="89" t="str">
        <f t="shared" ca="1" si="3793"/>
        <v/>
      </c>
      <c r="V1885" s="98"/>
    </row>
    <row r="1886" spans="2:22" x14ac:dyDescent="0.25">
      <c r="B1886">
        <v>33</v>
      </c>
      <c r="C1886" s="29">
        <f t="shared" si="3745"/>
        <v>43873</v>
      </c>
      <c r="D1886" s="88">
        <f ca="1">OFFSET(dispos!$D$42,,192)</f>
        <v>0</v>
      </c>
      <c r="E1886" s="88">
        <f ca="1">OFFSET(dispos!$E$42,,192)</f>
        <v>0</v>
      </c>
      <c r="F1886" s="88">
        <f ca="1">OFFSET(dispos!$F$42,,192)</f>
        <v>0</v>
      </c>
      <c r="G1886" s="88">
        <f ca="1">OFFSET(dispos!$G$42,,192)</f>
        <v>0</v>
      </c>
      <c r="H1886" s="88">
        <f ca="1">OFFSET(dispos!$H$42,,192)</f>
        <v>0</v>
      </c>
      <c r="I1886" s="88">
        <f ca="1">OFFSET(dispos!$I$42,,192)</f>
        <v>0</v>
      </c>
      <c r="J1886" s="90" t="str">
        <f t="shared" ref="J1886:O1886" ca="1" si="3794">IF(D1886=0,"",SUMPRODUCT((D1854:D1903&lt;=D1886)-(ISBLANK(D1854:D1903))))</f>
        <v/>
      </c>
      <c r="K1886" s="90" t="str">
        <f t="shared" ca="1" si="3794"/>
        <v/>
      </c>
      <c r="L1886" s="90" t="str">
        <f t="shared" ca="1" si="3794"/>
        <v/>
      </c>
      <c r="M1886" s="90" t="str">
        <f t="shared" ca="1" si="3794"/>
        <v/>
      </c>
      <c r="N1886" s="90" t="str">
        <f t="shared" ca="1" si="3794"/>
        <v/>
      </c>
      <c r="O1886" s="90" t="str">
        <f t="shared" ca="1" si="3794"/>
        <v/>
      </c>
      <c r="P1886" s="89" t="str">
        <f t="shared" ref="P1886:U1886" ca="1" si="3795">IF(ISNA(MATCH(MIN(J1854:J1903)+ROW()-ROW(P1854),J1854:J1903,0)),"",INDEX(D1854:D1903,MATCH(MIN(J1854:J1903)+ROW()-ROW(P1854),J1854:J1903,0)))</f>
        <v/>
      </c>
      <c r="Q1886" s="89" t="str">
        <f t="shared" ca="1" si="3795"/>
        <v/>
      </c>
      <c r="R1886" s="89" t="str">
        <f t="shared" ca="1" si="3795"/>
        <v/>
      </c>
      <c r="S1886" s="89" t="str">
        <f t="shared" ca="1" si="3795"/>
        <v/>
      </c>
      <c r="T1886" s="89" t="str">
        <f t="shared" ca="1" si="3795"/>
        <v/>
      </c>
      <c r="U1886" s="89" t="str">
        <f t="shared" ca="1" si="3795"/>
        <v/>
      </c>
      <c r="V1886" s="98"/>
    </row>
    <row r="1887" spans="2:22" x14ac:dyDescent="0.25">
      <c r="B1887">
        <v>34</v>
      </c>
      <c r="C1887" s="29">
        <f t="shared" si="3745"/>
        <v>43873</v>
      </c>
      <c r="D1887" s="88">
        <f ca="1">OFFSET(dispos!$D$42,,198)</f>
        <v>0</v>
      </c>
      <c r="E1887" s="88">
        <f ca="1">OFFSET(dispos!$E$42,,198)</f>
        <v>0</v>
      </c>
      <c r="F1887" s="88">
        <f ca="1">OFFSET(dispos!$F$42,,198)</f>
        <v>0</v>
      </c>
      <c r="G1887" s="88">
        <f ca="1">OFFSET(dispos!$G$42,,198)</f>
        <v>0</v>
      </c>
      <c r="H1887" s="88">
        <f ca="1">OFFSET(dispos!$H$42,,198)</f>
        <v>0</v>
      </c>
      <c r="I1887" s="88">
        <f ca="1">OFFSET(dispos!$I$42,,198)</f>
        <v>0</v>
      </c>
      <c r="J1887" s="90" t="str">
        <f t="shared" ref="J1887:O1887" ca="1" si="3796">IF(D1887=0,"",SUMPRODUCT((D1854:D1903&lt;=D1887)-(ISBLANK(D1854:D1903))))</f>
        <v/>
      </c>
      <c r="K1887" s="90" t="str">
        <f t="shared" ca="1" si="3796"/>
        <v/>
      </c>
      <c r="L1887" s="90" t="str">
        <f t="shared" ca="1" si="3796"/>
        <v/>
      </c>
      <c r="M1887" s="90" t="str">
        <f t="shared" ca="1" si="3796"/>
        <v/>
      </c>
      <c r="N1887" s="90" t="str">
        <f t="shared" ca="1" si="3796"/>
        <v/>
      </c>
      <c r="O1887" s="90" t="str">
        <f t="shared" ca="1" si="3796"/>
        <v/>
      </c>
      <c r="P1887" s="89" t="str">
        <f t="shared" ref="P1887:U1887" ca="1" si="3797">IF(ISNA(MATCH(MIN(J1854:J1903)+ROW()-ROW(P1854),J1854:J1903,0)),"",INDEX(D1854:D1903,MATCH(MIN(J1854:J1903)+ROW()-ROW(P1854),J1854:J1903,0)))</f>
        <v/>
      </c>
      <c r="Q1887" s="89" t="str">
        <f t="shared" ca="1" si="3797"/>
        <v/>
      </c>
      <c r="R1887" s="89" t="str">
        <f t="shared" ca="1" si="3797"/>
        <v/>
      </c>
      <c r="S1887" s="89" t="str">
        <f t="shared" ca="1" si="3797"/>
        <v/>
      </c>
      <c r="T1887" s="89" t="str">
        <f t="shared" ca="1" si="3797"/>
        <v/>
      </c>
      <c r="U1887" s="89" t="str">
        <f t="shared" ca="1" si="3797"/>
        <v/>
      </c>
      <c r="V1887" s="98"/>
    </row>
    <row r="1888" spans="2:22" x14ac:dyDescent="0.25">
      <c r="B1888">
        <v>35</v>
      </c>
      <c r="C1888" s="29">
        <f t="shared" si="3745"/>
        <v>43873</v>
      </c>
      <c r="D1888" s="88">
        <f ca="1">OFFSET(dispos!$D$42,,204)</f>
        <v>0</v>
      </c>
      <c r="E1888" s="88">
        <f ca="1">OFFSET(dispos!$E$42,,204)</f>
        <v>0</v>
      </c>
      <c r="F1888" s="88">
        <f ca="1">OFFSET(dispos!$F$42,,204)</f>
        <v>0</v>
      </c>
      <c r="G1888" s="88">
        <f ca="1">OFFSET(dispos!$G$42,,204)</f>
        <v>0</v>
      </c>
      <c r="H1888" s="88">
        <f ca="1">OFFSET(dispos!$H$42,,204)</f>
        <v>0</v>
      </c>
      <c r="I1888" s="88">
        <f ca="1">OFFSET(dispos!$I$42,,204)</f>
        <v>0</v>
      </c>
      <c r="J1888" s="90" t="str">
        <f t="shared" ref="J1888:O1888" ca="1" si="3798">IF(D1888=0,"",SUMPRODUCT((D1854:D1903&lt;=D1888)-(ISBLANK(D1854:D1903))))</f>
        <v/>
      </c>
      <c r="K1888" s="90" t="str">
        <f t="shared" ca="1" si="3798"/>
        <v/>
      </c>
      <c r="L1888" s="90" t="str">
        <f t="shared" ca="1" si="3798"/>
        <v/>
      </c>
      <c r="M1888" s="90" t="str">
        <f t="shared" ca="1" si="3798"/>
        <v/>
      </c>
      <c r="N1888" s="90" t="str">
        <f t="shared" ca="1" si="3798"/>
        <v/>
      </c>
      <c r="O1888" s="90" t="str">
        <f t="shared" ca="1" si="3798"/>
        <v/>
      </c>
      <c r="P1888" s="89" t="str">
        <f t="shared" ref="P1888:U1888" ca="1" si="3799">IF(ISNA(MATCH(MIN(J1854:J1903)+ROW()-ROW(P1854),J1854:J1903,0)),"",INDEX(D1854:D1903,MATCH(MIN(J1854:J1903)+ROW()-ROW(P1854),J1854:J1903,0)))</f>
        <v/>
      </c>
      <c r="Q1888" s="89" t="str">
        <f t="shared" ca="1" si="3799"/>
        <v/>
      </c>
      <c r="R1888" s="89" t="str">
        <f t="shared" ca="1" si="3799"/>
        <v/>
      </c>
      <c r="S1888" s="89" t="str">
        <f t="shared" ca="1" si="3799"/>
        <v/>
      </c>
      <c r="T1888" s="89" t="str">
        <f t="shared" ca="1" si="3799"/>
        <v/>
      </c>
      <c r="U1888" s="89" t="str">
        <f t="shared" ca="1" si="3799"/>
        <v/>
      </c>
      <c r="V1888" s="98"/>
    </row>
    <row r="1889" spans="2:22" x14ac:dyDescent="0.25">
      <c r="B1889">
        <v>36</v>
      </c>
      <c r="C1889" s="29">
        <f t="shared" si="3745"/>
        <v>43873</v>
      </c>
      <c r="D1889" s="88">
        <f ca="1">OFFSET(dispos!$D$42,,210)</f>
        <v>0</v>
      </c>
      <c r="E1889" s="88">
        <f ca="1">OFFSET(dispos!$E$42,,210)</f>
        <v>0</v>
      </c>
      <c r="F1889" s="88">
        <f ca="1">OFFSET(dispos!$F$42,,210)</f>
        <v>0</v>
      </c>
      <c r="G1889" s="88">
        <f ca="1">OFFSET(dispos!$G$42,,210)</f>
        <v>0</v>
      </c>
      <c r="H1889" s="88">
        <f ca="1">OFFSET(dispos!$H$42,,210)</f>
        <v>0</v>
      </c>
      <c r="I1889" s="88">
        <f ca="1">OFFSET(dispos!$I$42,,210)</f>
        <v>0</v>
      </c>
      <c r="J1889" s="90" t="str">
        <f t="shared" ref="J1889:O1889" ca="1" si="3800">IF(D1889=0,"",SUMPRODUCT((D1854:D1903&lt;=D1889)-(ISBLANK(D1854:D1903))))</f>
        <v/>
      </c>
      <c r="K1889" s="90" t="str">
        <f t="shared" ca="1" si="3800"/>
        <v/>
      </c>
      <c r="L1889" s="90" t="str">
        <f t="shared" ca="1" si="3800"/>
        <v/>
      </c>
      <c r="M1889" s="90" t="str">
        <f t="shared" ca="1" si="3800"/>
        <v/>
      </c>
      <c r="N1889" s="90" t="str">
        <f t="shared" ca="1" si="3800"/>
        <v/>
      </c>
      <c r="O1889" s="90" t="str">
        <f t="shared" ca="1" si="3800"/>
        <v/>
      </c>
      <c r="P1889" s="89" t="str">
        <f t="shared" ref="P1889:U1889" ca="1" si="3801">IF(ISNA(MATCH(MIN(J1854:J1903)+ROW()-ROW(P1854),J1854:J1903,0)),"",INDEX(D1854:D1903,MATCH(MIN(J1854:J1903)+ROW()-ROW(P1854),J1854:J1903,0)))</f>
        <v/>
      </c>
      <c r="Q1889" s="89" t="str">
        <f t="shared" ca="1" si="3801"/>
        <v/>
      </c>
      <c r="R1889" s="89" t="str">
        <f t="shared" ca="1" si="3801"/>
        <v/>
      </c>
      <c r="S1889" s="89" t="str">
        <f t="shared" ca="1" si="3801"/>
        <v/>
      </c>
      <c r="T1889" s="89" t="str">
        <f t="shared" ca="1" si="3801"/>
        <v/>
      </c>
      <c r="U1889" s="89" t="str">
        <f t="shared" ca="1" si="3801"/>
        <v/>
      </c>
      <c r="V1889" s="98"/>
    </row>
    <row r="1890" spans="2:22" x14ac:dyDescent="0.25">
      <c r="B1890">
        <v>37</v>
      </c>
      <c r="C1890" s="29">
        <f t="shared" si="3745"/>
        <v>43873</v>
      </c>
      <c r="D1890" s="88">
        <f ca="1">OFFSET(dispos!$D$42,,216)</f>
        <v>0</v>
      </c>
      <c r="E1890" s="88">
        <f ca="1">OFFSET(dispos!$E$42,,216)</f>
        <v>0</v>
      </c>
      <c r="F1890" s="88">
        <f ca="1">OFFSET(dispos!$F$42,,216)</f>
        <v>0</v>
      </c>
      <c r="G1890" s="88">
        <f ca="1">OFFSET(dispos!$G$42,,216)</f>
        <v>0</v>
      </c>
      <c r="H1890" s="88">
        <f ca="1">OFFSET(dispos!$H$42,,216)</f>
        <v>0</v>
      </c>
      <c r="I1890" s="88">
        <f ca="1">OFFSET(dispos!$I$42,,216)</f>
        <v>0</v>
      </c>
      <c r="J1890" s="90" t="str">
        <f t="shared" ref="J1890:O1890" ca="1" si="3802">IF(D1890=0,"",SUMPRODUCT((D1854:D1903&lt;=D1890)-(ISBLANK(D1854:D1903))))</f>
        <v/>
      </c>
      <c r="K1890" s="90" t="str">
        <f t="shared" ca="1" si="3802"/>
        <v/>
      </c>
      <c r="L1890" s="90" t="str">
        <f t="shared" ca="1" si="3802"/>
        <v/>
      </c>
      <c r="M1890" s="90" t="str">
        <f t="shared" ca="1" si="3802"/>
        <v/>
      </c>
      <c r="N1890" s="90" t="str">
        <f t="shared" ca="1" si="3802"/>
        <v/>
      </c>
      <c r="O1890" s="90" t="str">
        <f t="shared" ca="1" si="3802"/>
        <v/>
      </c>
      <c r="P1890" s="89" t="str">
        <f t="shared" ref="P1890:U1890" ca="1" si="3803">IF(ISNA(MATCH(MIN(J1854:J1903)+ROW()-ROW(P1854),J1854:J1903,0)),"",INDEX(D1854:D1903,MATCH(MIN(J1854:J1903)+ROW()-ROW(P1854),J1854:J1903,0)))</f>
        <v/>
      </c>
      <c r="Q1890" s="89" t="str">
        <f t="shared" ca="1" si="3803"/>
        <v/>
      </c>
      <c r="R1890" s="89" t="str">
        <f t="shared" ca="1" si="3803"/>
        <v/>
      </c>
      <c r="S1890" s="89" t="str">
        <f t="shared" ca="1" si="3803"/>
        <v/>
      </c>
      <c r="T1890" s="89" t="str">
        <f t="shared" ca="1" si="3803"/>
        <v/>
      </c>
      <c r="U1890" s="89" t="str">
        <f t="shared" ca="1" si="3803"/>
        <v/>
      </c>
      <c r="V1890" s="98"/>
    </row>
    <row r="1891" spans="2:22" x14ac:dyDescent="0.25">
      <c r="B1891">
        <v>38</v>
      </c>
      <c r="C1891" s="29">
        <f t="shared" si="3745"/>
        <v>43873</v>
      </c>
      <c r="D1891" s="88">
        <f ca="1">OFFSET(dispos!$D$42,,222)</f>
        <v>0</v>
      </c>
      <c r="E1891" s="88">
        <f ca="1">OFFSET(dispos!$E$42,,222)</f>
        <v>0</v>
      </c>
      <c r="F1891" s="88">
        <f ca="1">OFFSET(dispos!$F$42,,222)</f>
        <v>0</v>
      </c>
      <c r="G1891" s="88">
        <f ca="1">OFFSET(dispos!$G$42,,222)</f>
        <v>0</v>
      </c>
      <c r="H1891" s="88">
        <f ca="1">OFFSET(dispos!$H$42,,222)</f>
        <v>0</v>
      </c>
      <c r="I1891" s="88">
        <f ca="1">OFFSET(dispos!$I$42,,222)</f>
        <v>0</v>
      </c>
      <c r="J1891" s="90" t="str">
        <f t="shared" ref="J1891:O1891" ca="1" si="3804">IF(D1891=0,"",SUMPRODUCT((D1854:D1903&lt;=D1891)-(ISBLANK(D1854:D1903))))</f>
        <v/>
      </c>
      <c r="K1891" s="90" t="str">
        <f t="shared" ca="1" si="3804"/>
        <v/>
      </c>
      <c r="L1891" s="90" t="str">
        <f t="shared" ca="1" si="3804"/>
        <v/>
      </c>
      <c r="M1891" s="90" t="str">
        <f t="shared" ca="1" si="3804"/>
        <v/>
      </c>
      <c r="N1891" s="90" t="str">
        <f t="shared" ca="1" si="3804"/>
        <v/>
      </c>
      <c r="O1891" s="90" t="str">
        <f t="shared" ca="1" si="3804"/>
        <v/>
      </c>
      <c r="P1891" s="89" t="str">
        <f t="shared" ref="P1891:U1891" ca="1" si="3805">IF(ISNA(MATCH(MIN(J1854:J1903)+ROW()-ROW(P1854),J1854:J1903,0)),"",INDEX(D1854:D1903,MATCH(MIN(J1854:J1903)+ROW()-ROW(P1854),J1854:J1903,0)))</f>
        <v/>
      </c>
      <c r="Q1891" s="89" t="str">
        <f t="shared" ca="1" si="3805"/>
        <v/>
      </c>
      <c r="R1891" s="89" t="str">
        <f t="shared" ca="1" si="3805"/>
        <v/>
      </c>
      <c r="S1891" s="89" t="str">
        <f t="shared" ca="1" si="3805"/>
        <v/>
      </c>
      <c r="T1891" s="89" t="str">
        <f t="shared" ca="1" si="3805"/>
        <v/>
      </c>
      <c r="U1891" s="89" t="str">
        <f t="shared" ca="1" si="3805"/>
        <v/>
      </c>
      <c r="V1891" s="98"/>
    </row>
    <row r="1892" spans="2:22" x14ac:dyDescent="0.25">
      <c r="B1892">
        <v>39</v>
      </c>
      <c r="C1892" s="29">
        <f t="shared" si="3745"/>
        <v>43873</v>
      </c>
      <c r="D1892" s="88">
        <f ca="1">OFFSET(dispos!$D$42,,228)</f>
        <v>0</v>
      </c>
      <c r="E1892" s="88">
        <f ca="1">OFFSET(dispos!$E$42,,228)</f>
        <v>0</v>
      </c>
      <c r="F1892" s="88">
        <f ca="1">OFFSET(dispos!$F$42,,228)</f>
        <v>0</v>
      </c>
      <c r="G1892" s="88">
        <f ca="1">OFFSET(dispos!$G$42,,228)</f>
        <v>0</v>
      </c>
      <c r="H1892" s="88">
        <f ca="1">OFFSET(dispos!$H$42,,228)</f>
        <v>0</v>
      </c>
      <c r="I1892" s="88">
        <f ca="1">OFFSET(dispos!$I$42,,228)</f>
        <v>0</v>
      </c>
      <c r="J1892" s="90" t="str">
        <f t="shared" ref="J1892:O1892" ca="1" si="3806">IF(D1892=0,"",SUMPRODUCT((D1854:D1903&lt;=D1892)-(ISBLANK(D1854:D1903))))</f>
        <v/>
      </c>
      <c r="K1892" s="90" t="str">
        <f t="shared" ca="1" si="3806"/>
        <v/>
      </c>
      <c r="L1892" s="90" t="str">
        <f t="shared" ca="1" si="3806"/>
        <v/>
      </c>
      <c r="M1892" s="90" t="str">
        <f t="shared" ca="1" si="3806"/>
        <v/>
      </c>
      <c r="N1892" s="90" t="str">
        <f t="shared" ca="1" si="3806"/>
        <v/>
      </c>
      <c r="O1892" s="90" t="str">
        <f t="shared" ca="1" si="3806"/>
        <v/>
      </c>
      <c r="P1892" s="89" t="str">
        <f t="shared" ref="P1892:U1892" ca="1" si="3807">IF(ISNA(MATCH(MIN(J1854:J1903)+ROW()-ROW(P1854),J1854:J1903,0)),"",INDEX(D1854:D1903,MATCH(MIN(J1854:J1903)+ROW()-ROW(P1854),J1854:J1903,0)))</f>
        <v/>
      </c>
      <c r="Q1892" s="89" t="str">
        <f t="shared" ca="1" si="3807"/>
        <v/>
      </c>
      <c r="R1892" s="89" t="str">
        <f t="shared" ca="1" si="3807"/>
        <v/>
      </c>
      <c r="S1892" s="89" t="str">
        <f t="shared" ca="1" si="3807"/>
        <v/>
      </c>
      <c r="T1892" s="89" t="str">
        <f t="shared" ca="1" si="3807"/>
        <v/>
      </c>
      <c r="U1892" s="89" t="str">
        <f t="shared" ca="1" si="3807"/>
        <v/>
      </c>
      <c r="V1892" s="98"/>
    </row>
    <row r="1893" spans="2:22" x14ac:dyDescent="0.25">
      <c r="B1893">
        <v>40</v>
      </c>
      <c r="C1893" s="29">
        <f t="shared" si="3745"/>
        <v>43873</v>
      </c>
      <c r="D1893" s="88">
        <f ca="1">OFFSET(dispos!$D$42,,234)</f>
        <v>0</v>
      </c>
      <c r="E1893" s="88">
        <f ca="1">OFFSET(dispos!$E$42,,234)</f>
        <v>0</v>
      </c>
      <c r="F1893" s="88">
        <f ca="1">OFFSET(dispos!$F$42,,234)</f>
        <v>0</v>
      </c>
      <c r="G1893" s="88">
        <f ca="1">OFFSET(dispos!$G$42,,234)</f>
        <v>0</v>
      </c>
      <c r="H1893" s="88">
        <f ca="1">OFFSET(dispos!$H$42,,234)</f>
        <v>0</v>
      </c>
      <c r="I1893" s="88">
        <f ca="1">OFFSET(dispos!$I$42,,234)</f>
        <v>0</v>
      </c>
      <c r="J1893" s="90" t="str">
        <f t="shared" ref="J1893:O1893" ca="1" si="3808">IF(D1893=0,"",SUMPRODUCT((D1854:D1903&lt;=D1893)-(ISBLANK(D1854:D1903))))</f>
        <v/>
      </c>
      <c r="K1893" s="90" t="str">
        <f t="shared" ca="1" si="3808"/>
        <v/>
      </c>
      <c r="L1893" s="90" t="str">
        <f t="shared" ca="1" si="3808"/>
        <v/>
      </c>
      <c r="M1893" s="90" t="str">
        <f t="shared" ca="1" si="3808"/>
        <v/>
      </c>
      <c r="N1893" s="90" t="str">
        <f t="shared" ca="1" si="3808"/>
        <v/>
      </c>
      <c r="O1893" s="90" t="str">
        <f t="shared" ca="1" si="3808"/>
        <v/>
      </c>
      <c r="P1893" s="89" t="str">
        <f t="shared" ref="P1893:U1893" ca="1" si="3809">IF(ISNA(MATCH(MIN(J1854:J1903)+ROW()-ROW(P1854),J1854:J1903,0)),"",INDEX(D1854:D1903,MATCH(MIN(J1854:J1903)+ROW()-ROW(P1854),J1854:J1903,0)))</f>
        <v/>
      </c>
      <c r="Q1893" s="89" t="str">
        <f t="shared" ca="1" si="3809"/>
        <v/>
      </c>
      <c r="R1893" s="89" t="str">
        <f t="shared" ca="1" si="3809"/>
        <v/>
      </c>
      <c r="S1893" s="89" t="str">
        <f t="shared" ca="1" si="3809"/>
        <v/>
      </c>
      <c r="T1893" s="89" t="str">
        <f t="shared" ca="1" si="3809"/>
        <v/>
      </c>
      <c r="U1893" s="89" t="str">
        <f t="shared" ca="1" si="3809"/>
        <v/>
      </c>
      <c r="V1893" s="98"/>
    </row>
    <row r="1894" spans="2:22" x14ac:dyDescent="0.25">
      <c r="B1894">
        <v>41</v>
      </c>
      <c r="C1894" s="29">
        <f t="shared" si="3745"/>
        <v>43873</v>
      </c>
      <c r="D1894" s="88">
        <f ca="1">OFFSET(dispos!$D$42,,240)</f>
        <v>0</v>
      </c>
      <c r="E1894" s="88">
        <f ca="1">OFFSET(dispos!$E$42,,240)</f>
        <v>0</v>
      </c>
      <c r="F1894" s="88">
        <f ca="1">OFFSET(dispos!$F$42,,240)</f>
        <v>0</v>
      </c>
      <c r="G1894" s="88">
        <f ca="1">OFFSET(dispos!$G$42,,240)</f>
        <v>0</v>
      </c>
      <c r="H1894" s="88">
        <f ca="1">OFFSET(dispos!$H$42,,240)</f>
        <v>0</v>
      </c>
      <c r="I1894" s="88">
        <f ca="1">OFFSET(dispos!$I$42,,240)</f>
        <v>0</v>
      </c>
      <c r="J1894" s="90" t="str">
        <f t="shared" ref="J1894:O1894" ca="1" si="3810">IF(D1894=0,"",SUMPRODUCT((D1854:D1903&lt;=D1894)-(ISBLANK(D1854:D1903))))</f>
        <v/>
      </c>
      <c r="K1894" s="90" t="str">
        <f t="shared" ca="1" si="3810"/>
        <v/>
      </c>
      <c r="L1894" s="90" t="str">
        <f t="shared" ca="1" si="3810"/>
        <v/>
      </c>
      <c r="M1894" s="90" t="str">
        <f t="shared" ca="1" si="3810"/>
        <v/>
      </c>
      <c r="N1894" s="90" t="str">
        <f t="shared" ca="1" si="3810"/>
        <v/>
      </c>
      <c r="O1894" s="90" t="str">
        <f t="shared" ca="1" si="3810"/>
        <v/>
      </c>
      <c r="P1894" s="89" t="str">
        <f t="shared" ref="P1894:U1894" ca="1" si="3811">IF(ISNA(MATCH(MIN(J1854:J1903)+ROW()-ROW(P1854),J1854:J1903,0)),"",INDEX(D1854:D1903,MATCH(MIN(J1854:J1903)+ROW()-ROW(P1854),J1854:J1903,0)))</f>
        <v/>
      </c>
      <c r="Q1894" s="89" t="str">
        <f t="shared" ca="1" si="3811"/>
        <v/>
      </c>
      <c r="R1894" s="89" t="str">
        <f t="shared" ca="1" si="3811"/>
        <v/>
      </c>
      <c r="S1894" s="89" t="str">
        <f t="shared" ca="1" si="3811"/>
        <v/>
      </c>
      <c r="T1894" s="89" t="str">
        <f t="shared" ca="1" si="3811"/>
        <v/>
      </c>
      <c r="U1894" s="89" t="str">
        <f t="shared" ca="1" si="3811"/>
        <v/>
      </c>
      <c r="V1894" s="98"/>
    </row>
    <row r="1895" spans="2:22" x14ac:dyDescent="0.25">
      <c r="B1895">
        <v>42</v>
      </c>
      <c r="C1895" s="29">
        <f t="shared" si="3745"/>
        <v>43873</v>
      </c>
      <c r="D1895" s="88">
        <f ca="1">OFFSET(dispos!$D$42,,246)</f>
        <v>0</v>
      </c>
      <c r="E1895" s="88">
        <f ca="1">OFFSET(dispos!$E$42,,246)</f>
        <v>0</v>
      </c>
      <c r="F1895" s="88">
        <f ca="1">OFFSET(dispos!$F$42,,246)</f>
        <v>0</v>
      </c>
      <c r="G1895" s="88">
        <f ca="1">OFFSET(dispos!$G$42,,246)</f>
        <v>0</v>
      </c>
      <c r="H1895" s="88">
        <f ca="1">OFFSET(dispos!$H$42,,246)</f>
        <v>0</v>
      </c>
      <c r="I1895" s="88">
        <f ca="1">OFFSET(dispos!$I$42,,246)</f>
        <v>0</v>
      </c>
      <c r="J1895" s="90" t="str">
        <f t="shared" ref="J1895:O1895" ca="1" si="3812">IF(D1895=0,"",SUMPRODUCT((D1854:D1903&lt;=D1895)-(ISBLANK(D1854:D1903))))</f>
        <v/>
      </c>
      <c r="K1895" s="90" t="str">
        <f t="shared" ca="1" si="3812"/>
        <v/>
      </c>
      <c r="L1895" s="90" t="str">
        <f t="shared" ca="1" si="3812"/>
        <v/>
      </c>
      <c r="M1895" s="90" t="str">
        <f t="shared" ca="1" si="3812"/>
        <v/>
      </c>
      <c r="N1895" s="90" t="str">
        <f t="shared" ca="1" si="3812"/>
        <v/>
      </c>
      <c r="O1895" s="90" t="str">
        <f t="shared" ca="1" si="3812"/>
        <v/>
      </c>
      <c r="P1895" s="89" t="str">
        <f t="shared" ref="P1895:U1895" ca="1" si="3813">IF(ISNA(MATCH(MIN(J1854:J1903)+ROW()-ROW(P1854),J1854:J1903,0)),"",INDEX(D1854:D1903,MATCH(MIN(J1854:J1903)+ROW()-ROW(P1854),J1854:J1903,0)))</f>
        <v/>
      </c>
      <c r="Q1895" s="89" t="str">
        <f t="shared" ca="1" si="3813"/>
        <v/>
      </c>
      <c r="R1895" s="89" t="str">
        <f t="shared" ca="1" si="3813"/>
        <v/>
      </c>
      <c r="S1895" s="89" t="str">
        <f t="shared" ca="1" si="3813"/>
        <v/>
      </c>
      <c r="T1895" s="89" t="str">
        <f t="shared" ca="1" si="3813"/>
        <v/>
      </c>
      <c r="U1895" s="89" t="str">
        <f t="shared" ca="1" si="3813"/>
        <v/>
      </c>
      <c r="V1895" s="98"/>
    </row>
    <row r="1896" spans="2:22" x14ac:dyDescent="0.25">
      <c r="B1896">
        <v>43</v>
      </c>
      <c r="C1896" s="29">
        <f t="shared" si="3745"/>
        <v>43873</v>
      </c>
      <c r="D1896" s="88">
        <f ca="1">OFFSET(dispos!$D$42,,252)</f>
        <v>0</v>
      </c>
      <c r="E1896" s="88">
        <f ca="1">OFFSET(dispos!$E$42,,252)</f>
        <v>0</v>
      </c>
      <c r="F1896" s="88">
        <f ca="1">OFFSET(dispos!$F$42,,252)</f>
        <v>0</v>
      </c>
      <c r="G1896" s="88">
        <f ca="1">OFFSET(dispos!$G$42,,252)</f>
        <v>0</v>
      </c>
      <c r="H1896" s="88">
        <f ca="1">OFFSET(dispos!$H$42,,252)</f>
        <v>0</v>
      </c>
      <c r="I1896" s="88">
        <f ca="1">OFFSET(dispos!$I$42,,252)</f>
        <v>0</v>
      </c>
      <c r="J1896" s="90" t="str">
        <f t="shared" ref="J1896:O1896" ca="1" si="3814">IF(D1896=0,"",SUMPRODUCT((D1854:D1903&lt;=D1896)-(ISBLANK(D1854:D1903))))</f>
        <v/>
      </c>
      <c r="K1896" s="90" t="str">
        <f t="shared" ca="1" si="3814"/>
        <v/>
      </c>
      <c r="L1896" s="90" t="str">
        <f t="shared" ca="1" si="3814"/>
        <v/>
      </c>
      <c r="M1896" s="90" t="str">
        <f t="shared" ca="1" si="3814"/>
        <v/>
      </c>
      <c r="N1896" s="90" t="str">
        <f t="shared" ca="1" si="3814"/>
        <v/>
      </c>
      <c r="O1896" s="90" t="str">
        <f t="shared" ca="1" si="3814"/>
        <v/>
      </c>
      <c r="P1896" s="89" t="str">
        <f t="shared" ref="P1896:U1896" ca="1" si="3815">IF(ISNA(MATCH(MIN(J1854:J1903)+ROW()-ROW(P1854),J1854:J1903,0)),"",INDEX(D1854:D1903,MATCH(MIN(J1854:J1903)+ROW()-ROW(P1854),J1854:J1903,0)))</f>
        <v/>
      </c>
      <c r="Q1896" s="89" t="str">
        <f t="shared" ca="1" si="3815"/>
        <v/>
      </c>
      <c r="R1896" s="89" t="str">
        <f t="shared" ca="1" si="3815"/>
        <v/>
      </c>
      <c r="S1896" s="89" t="str">
        <f t="shared" ca="1" si="3815"/>
        <v/>
      </c>
      <c r="T1896" s="89" t="str">
        <f t="shared" ca="1" si="3815"/>
        <v/>
      </c>
      <c r="U1896" s="89" t="str">
        <f t="shared" ca="1" si="3815"/>
        <v/>
      </c>
      <c r="V1896" s="98"/>
    </row>
    <row r="1897" spans="2:22" x14ac:dyDescent="0.25">
      <c r="B1897">
        <v>44</v>
      </c>
      <c r="C1897" s="29">
        <f t="shared" si="3745"/>
        <v>43873</v>
      </c>
      <c r="D1897" s="88">
        <f ca="1">OFFSET(dispos!$D$42,,258)</f>
        <v>0</v>
      </c>
      <c r="E1897" s="88">
        <f ca="1">OFFSET(dispos!$E$42,,258)</f>
        <v>0</v>
      </c>
      <c r="F1897" s="88">
        <f ca="1">OFFSET(dispos!$F$42,,258)</f>
        <v>0</v>
      </c>
      <c r="G1897" s="88">
        <f ca="1">OFFSET(dispos!$G$42,,258)</f>
        <v>0</v>
      </c>
      <c r="H1897" s="88">
        <f ca="1">OFFSET(dispos!$H$42,,258)</f>
        <v>0</v>
      </c>
      <c r="I1897" s="88">
        <f ca="1">OFFSET(dispos!$I$42,,258)</f>
        <v>0</v>
      </c>
      <c r="J1897" s="90" t="str">
        <f t="shared" ref="J1897:O1897" ca="1" si="3816">IF(D1897=0,"",SUMPRODUCT((D1854:D1903&lt;=D1897)-(ISBLANK(D1854:D1903))))</f>
        <v/>
      </c>
      <c r="K1897" s="90" t="str">
        <f t="shared" ca="1" si="3816"/>
        <v/>
      </c>
      <c r="L1897" s="90" t="str">
        <f t="shared" ca="1" si="3816"/>
        <v/>
      </c>
      <c r="M1897" s="90" t="str">
        <f t="shared" ca="1" si="3816"/>
        <v/>
      </c>
      <c r="N1897" s="90" t="str">
        <f t="shared" ca="1" si="3816"/>
        <v/>
      </c>
      <c r="O1897" s="90" t="str">
        <f t="shared" ca="1" si="3816"/>
        <v/>
      </c>
      <c r="P1897" s="89" t="str">
        <f t="shared" ref="P1897:U1897" ca="1" si="3817">IF(ISNA(MATCH(MIN(J1854:J1903)+ROW()-ROW(P1854),J1854:J1903,0)),"",INDEX(D1854:D1903,MATCH(MIN(J1854:J1903)+ROW()-ROW(P1854),J1854:J1903,0)))</f>
        <v/>
      </c>
      <c r="Q1897" s="89" t="str">
        <f t="shared" ca="1" si="3817"/>
        <v/>
      </c>
      <c r="R1897" s="89" t="str">
        <f t="shared" ca="1" si="3817"/>
        <v/>
      </c>
      <c r="S1897" s="89" t="str">
        <f t="shared" ca="1" si="3817"/>
        <v/>
      </c>
      <c r="T1897" s="89" t="str">
        <f t="shared" ca="1" si="3817"/>
        <v/>
      </c>
      <c r="U1897" s="89" t="str">
        <f t="shared" ca="1" si="3817"/>
        <v/>
      </c>
      <c r="V1897" s="98"/>
    </row>
    <row r="1898" spans="2:22" x14ac:dyDescent="0.25">
      <c r="B1898">
        <v>45</v>
      </c>
      <c r="C1898" s="29">
        <f t="shared" si="3745"/>
        <v>43873</v>
      </c>
      <c r="D1898" s="88">
        <f ca="1">OFFSET(dispos!$D$42,,264)</f>
        <v>0</v>
      </c>
      <c r="E1898" s="88">
        <f ca="1">OFFSET(dispos!$E$42,,264)</f>
        <v>0</v>
      </c>
      <c r="F1898" s="88">
        <f ca="1">OFFSET(dispos!$F$42,,264)</f>
        <v>0</v>
      </c>
      <c r="G1898" s="88">
        <f ca="1">OFFSET(dispos!$G$42,,264)</f>
        <v>0</v>
      </c>
      <c r="H1898" s="88">
        <f ca="1">OFFSET(dispos!$H$42,,264)</f>
        <v>0</v>
      </c>
      <c r="I1898" s="88">
        <f ca="1">OFFSET(dispos!$I$42,,264)</f>
        <v>0</v>
      </c>
      <c r="J1898" s="90" t="str">
        <f t="shared" ref="J1898:O1898" ca="1" si="3818">IF(D1898=0,"",SUMPRODUCT((D1854:D1903&lt;=D1898)-(ISBLANK(D1854:D1903))))</f>
        <v/>
      </c>
      <c r="K1898" s="90" t="str">
        <f t="shared" ca="1" si="3818"/>
        <v/>
      </c>
      <c r="L1898" s="90" t="str">
        <f t="shared" ca="1" si="3818"/>
        <v/>
      </c>
      <c r="M1898" s="90" t="str">
        <f t="shared" ca="1" si="3818"/>
        <v/>
      </c>
      <c r="N1898" s="90" t="str">
        <f t="shared" ca="1" si="3818"/>
        <v/>
      </c>
      <c r="O1898" s="90" t="str">
        <f t="shared" ca="1" si="3818"/>
        <v/>
      </c>
      <c r="P1898" s="89" t="str">
        <f t="shared" ref="P1898:U1898" ca="1" si="3819">IF(ISNA(MATCH(MIN(J1854:J1903)+ROW()-ROW(P1854),J1854:J1903,0)),"",INDEX(D1854:D1903,MATCH(MIN(J1854:J1903)+ROW()-ROW(P1854),J1854:J1903,0)))</f>
        <v/>
      </c>
      <c r="Q1898" s="89" t="str">
        <f t="shared" ca="1" si="3819"/>
        <v/>
      </c>
      <c r="R1898" s="89" t="str">
        <f t="shared" ca="1" si="3819"/>
        <v/>
      </c>
      <c r="S1898" s="89" t="str">
        <f t="shared" ca="1" si="3819"/>
        <v/>
      </c>
      <c r="T1898" s="89" t="str">
        <f t="shared" ca="1" si="3819"/>
        <v/>
      </c>
      <c r="U1898" s="89" t="str">
        <f t="shared" ca="1" si="3819"/>
        <v/>
      </c>
      <c r="V1898" s="98"/>
    </row>
    <row r="1899" spans="2:22" x14ac:dyDescent="0.25">
      <c r="B1899">
        <v>46</v>
      </c>
      <c r="C1899" s="29">
        <f t="shared" si="3745"/>
        <v>43873</v>
      </c>
      <c r="D1899" s="88">
        <f ca="1">OFFSET(dispos!$D$42,,270)</f>
        <v>0</v>
      </c>
      <c r="E1899" s="88">
        <f ca="1">OFFSET(dispos!$E$42,,270)</f>
        <v>0</v>
      </c>
      <c r="F1899" s="88">
        <f ca="1">OFFSET(dispos!$F$42,,270)</f>
        <v>0</v>
      </c>
      <c r="G1899" s="88">
        <f ca="1">OFFSET(dispos!$G$42,,270)</f>
        <v>0</v>
      </c>
      <c r="H1899" s="88">
        <f ca="1">OFFSET(dispos!$H$42,,270)</f>
        <v>0</v>
      </c>
      <c r="I1899" s="88">
        <f ca="1">OFFSET(dispos!$I$42,,270)</f>
        <v>0</v>
      </c>
      <c r="J1899" s="90" t="str">
        <f t="shared" ref="J1899:O1899" ca="1" si="3820">IF(D1899=0,"",SUMPRODUCT((D1854:D1903&lt;=D1899)-(ISBLANK(D1854:D1903))))</f>
        <v/>
      </c>
      <c r="K1899" s="90" t="str">
        <f t="shared" ca="1" si="3820"/>
        <v/>
      </c>
      <c r="L1899" s="90" t="str">
        <f t="shared" ca="1" si="3820"/>
        <v/>
      </c>
      <c r="M1899" s="90" t="str">
        <f t="shared" ca="1" si="3820"/>
        <v/>
      </c>
      <c r="N1899" s="90" t="str">
        <f t="shared" ca="1" si="3820"/>
        <v/>
      </c>
      <c r="O1899" s="90" t="str">
        <f t="shared" ca="1" si="3820"/>
        <v/>
      </c>
      <c r="P1899" s="89" t="str">
        <f t="shared" ref="P1899:U1899" ca="1" si="3821">IF(ISNA(MATCH(MIN(J1854:J1903)+ROW()-ROW(P1854),J1854:J1903,0)),"",INDEX(D1854:D1903,MATCH(MIN(J1854:J1903)+ROW()-ROW(P1854),J1854:J1903,0)))</f>
        <v/>
      </c>
      <c r="Q1899" s="89" t="str">
        <f t="shared" ca="1" si="3821"/>
        <v/>
      </c>
      <c r="R1899" s="89" t="str">
        <f t="shared" ca="1" si="3821"/>
        <v/>
      </c>
      <c r="S1899" s="89" t="str">
        <f t="shared" ca="1" si="3821"/>
        <v/>
      </c>
      <c r="T1899" s="89" t="str">
        <f t="shared" ca="1" si="3821"/>
        <v/>
      </c>
      <c r="U1899" s="89" t="str">
        <f t="shared" ca="1" si="3821"/>
        <v/>
      </c>
      <c r="V1899" s="98"/>
    </row>
    <row r="1900" spans="2:22" x14ac:dyDescent="0.25">
      <c r="B1900">
        <v>47</v>
      </c>
      <c r="C1900" s="29">
        <f t="shared" si="3745"/>
        <v>43873</v>
      </c>
      <c r="D1900" s="88">
        <f ca="1">OFFSET(dispos!$D$42,,276)</f>
        <v>0</v>
      </c>
      <c r="E1900" s="88">
        <f ca="1">OFFSET(dispos!$E$42,,276)</f>
        <v>0</v>
      </c>
      <c r="F1900" s="88">
        <f ca="1">OFFSET(dispos!$F$42,,276)</f>
        <v>0</v>
      </c>
      <c r="G1900" s="88">
        <f ca="1">OFFSET(dispos!$G$42,,276)</f>
        <v>0</v>
      </c>
      <c r="H1900" s="88">
        <f ca="1">OFFSET(dispos!$H$42,,276)</f>
        <v>0</v>
      </c>
      <c r="I1900" s="88">
        <f ca="1">OFFSET(dispos!$I$42,,276)</f>
        <v>0</v>
      </c>
      <c r="J1900" s="90" t="str">
        <f t="shared" ref="J1900:O1900" ca="1" si="3822">IF(D1900=0,"",SUMPRODUCT((D1854:D1903&lt;=D1900)-(ISBLANK(D1854:D1903))))</f>
        <v/>
      </c>
      <c r="K1900" s="90" t="str">
        <f t="shared" ca="1" si="3822"/>
        <v/>
      </c>
      <c r="L1900" s="90" t="str">
        <f t="shared" ca="1" si="3822"/>
        <v/>
      </c>
      <c r="M1900" s="90" t="str">
        <f t="shared" ca="1" si="3822"/>
        <v/>
      </c>
      <c r="N1900" s="90" t="str">
        <f t="shared" ca="1" si="3822"/>
        <v/>
      </c>
      <c r="O1900" s="90" t="str">
        <f t="shared" ca="1" si="3822"/>
        <v/>
      </c>
      <c r="P1900" s="89" t="str">
        <f t="shared" ref="P1900:U1900" ca="1" si="3823">IF(ISNA(MATCH(MIN(J1854:J1903)+ROW()-ROW(P1854),J1854:J1903,0)),"",INDEX(D1854:D1903,MATCH(MIN(J1854:J1903)+ROW()-ROW(P1854),J1854:J1903,0)))</f>
        <v/>
      </c>
      <c r="Q1900" s="89" t="str">
        <f t="shared" ca="1" si="3823"/>
        <v/>
      </c>
      <c r="R1900" s="89" t="str">
        <f t="shared" ca="1" si="3823"/>
        <v/>
      </c>
      <c r="S1900" s="89" t="str">
        <f t="shared" ca="1" si="3823"/>
        <v/>
      </c>
      <c r="T1900" s="89" t="str">
        <f t="shared" ca="1" si="3823"/>
        <v/>
      </c>
      <c r="U1900" s="89" t="str">
        <f t="shared" ca="1" si="3823"/>
        <v/>
      </c>
      <c r="V1900" s="98"/>
    </row>
    <row r="1901" spans="2:22" x14ac:dyDescent="0.25">
      <c r="B1901">
        <v>48</v>
      </c>
      <c r="C1901" s="29">
        <f t="shared" si="3745"/>
        <v>43873</v>
      </c>
      <c r="D1901" s="88">
        <f ca="1">OFFSET(dispos!$D$42,,282)</f>
        <v>0</v>
      </c>
      <c r="E1901" s="88">
        <f ca="1">OFFSET(dispos!$E$42,,282)</f>
        <v>0</v>
      </c>
      <c r="F1901" s="88">
        <f ca="1">OFFSET(dispos!$F$42,,282)</f>
        <v>0</v>
      </c>
      <c r="G1901" s="88">
        <f ca="1">OFFSET(dispos!$G$42,,282)</f>
        <v>0</v>
      </c>
      <c r="H1901" s="88">
        <f ca="1">OFFSET(dispos!$H$42,,282)</f>
        <v>0</v>
      </c>
      <c r="I1901" s="88">
        <f ca="1">OFFSET(dispos!$I$42,,282)</f>
        <v>0</v>
      </c>
      <c r="J1901" s="90" t="str">
        <f t="shared" ref="J1901:O1901" ca="1" si="3824">IF(D1901=0,"",SUMPRODUCT((D1854:D1903&lt;=D1901)-(ISBLANK(D1854:D1903))))</f>
        <v/>
      </c>
      <c r="K1901" s="90" t="str">
        <f t="shared" ca="1" si="3824"/>
        <v/>
      </c>
      <c r="L1901" s="90" t="str">
        <f t="shared" ca="1" si="3824"/>
        <v/>
      </c>
      <c r="M1901" s="90" t="str">
        <f t="shared" ca="1" si="3824"/>
        <v/>
      </c>
      <c r="N1901" s="90" t="str">
        <f t="shared" ca="1" si="3824"/>
        <v/>
      </c>
      <c r="O1901" s="90" t="str">
        <f t="shared" ca="1" si="3824"/>
        <v/>
      </c>
      <c r="P1901" s="89" t="str">
        <f t="shared" ref="P1901:U1901" ca="1" si="3825">IF(ISNA(MATCH(MIN(J1854:J1903)+ROW()-ROW(P1854),J1854:J1903,0)),"",INDEX(D1854:D1903,MATCH(MIN(J1854:J1903)+ROW()-ROW(P1854),J1854:J1903,0)))</f>
        <v/>
      </c>
      <c r="Q1901" s="89" t="str">
        <f t="shared" ca="1" si="3825"/>
        <v/>
      </c>
      <c r="R1901" s="89" t="str">
        <f t="shared" ca="1" si="3825"/>
        <v/>
      </c>
      <c r="S1901" s="89" t="str">
        <f t="shared" ca="1" si="3825"/>
        <v/>
      </c>
      <c r="T1901" s="89" t="str">
        <f t="shared" ca="1" si="3825"/>
        <v/>
      </c>
      <c r="U1901" s="89" t="str">
        <f t="shared" ca="1" si="3825"/>
        <v/>
      </c>
      <c r="V1901" s="98"/>
    </row>
    <row r="1902" spans="2:22" x14ac:dyDescent="0.25">
      <c r="B1902">
        <v>49</v>
      </c>
      <c r="C1902" s="29">
        <f t="shared" si="3745"/>
        <v>43873</v>
      </c>
      <c r="D1902" s="88">
        <f ca="1">OFFSET(dispos!$D$42,,288)</f>
        <v>0</v>
      </c>
      <c r="E1902" s="88">
        <f ca="1">OFFSET(dispos!$E$42,,288)</f>
        <v>0</v>
      </c>
      <c r="F1902" s="88">
        <f ca="1">OFFSET(dispos!$F$42,,288)</f>
        <v>0</v>
      </c>
      <c r="G1902" s="88">
        <f ca="1">OFFSET(dispos!$G$42,,288)</f>
        <v>0</v>
      </c>
      <c r="H1902" s="88">
        <f ca="1">OFFSET(dispos!$H$42,,288)</f>
        <v>0</v>
      </c>
      <c r="I1902" s="88">
        <f ca="1">OFFSET(dispos!$I$42,,288)</f>
        <v>0</v>
      </c>
      <c r="J1902" s="90" t="str">
        <f t="shared" ref="J1902:O1902" ca="1" si="3826">IF(D1902=0,"",SUMPRODUCT((D1854:D1903&lt;=D1902)-(ISBLANK(D1854:D1903))))</f>
        <v/>
      </c>
      <c r="K1902" s="90" t="str">
        <f t="shared" ca="1" si="3826"/>
        <v/>
      </c>
      <c r="L1902" s="90" t="str">
        <f t="shared" ca="1" si="3826"/>
        <v/>
      </c>
      <c r="M1902" s="90" t="str">
        <f t="shared" ca="1" si="3826"/>
        <v/>
      </c>
      <c r="N1902" s="90" t="str">
        <f t="shared" ca="1" si="3826"/>
        <v/>
      </c>
      <c r="O1902" s="90" t="str">
        <f t="shared" ca="1" si="3826"/>
        <v/>
      </c>
      <c r="P1902" s="89" t="str">
        <f t="shared" ref="P1902:U1902" ca="1" si="3827">IF(ISNA(MATCH(MIN(J1854:J1903)+ROW()-ROW(P1854),J1854:J1903,0)),"",INDEX(D1854:D1903,MATCH(MIN(J1854:J1903)+ROW()-ROW(P1854),J1854:J1903,0)))</f>
        <v/>
      </c>
      <c r="Q1902" s="89" t="str">
        <f t="shared" ca="1" si="3827"/>
        <v/>
      </c>
      <c r="R1902" s="89" t="str">
        <f t="shared" ca="1" si="3827"/>
        <v/>
      </c>
      <c r="S1902" s="89" t="str">
        <f t="shared" ca="1" si="3827"/>
        <v/>
      </c>
      <c r="T1902" s="89" t="str">
        <f t="shared" ca="1" si="3827"/>
        <v/>
      </c>
      <c r="U1902" s="89" t="str">
        <f t="shared" ca="1" si="3827"/>
        <v/>
      </c>
      <c r="V1902" s="98"/>
    </row>
    <row r="1903" spans="2:22" x14ac:dyDescent="0.25">
      <c r="B1903">
        <v>50</v>
      </c>
      <c r="C1903" s="29">
        <f t="shared" si="3745"/>
        <v>43873</v>
      </c>
      <c r="D1903" s="88">
        <f ca="1">OFFSET(dispos!$D$42,,294)</f>
        <v>0</v>
      </c>
      <c r="E1903" s="88">
        <f ca="1">OFFSET(dispos!$E$42,,294)</f>
        <v>0</v>
      </c>
      <c r="F1903" s="88">
        <f ca="1">OFFSET(dispos!$F$42,,294)</f>
        <v>0</v>
      </c>
      <c r="G1903" s="88">
        <f ca="1">OFFSET(dispos!$G$42,,294)</f>
        <v>0</v>
      </c>
      <c r="H1903" s="88">
        <f ca="1">OFFSET(dispos!$H$42,,294)</f>
        <v>0</v>
      </c>
      <c r="I1903" s="88">
        <f ca="1">OFFSET(dispos!$I$42,,294)</f>
        <v>0</v>
      </c>
      <c r="J1903" s="90" t="str">
        <f t="shared" ref="J1903:O1903" ca="1" si="3828">IF(D1903=0,"",SUMPRODUCT((D1854:D1903&lt;=D1903)-(ISBLANK(D1854:D1903))))</f>
        <v/>
      </c>
      <c r="K1903" s="90" t="str">
        <f t="shared" ca="1" si="3828"/>
        <v/>
      </c>
      <c r="L1903" s="90" t="str">
        <f t="shared" ca="1" si="3828"/>
        <v/>
      </c>
      <c r="M1903" s="90" t="str">
        <f t="shared" ca="1" si="3828"/>
        <v/>
      </c>
      <c r="N1903" s="90" t="str">
        <f t="shared" ca="1" si="3828"/>
        <v/>
      </c>
      <c r="O1903" s="90" t="str">
        <f t="shared" ca="1" si="3828"/>
        <v/>
      </c>
      <c r="P1903" s="89" t="str">
        <f t="shared" ref="P1903:U1903" ca="1" si="3829">IF(ISNA(MATCH(MIN(J1854:J1903)+ROW()-ROW(P1854),J1854:J1903,0)),"",INDEX(D1854:D1903,MATCH(MIN(J1854:J1903)+ROW()-ROW(P1854),J1854:J1903,0)))</f>
        <v/>
      </c>
      <c r="Q1903" s="89" t="str">
        <f t="shared" ca="1" si="3829"/>
        <v/>
      </c>
      <c r="R1903" s="89" t="str">
        <f t="shared" ca="1" si="3829"/>
        <v/>
      </c>
      <c r="S1903" s="89" t="str">
        <f t="shared" ca="1" si="3829"/>
        <v/>
      </c>
      <c r="T1903" s="89" t="str">
        <f t="shared" ca="1" si="3829"/>
        <v/>
      </c>
      <c r="U1903" s="89" t="str">
        <f t="shared" ca="1" si="3829"/>
        <v/>
      </c>
      <c r="V1903" s="98"/>
    </row>
    <row r="1904" spans="2:22" x14ac:dyDescent="0.25">
      <c r="B1904" s="91">
        <v>1</v>
      </c>
      <c r="C1904" s="92">
        <f>dispos!$C$43</f>
        <v>43874</v>
      </c>
      <c r="D1904" s="93">
        <f ca="1">OFFSET(dispos!$D$43,,)</f>
        <v>0</v>
      </c>
      <c r="E1904" s="93">
        <f ca="1">OFFSET(dispos!$E$43,,)</f>
        <v>0</v>
      </c>
      <c r="F1904" s="93">
        <f ca="1">OFFSET(dispos!$F$43,,)</f>
        <v>0</v>
      </c>
      <c r="G1904" s="93">
        <f ca="1">OFFSET(dispos!$G$43,,)</f>
        <v>0</v>
      </c>
      <c r="H1904" s="93">
        <f ca="1">OFFSET(dispos!$H$43,,)</f>
        <v>0</v>
      </c>
      <c r="I1904" s="93">
        <f ca="1">OFFSET(dispos!$I$43,,)</f>
        <v>0</v>
      </c>
      <c r="J1904" s="94" t="str">
        <f t="shared" ref="J1904:O1904" ca="1" si="3830">IF(D1904=0,"",SUMPRODUCT((D1904:D1953&lt;=D1904)-(ISBLANK(D1904:D1953))))</f>
        <v/>
      </c>
      <c r="K1904" s="95" t="str">
        <f t="shared" ca="1" si="3830"/>
        <v/>
      </c>
      <c r="L1904" s="95" t="str">
        <f t="shared" ca="1" si="3830"/>
        <v/>
      </c>
      <c r="M1904" s="95" t="str">
        <f t="shared" ca="1" si="3830"/>
        <v/>
      </c>
      <c r="N1904" s="95" t="str">
        <f t="shared" ca="1" si="3830"/>
        <v/>
      </c>
      <c r="O1904" s="95" t="str">
        <f t="shared" ca="1" si="3830"/>
        <v/>
      </c>
      <c r="P1904" s="96" t="str">
        <f t="shared" ref="P1904:U1904" ca="1" si="3831">IF(ISNA(MATCH(MIN(J1904:J1953)+ROW()-ROW(P1904),J1904:J1953,0)),"",INDEX(D1904:D1953,MATCH(MIN(J1904:J1953)+ROW()-ROW(P1904),J1904:J1953,0)))</f>
        <v/>
      </c>
      <c r="Q1904" s="96" t="str">
        <f t="shared" ca="1" si="3831"/>
        <v/>
      </c>
      <c r="R1904" s="96" t="str">
        <f t="shared" ca="1" si="3831"/>
        <v/>
      </c>
      <c r="S1904" s="96" t="str">
        <f t="shared" ca="1" si="3831"/>
        <v/>
      </c>
      <c r="T1904" s="96" t="str">
        <f t="shared" ca="1" si="3831"/>
        <v/>
      </c>
      <c r="U1904" s="96" t="str">
        <f t="shared" ca="1" si="3831"/>
        <v/>
      </c>
      <c r="V1904" s="98">
        <v>39</v>
      </c>
    </row>
    <row r="1905" spans="2:22" x14ac:dyDescent="0.25">
      <c r="B1905" s="91">
        <v>2</v>
      </c>
      <c r="C1905" s="92">
        <f t="shared" si="3745"/>
        <v>43874</v>
      </c>
      <c r="D1905" s="93">
        <f ca="1">OFFSET(dispos!$D$43,,6)</f>
        <v>0</v>
      </c>
      <c r="E1905" s="93">
        <f ca="1">OFFSET(dispos!$E$43,,6)</f>
        <v>0</v>
      </c>
      <c r="F1905" s="93">
        <f ca="1">OFFSET(dispos!$F$43,,6)</f>
        <v>0</v>
      </c>
      <c r="G1905" s="93">
        <f ca="1">OFFSET(dispos!$G$43,,6)</f>
        <v>0</v>
      </c>
      <c r="H1905" s="93">
        <f ca="1">OFFSET(dispos!$H$43,,6)</f>
        <v>0</v>
      </c>
      <c r="I1905" s="93">
        <f ca="1">OFFSET(dispos!$I$43,,6)</f>
        <v>0</v>
      </c>
      <c r="J1905" s="90" t="str">
        <f t="shared" ref="J1905:O1905" ca="1" si="3832">IF(D1905=0,"",SUMPRODUCT((D1904:D1953&lt;=D1905)-(ISBLANK(D1904:D1953))))</f>
        <v/>
      </c>
      <c r="K1905" s="90" t="str">
        <f t="shared" ca="1" si="3832"/>
        <v/>
      </c>
      <c r="L1905" s="90" t="str">
        <f t="shared" ca="1" si="3832"/>
        <v/>
      </c>
      <c r="M1905" s="90" t="str">
        <f t="shared" ca="1" si="3832"/>
        <v/>
      </c>
      <c r="N1905" s="90" t="str">
        <f t="shared" ca="1" si="3832"/>
        <v/>
      </c>
      <c r="O1905" s="90" t="str">
        <f t="shared" ca="1" si="3832"/>
        <v/>
      </c>
      <c r="P1905" s="89" t="str">
        <f t="shared" ref="P1905:U1905" ca="1" si="3833">IF(ISNA(MATCH(MIN(J1904:J1953)+ROW()-ROW(P1904),J1904:J1953,0)),"",INDEX(D1904:D1953,MATCH(MIN(J1904:J1953)+ROW()-ROW(P1904),J1904:J1953,0)))</f>
        <v/>
      </c>
      <c r="Q1905" s="89" t="str">
        <f t="shared" ca="1" si="3833"/>
        <v/>
      </c>
      <c r="R1905" s="89" t="str">
        <f t="shared" ca="1" si="3833"/>
        <v/>
      </c>
      <c r="S1905" s="89" t="str">
        <f t="shared" ca="1" si="3833"/>
        <v/>
      </c>
      <c r="T1905" s="89" t="str">
        <f t="shared" ca="1" si="3833"/>
        <v/>
      </c>
      <c r="U1905" s="89" t="str">
        <f t="shared" ca="1" si="3833"/>
        <v/>
      </c>
      <c r="V1905" s="98"/>
    </row>
    <row r="1906" spans="2:22" x14ac:dyDescent="0.25">
      <c r="B1906" s="91">
        <v>3</v>
      </c>
      <c r="C1906" s="92">
        <f t="shared" si="3745"/>
        <v>43874</v>
      </c>
      <c r="D1906" s="93">
        <f ca="1">OFFSET(dispos!$D$43,,12)</f>
        <v>0</v>
      </c>
      <c r="E1906" s="93">
        <f ca="1">OFFSET(dispos!$E$43,,12)</f>
        <v>0</v>
      </c>
      <c r="F1906" s="93">
        <f ca="1">OFFSET(dispos!$F$43,,12)</f>
        <v>0</v>
      </c>
      <c r="G1906" s="93">
        <f ca="1">OFFSET(dispos!$G$43,,12)</f>
        <v>0</v>
      </c>
      <c r="H1906" s="93">
        <f ca="1">OFFSET(dispos!$H$43,,12)</f>
        <v>0</v>
      </c>
      <c r="I1906" s="93">
        <f ca="1">OFFSET(dispos!$I$43,,12)</f>
        <v>0</v>
      </c>
      <c r="J1906" s="90" t="str">
        <f t="shared" ref="J1906:O1906" ca="1" si="3834">IF(D1906=0,"",SUMPRODUCT((D1904:D1953&lt;=D1906)-(ISBLANK(D1904:D1953))))</f>
        <v/>
      </c>
      <c r="K1906" s="90" t="str">
        <f t="shared" ca="1" si="3834"/>
        <v/>
      </c>
      <c r="L1906" s="90" t="str">
        <f t="shared" ca="1" si="3834"/>
        <v/>
      </c>
      <c r="M1906" s="90" t="str">
        <f t="shared" ca="1" si="3834"/>
        <v/>
      </c>
      <c r="N1906" s="90" t="str">
        <f t="shared" ca="1" si="3834"/>
        <v/>
      </c>
      <c r="O1906" s="90" t="str">
        <f t="shared" ca="1" si="3834"/>
        <v/>
      </c>
      <c r="P1906" s="89" t="str">
        <f t="shared" ref="P1906:U1906" ca="1" si="3835">IF(ISNA(MATCH(MIN(J1904:J1953)+ROW()-ROW(P1904),J1904:J1953,0)),"",INDEX(D1904:D1953,MATCH(MIN(J1904:J1953)+ROW()-ROW(P1904),J1904:J1953,0)))</f>
        <v/>
      </c>
      <c r="Q1906" s="89" t="str">
        <f t="shared" ca="1" si="3835"/>
        <v/>
      </c>
      <c r="R1906" s="89" t="str">
        <f t="shared" ca="1" si="3835"/>
        <v/>
      </c>
      <c r="S1906" s="89" t="str">
        <f t="shared" ca="1" si="3835"/>
        <v/>
      </c>
      <c r="T1906" s="89" t="str">
        <f t="shared" ca="1" si="3835"/>
        <v/>
      </c>
      <c r="U1906" s="89" t="str">
        <f t="shared" ca="1" si="3835"/>
        <v/>
      </c>
      <c r="V1906" s="98"/>
    </row>
    <row r="1907" spans="2:22" x14ac:dyDescent="0.25">
      <c r="B1907" s="91">
        <v>4</v>
      </c>
      <c r="C1907" s="92">
        <f t="shared" si="3745"/>
        <v>43874</v>
      </c>
      <c r="D1907" s="93">
        <f ca="1">OFFSET(dispos!$D$43,,18)</f>
        <v>0</v>
      </c>
      <c r="E1907" s="93">
        <f ca="1">OFFSET(dispos!$E$43,,18)</f>
        <v>0</v>
      </c>
      <c r="F1907" s="93">
        <f ca="1">OFFSET(dispos!$F$43,,18)</f>
        <v>0</v>
      </c>
      <c r="G1907" s="93">
        <f ca="1">OFFSET(dispos!$G$43,,18)</f>
        <v>0</v>
      </c>
      <c r="H1907" s="93">
        <f ca="1">OFFSET(dispos!$H$43,,18)</f>
        <v>0</v>
      </c>
      <c r="I1907" s="93">
        <f ca="1">OFFSET(dispos!$I$43,,18)</f>
        <v>0</v>
      </c>
      <c r="J1907" s="90" t="str">
        <f t="shared" ref="J1907:O1907" ca="1" si="3836">IF(D1907=0,"",SUMPRODUCT((D1904:D1953&lt;=D1907)-(ISBLANK(D1904:D1953))))</f>
        <v/>
      </c>
      <c r="K1907" s="90" t="str">
        <f t="shared" ca="1" si="3836"/>
        <v/>
      </c>
      <c r="L1907" s="90" t="str">
        <f t="shared" ca="1" si="3836"/>
        <v/>
      </c>
      <c r="M1907" s="90" t="str">
        <f t="shared" ca="1" si="3836"/>
        <v/>
      </c>
      <c r="N1907" s="90" t="str">
        <f t="shared" ca="1" si="3836"/>
        <v/>
      </c>
      <c r="O1907" s="90" t="str">
        <f t="shared" ca="1" si="3836"/>
        <v/>
      </c>
      <c r="P1907" s="89" t="str">
        <f t="shared" ref="P1907:U1907" ca="1" si="3837">IF(ISNA(MATCH(MIN(J1904:J1953)+ROW()-ROW(P1904),J1904:J1953,0)),"",INDEX(D1904:D1953,MATCH(MIN(J1904:J1953)+ROW()-ROW(P1904),J1904:J1953,0)))</f>
        <v/>
      </c>
      <c r="Q1907" s="89" t="str">
        <f t="shared" ca="1" si="3837"/>
        <v/>
      </c>
      <c r="R1907" s="89" t="str">
        <f t="shared" ca="1" si="3837"/>
        <v/>
      </c>
      <c r="S1907" s="89" t="str">
        <f t="shared" ca="1" si="3837"/>
        <v/>
      </c>
      <c r="T1907" s="89" t="str">
        <f t="shared" ca="1" si="3837"/>
        <v/>
      </c>
      <c r="U1907" s="89" t="str">
        <f t="shared" ca="1" si="3837"/>
        <v/>
      </c>
      <c r="V1907" s="98"/>
    </row>
    <row r="1908" spans="2:22" x14ac:dyDescent="0.25">
      <c r="B1908" s="91">
        <v>5</v>
      </c>
      <c r="C1908" s="92">
        <f t="shared" si="3745"/>
        <v>43874</v>
      </c>
      <c r="D1908" s="93">
        <f ca="1">OFFSET(dispos!$D$43,,24)</f>
        <v>0</v>
      </c>
      <c r="E1908" s="93">
        <f ca="1">OFFSET(dispos!$E$43,,24)</f>
        <v>0</v>
      </c>
      <c r="F1908" s="93">
        <f ca="1">OFFSET(dispos!$F$43,,24)</f>
        <v>0</v>
      </c>
      <c r="G1908" s="93">
        <f ca="1">OFFSET(dispos!$G$43,,24)</f>
        <v>0</v>
      </c>
      <c r="H1908" s="93">
        <f ca="1">OFFSET(dispos!$H$43,,24)</f>
        <v>0</v>
      </c>
      <c r="I1908" s="93">
        <f ca="1">OFFSET(dispos!$I$43,,24)</f>
        <v>0</v>
      </c>
      <c r="J1908" s="90" t="str">
        <f t="shared" ref="J1908:O1908" ca="1" si="3838">IF(D1908=0,"",SUMPRODUCT((D1904:D1953&lt;=D1908)-(ISBLANK(D1904:D1953))))</f>
        <v/>
      </c>
      <c r="K1908" s="90" t="str">
        <f t="shared" ca="1" si="3838"/>
        <v/>
      </c>
      <c r="L1908" s="90" t="str">
        <f t="shared" ca="1" si="3838"/>
        <v/>
      </c>
      <c r="M1908" s="90" t="str">
        <f t="shared" ca="1" si="3838"/>
        <v/>
      </c>
      <c r="N1908" s="90" t="str">
        <f t="shared" ca="1" si="3838"/>
        <v/>
      </c>
      <c r="O1908" s="90" t="str">
        <f t="shared" ca="1" si="3838"/>
        <v/>
      </c>
      <c r="P1908" s="89" t="str">
        <f t="shared" ref="P1908:U1908" ca="1" si="3839">IF(ISNA(MATCH(MIN(J1904:J1953)+ROW()-ROW(P1904),J1904:J1953,0)),"",INDEX(D1904:D1953,MATCH(MIN(J1904:J1953)+ROW()-ROW(P1904),J1904:J1953,0)))</f>
        <v/>
      </c>
      <c r="Q1908" s="89" t="str">
        <f t="shared" ca="1" si="3839"/>
        <v/>
      </c>
      <c r="R1908" s="89" t="str">
        <f t="shared" ca="1" si="3839"/>
        <v/>
      </c>
      <c r="S1908" s="89" t="str">
        <f t="shared" ca="1" si="3839"/>
        <v/>
      </c>
      <c r="T1908" s="89" t="str">
        <f t="shared" ca="1" si="3839"/>
        <v/>
      </c>
      <c r="U1908" s="89" t="str">
        <f t="shared" ca="1" si="3839"/>
        <v/>
      </c>
      <c r="V1908" s="98"/>
    </row>
    <row r="1909" spans="2:22" x14ac:dyDescent="0.25">
      <c r="B1909" s="91">
        <v>6</v>
      </c>
      <c r="C1909" s="92">
        <f t="shared" si="3745"/>
        <v>43874</v>
      </c>
      <c r="D1909" s="93">
        <f ca="1">OFFSET(dispos!$D$43,,30)</f>
        <v>0</v>
      </c>
      <c r="E1909" s="93">
        <f ca="1">OFFSET(dispos!$E$43,,30)</f>
        <v>0</v>
      </c>
      <c r="F1909" s="93">
        <f ca="1">OFFSET(dispos!$F$43,,30)</f>
        <v>0</v>
      </c>
      <c r="G1909" s="93">
        <f ca="1">OFFSET(dispos!$G$43,,30)</f>
        <v>0</v>
      </c>
      <c r="H1909" s="93">
        <f ca="1">OFFSET(dispos!$H$43,,30)</f>
        <v>0</v>
      </c>
      <c r="I1909" s="93">
        <f ca="1">OFFSET(dispos!$I$43,,30)</f>
        <v>0</v>
      </c>
      <c r="J1909" s="90" t="str">
        <f t="shared" ref="J1909:O1909" ca="1" si="3840">IF(D1909=0,"",SUMPRODUCT((D1904:D1953&lt;=D1909)-(ISBLANK(D1904:D1953))))</f>
        <v/>
      </c>
      <c r="K1909" s="90" t="str">
        <f t="shared" ca="1" si="3840"/>
        <v/>
      </c>
      <c r="L1909" s="90" t="str">
        <f t="shared" ca="1" si="3840"/>
        <v/>
      </c>
      <c r="M1909" s="90" t="str">
        <f t="shared" ca="1" si="3840"/>
        <v/>
      </c>
      <c r="N1909" s="90" t="str">
        <f t="shared" ca="1" si="3840"/>
        <v/>
      </c>
      <c r="O1909" s="90" t="str">
        <f t="shared" ca="1" si="3840"/>
        <v/>
      </c>
      <c r="P1909" s="89" t="str">
        <f t="shared" ref="P1909:U1909" ca="1" si="3841">IF(ISNA(MATCH(MIN(J1904:J1953)+ROW()-ROW(P1904),J1904:J1953,0)),"",INDEX(D1904:D1953,MATCH(MIN(J1904:J1953)+ROW()-ROW(P1904),J1904:J1953,0)))</f>
        <v/>
      </c>
      <c r="Q1909" s="89" t="str">
        <f t="shared" ca="1" si="3841"/>
        <v/>
      </c>
      <c r="R1909" s="89" t="str">
        <f t="shared" ca="1" si="3841"/>
        <v/>
      </c>
      <c r="S1909" s="89" t="str">
        <f t="shared" ca="1" si="3841"/>
        <v/>
      </c>
      <c r="T1909" s="89" t="str">
        <f t="shared" ca="1" si="3841"/>
        <v/>
      </c>
      <c r="U1909" s="89" t="str">
        <f t="shared" ca="1" si="3841"/>
        <v/>
      </c>
      <c r="V1909" s="98"/>
    </row>
    <row r="1910" spans="2:22" x14ac:dyDescent="0.25">
      <c r="B1910" s="91">
        <v>7</v>
      </c>
      <c r="C1910" s="92">
        <f t="shared" si="3745"/>
        <v>43874</v>
      </c>
      <c r="D1910" s="93">
        <f ca="1">OFFSET(dispos!$D$43,,36)</f>
        <v>0</v>
      </c>
      <c r="E1910" s="93">
        <f ca="1">OFFSET(dispos!$E$43,,36)</f>
        <v>0</v>
      </c>
      <c r="F1910" s="93">
        <f ca="1">OFFSET(dispos!$F$43,,36)</f>
        <v>0</v>
      </c>
      <c r="G1910" s="93">
        <f ca="1">OFFSET(dispos!$G$43,,36)</f>
        <v>0</v>
      </c>
      <c r="H1910" s="93">
        <f ca="1">OFFSET(dispos!$H$43,,36)</f>
        <v>0</v>
      </c>
      <c r="I1910" s="93">
        <f ca="1">OFFSET(dispos!$I$43,,36)</f>
        <v>0</v>
      </c>
      <c r="J1910" s="90" t="str">
        <f t="shared" ref="J1910:O1910" ca="1" si="3842">IF(D1910=0,"",SUMPRODUCT((D1904:D1953&lt;=D1910)-(ISBLANK(D1904:D1953))))</f>
        <v/>
      </c>
      <c r="K1910" s="90" t="str">
        <f t="shared" ca="1" si="3842"/>
        <v/>
      </c>
      <c r="L1910" s="90" t="str">
        <f t="shared" ca="1" si="3842"/>
        <v/>
      </c>
      <c r="M1910" s="90" t="str">
        <f t="shared" ca="1" si="3842"/>
        <v/>
      </c>
      <c r="N1910" s="90" t="str">
        <f t="shared" ca="1" si="3842"/>
        <v/>
      </c>
      <c r="O1910" s="90" t="str">
        <f t="shared" ca="1" si="3842"/>
        <v/>
      </c>
      <c r="P1910" s="89" t="str">
        <f t="shared" ref="P1910:U1910" ca="1" si="3843">IF(ISNA(MATCH(MIN(J1904:J1953)+ROW()-ROW(P1904),J1904:J1953,0)),"",INDEX(D1904:D1953,MATCH(MIN(J1904:J1953)+ROW()-ROW(P1904),J1904:J1953,0)))</f>
        <v/>
      </c>
      <c r="Q1910" s="89" t="str">
        <f t="shared" ca="1" si="3843"/>
        <v/>
      </c>
      <c r="R1910" s="89" t="str">
        <f t="shared" ca="1" si="3843"/>
        <v/>
      </c>
      <c r="S1910" s="89" t="str">
        <f t="shared" ca="1" si="3843"/>
        <v/>
      </c>
      <c r="T1910" s="89" t="str">
        <f t="shared" ca="1" si="3843"/>
        <v/>
      </c>
      <c r="U1910" s="89" t="str">
        <f t="shared" ca="1" si="3843"/>
        <v/>
      </c>
      <c r="V1910" s="98"/>
    </row>
    <row r="1911" spans="2:22" x14ac:dyDescent="0.25">
      <c r="B1911" s="91">
        <v>8</v>
      </c>
      <c r="C1911" s="92">
        <f t="shared" si="3745"/>
        <v>43874</v>
      </c>
      <c r="D1911" s="93">
        <f ca="1">OFFSET(dispos!$D$43,,42)</f>
        <v>0</v>
      </c>
      <c r="E1911" s="93">
        <f ca="1">OFFSET(dispos!$E$43,,42)</f>
        <v>0</v>
      </c>
      <c r="F1911" s="93">
        <f ca="1">OFFSET(dispos!$F$43,,42)</f>
        <v>0</v>
      </c>
      <c r="G1911" s="93">
        <f ca="1">OFFSET(dispos!$G$43,,42)</f>
        <v>0</v>
      </c>
      <c r="H1911" s="93">
        <f ca="1">OFFSET(dispos!$H$43,,42)</f>
        <v>0</v>
      </c>
      <c r="I1911" s="93">
        <f ca="1">OFFSET(dispos!$I$43,,42)</f>
        <v>0</v>
      </c>
      <c r="J1911" s="90" t="str">
        <f t="shared" ref="J1911:O1911" ca="1" si="3844">IF(D1911=0,"",SUMPRODUCT((D1904:D1953&lt;=D1911)-(ISBLANK(D1904:D1953))))</f>
        <v/>
      </c>
      <c r="K1911" s="90" t="str">
        <f t="shared" ca="1" si="3844"/>
        <v/>
      </c>
      <c r="L1911" s="90" t="str">
        <f t="shared" ca="1" si="3844"/>
        <v/>
      </c>
      <c r="M1911" s="90" t="str">
        <f t="shared" ca="1" si="3844"/>
        <v/>
      </c>
      <c r="N1911" s="90" t="str">
        <f t="shared" ca="1" si="3844"/>
        <v/>
      </c>
      <c r="O1911" s="90" t="str">
        <f t="shared" ca="1" si="3844"/>
        <v/>
      </c>
      <c r="P1911" s="89" t="str">
        <f t="shared" ref="P1911:U1911" ca="1" si="3845">IF(ISNA(MATCH(MIN(J1904:J1953)+ROW()-ROW(P1904),J1904:J1953,0)),"",INDEX(D1904:D1953,MATCH(MIN(J1904:J1953)+ROW()-ROW(P1904),J1904:J1953,0)))</f>
        <v/>
      </c>
      <c r="Q1911" s="89" t="str">
        <f t="shared" ca="1" si="3845"/>
        <v/>
      </c>
      <c r="R1911" s="89" t="str">
        <f t="shared" ca="1" si="3845"/>
        <v/>
      </c>
      <c r="S1911" s="89" t="str">
        <f t="shared" ca="1" si="3845"/>
        <v/>
      </c>
      <c r="T1911" s="89" t="str">
        <f t="shared" ca="1" si="3845"/>
        <v/>
      </c>
      <c r="U1911" s="89" t="str">
        <f t="shared" ca="1" si="3845"/>
        <v/>
      </c>
      <c r="V1911" s="98"/>
    </row>
    <row r="1912" spans="2:22" x14ac:dyDescent="0.25">
      <c r="B1912" s="91">
        <v>9</v>
      </c>
      <c r="C1912" s="92">
        <f t="shared" si="3745"/>
        <v>43874</v>
      </c>
      <c r="D1912" s="93">
        <f ca="1">OFFSET(dispos!$D$43,,48)</f>
        <v>0</v>
      </c>
      <c r="E1912" s="93">
        <f ca="1">OFFSET(dispos!$E$43,,48)</f>
        <v>0</v>
      </c>
      <c r="F1912" s="93">
        <f ca="1">OFFSET(dispos!$F$43,,48)</f>
        <v>0</v>
      </c>
      <c r="G1912" s="93">
        <f ca="1">OFFSET(dispos!$G$43,,48)</f>
        <v>0</v>
      </c>
      <c r="H1912" s="93">
        <f ca="1">OFFSET(dispos!$H$43,,48)</f>
        <v>0</v>
      </c>
      <c r="I1912" s="93">
        <f ca="1">OFFSET(dispos!$I$43,,48)</f>
        <v>0</v>
      </c>
      <c r="J1912" s="90" t="str">
        <f t="shared" ref="J1912:O1912" ca="1" si="3846">IF(D1912=0,"",SUMPRODUCT((D1904:D1953&lt;=D1912)-(ISBLANK(D1904:D1953))))</f>
        <v/>
      </c>
      <c r="K1912" s="90" t="str">
        <f t="shared" ca="1" si="3846"/>
        <v/>
      </c>
      <c r="L1912" s="90" t="str">
        <f t="shared" ca="1" si="3846"/>
        <v/>
      </c>
      <c r="M1912" s="90" t="str">
        <f t="shared" ca="1" si="3846"/>
        <v/>
      </c>
      <c r="N1912" s="90" t="str">
        <f t="shared" ca="1" si="3846"/>
        <v/>
      </c>
      <c r="O1912" s="90" t="str">
        <f t="shared" ca="1" si="3846"/>
        <v/>
      </c>
      <c r="P1912" s="89" t="str">
        <f t="shared" ref="P1912:U1912" ca="1" si="3847">IF(ISNA(MATCH(MIN(J1904:J1953)+ROW()-ROW(P1904),J1904:J1953,0)),"",INDEX(D1904:D1953,MATCH(MIN(J1904:J1953)+ROW()-ROW(P1904),J1904:J1953,0)))</f>
        <v/>
      </c>
      <c r="Q1912" s="89" t="str">
        <f t="shared" ca="1" si="3847"/>
        <v/>
      </c>
      <c r="R1912" s="89" t="str">
        <f t="shared" ca="1" si="3847"/>
        <v/>
      </c>
      <c r="S1912" s="89" t="str">
        <f t="shared" ca="1" si="3847"/>
        <v/>
      </c>
      <c r="T1912" s="89" t="str">
        <f t="shared" ca="1" si="3847"/>
        <v/>
      </c>
      <c r="U1912" s="89" t="str">
        <f t="shared" ca="1" si="3847"/>
        <v/>
      </c>
      <c r="V1912" s="98"/>
    </row>
    <row r="1913" spans="2:22" x14ac:dyDescent="0.25">
      <c r="B1913" s="91">
        <v>10</v>
      </c>
      <c r="C1913" s="92">
        <f t="shared" si="3745"/>
        <v>43874</v>
      </c>
      <c r="D1913" s="93">
        <f ca="1">OFFSET(dispos!$D$43,,54)</f>
        <v>0</v>
      </c>
      <c r="E1913" s="93">
        <f ca="1">OFFSET(dispos!$E$43,,54)</f>
        <v>0</v>
      </c>
      <c r="F1913" s="93">
        <f ca="1">OFFSET(dispos!$F$43,,54)</f>
        <v>0</v>
      </c>
      <c r="G1913" s="93">
        <f ca="1">OFFSET(dispos!$G$43,,54)</f>
        <v>0</v>
      </c>
      <c r="H1913" s="93">
        <f ca="1">OFFSET(dispos!$H$43,,54)</f>
        <v>0</v>
      </c>
      <c r="I1913" s="93">
        <f ca="1">OFFSET(dispos!$I$43,,54)</f>
        <v>0</v>
      </c>
      <c r="J1913" s="90" t="str">
        <f t="shared" ref="J1913:O1913" ca="1" si="3848">IF(D1913=0,"",SUMPRODUCT((D1904:D1953&lt;=D1913)-(ISBLANK(D1904:D1953))))</f>
        <v/>
      </c>
      <c r="K1913" s="90" t="str">
        <f t="shared" ca="1" si="3848"/>
        <v/>
      </c>
      <c r="L1913" s="90" t="str">
        <f t="shared" ca="1" si="3848"/>
        <v/>
      </c>
      <c r="M1913" s="90" t="str">
        <f t="shared" ca="1" si="3848"/>
        <v/>
      </c>
      <c r="N1913" s="90" t="str">
        <f t="shared" ca="1" si="3848"/>
        <v/>
      </c>
      <c r="O1913" s="90" t="str">
        <f t="shared" ca="1" si="3848"/>
        <v/>
      </c>
      <c r="P1913" s="89" t="str">
        <f t="shared" ref="P1913:U1913" ca="1" si="3849">IF(ISNA(MATCH(MIN(J1904:J1953)+ROW()-ROW(P1904),J1904:J1953,0)),"",INDEX(D1904:D1953,MATCH(MIN(J1904:J1953)+ROW()-ROW(P1904),J1904:J1953,0)))</f>
        <v/>
      </c>
      <c r="Q1913" s="89" t="str">
        <f t="shared" ca="1" si="3849"/>
        <v/>
      </c>
      <c r="R1913" s="89" t="str">
        <f t="shared" ca="1" si="3849"/>
        <v/>
      </c>
      <c r="S1913" s="89" t="str">
        <f t="shared" ca="1" si="3849"/>
        <v/>
      </c>
      <c r="T1913" s="89" t="str">
        <f t="shared" ca="1" si="3849"/>
        <v/>
      </c>
      <c r="U1913" s="89" t="str">
        <f t="shared" ca="1" si="3849"/>
        <v/>
      </c>
      <c r="V1913" s="98"/>
    </row>
    <row r="1914" spans="2:22" x14ac:dyDescent="0.25">
      <c r="B1914" s="91">
        <v>11</v>
      </c>
      <c r="C1914" s="92">
        <f t="shared" si="3745"/>
        <v>43874</v>
      </c>
      <c r="D1914" s="93">
        <f ca="1">OFFSET(dispos!$D$43,,60)</f>
        <v>0</v>
      </c>
      <c r="E1914" s="93">
        <f ca="1">OFFSET(dispos!$E$43,,60)</f>
        <v>0</v>
      </c>
      <c r="F1914" s="93">
        <f ca="1">OFFSET(dispos!$F$43,,60)</f>
        <v>0</v>
      </c>
      <c r="G1914" s="93">
        <f ca="1">OFFSET(dispos!$G$43,,60)</f>
        <v>0</v>
      </c>
      <c r="H1914" s="93">
        <f ca="1">OFFSET(dispos!$H$43,,60)</f>
        <v>0</v>
      </c>
      <c r="I1914" s="93">
        <f ca="1">OFFSET(dispos!$I$43,,60)</f>
        <v>0</v>
      </c>
      <c r="J1914" s="90" t="str">
        <f t="shared" ref="J1914:O1914" ca="1" si="3850">IF(D1914=0,"",SUMPRODUCT((D1904:D1953&lt;=D1914)-(ISBLANK(D1904:D1953))))</f>
        <v/>
      </c>
      <c r="K1914" s="90" t="str">
        <f t="shared" ca="1" si="3850"/>
        <v/>
      </c>
      <c r="L1914" s="90" t="str">
        <f t="shared" ca="1" si="3850"/>
        <v/>
      </c>
      <c r="M1914" s="90" t="str">
        <f t="shared" ca="1" si="3850"/>
        <v/>
      </c>
      <c r="N1914" s="90" t="str">
        <f t="shared" ca="1" si="3850"/>
        <v/>
      </c>
      <c r="O1914" s="90" t="str">
        <f t="shared" ca="1" si="3850"/>
        <v/>
      </c>
      <c r="P1914" s="89" t="str">
        <f t="shared" ref="P1914:U1914" ca="1" si="3851">IF(ISNA(MATCH(MIN(J1904:J1953)+ROW()-ROW(P1904),J1904:J1953,0)),"",INDEX(D1904:D1953,MATCH(MIN(J1904:J1953)+ROW()-ROW(P1904),J1904:J1953,0)))</f>
        <v/>
      </c>
      <c r="Q1914" s="89" t="str">
        <f t="shared" ca="1" si="3851"/>
        <v/>
      </c>
      <c r="R1914" s="89" t="str">
        <f t="shared" ca="1" si="3851"/>
        <v/>
      </c>
      <c r="S1914" s="89" t="str">
        <f t="shared" ca="1" si="3851"/>
        <v/>
      </c>
      <c r="T1914" s="89" t="str">
        <f t="shared" ca="1" si="3851"/>
        <v/>
      </c>
      <c r="U1914" s="89" t="str">
        <f t="shared" ca="1" si="3851"/>
        <v/>
      </c>
      <c r="V1914" s="98"/>
    </row>
    <row r="1915" spans="2:22" x14ac:dyDescent="0.25">
      <c r="B1915" s="91">
        <v>12</v>
      </c>
      <c r="C1915" s="92">
        <f t="shared" si="3745"/>
        <v>43874</v>
      </c>
      <c r="D1915" s="93">
        <f ca="1">OFFSET(dispos!$D$43,,66)</f>
        <v>0</v>
      </c>
      <c r="E1915" s="93">
        <f ca="1">OFFSET(dispos!$E$43,,66)</f>
        <v>0</v>
      </c>
      <c r="F1915" s="93">
        <f ca="1">OFFSET(dispos!$F$43,,66)</f>
        <v>0</v>
      </c>
      <c r="G1915" s="93">
        <f ca="1">OFFSET(dispos!$G$43,,66)</f>
        <v>0</v>
      </c>
      <c r="H1915" s="93">
        <f ca="1">OFFSET(dispos!$H$43,,66)</f>
        <v>0</v>
      </c>
      <c r="I1915" s="93">
        <f ca="1">OFFSET(dispos!$I$43,,66)</f>
        <v>0</v>
      </c>
      <c r="J1915" s="90" t="str">
        <f t="shared" ref="J1915:O1915" ca="1" si="3852">IF(D1915=0,"",SUMPRODUCT((D1904:D1953&lt;=D1915)-(ISBLANK(D1904:D1953))))</f>
        <v/>
      </c>
      <c r="K1915" s="90" t="str">
        <f t="shared" ca="1" si="3852"/>
        <v/>
      </c>
      <c r="L1915" s="90" t="str">
        <f t="shared" ca="1" si="3852"/>
        <v/>
      </c>
      <c r="M1915" s="90" t="str">
        <f t="shared" ca="1" si="3852"/>
        <v/>
      </c>
      <c r="N1915" s="90" t="str">
        <f t="shared" ca="1" si="3852"/>
        <v/>
      </c>
      <c r="O1915" s="90" t="str">
        <f t="shared" ca="1" si="3852"/>
        <v/>
      </c>
      <c r="P1915" s="89" t="str">
        <f t="shared" ref="P1915:U1915" ca="1" si="3853">IF(ISNA(MATCH(MIN(J1904:J1953)+ROW()-ROW(P1904),J1904:J1953,0)),"",INDEX(D1904:D1953,MATCH(MIN(J1904:J1953)+ROW()-ROW(P1904),J1904:J1953,0)))</f>
        <v/>
      </c>
      <c r="Q1915" s="89" t="str">
        <f t="shared" ca="1" si="3853"/>
        <v/>
      </c>
      <c r="R1915" s="89" t="str">
        <f t="shared" ca="1" si="3853"/>
        <v/>
      </c>
      <c r="S1915" s="89" t="str">
        <f t="shared" ca="1" si="3853"/>
        <v/>
      </c>
      <c r="T1915" s="89" t="str">
        <f t="shared" ca="1" si="3853"/>
        <v/>
      </c>
      <c r="U1915" s="89" t="str">
        <f t="shared" ca="1" si="3853"/>
        <v/>
      </c>
      <c r="V1915" s="98"/>
    </row>
    <row r="1916" spans="2:22" x14ac:dyDescent="0.25">
      <c r="B1916" s="91">
        <v>13</v>
      </c>
      <c r="C1916" s="92">
        <f t="shared" si="3745"/>
        <v>43874</v>
      </c>
      <c r="D1916" s="93">
        <f ca="1">OFFSET(dispos!$D$43,,72)</f>
        <v>0</v>
      </c>
      <c r="E1916" s="93">
        <f ca="1">OFFSET(dispos!$E$43,,72)</f>
        <v>0</v>
      </c>
      <c r="F1916" s="93">
        <f ca="1">OFFSET(dispos!$F$43,,72)</f>
        <v>0</v>
      </c>
      <c r="G1916" s="93">
        <f ca="1">OFFSET(dispos!$G$43,,72)</f>
        <v>0</v>
      </c>
      <c r="H1916" s="93">
        <f ca="1">OFFSET(dispos!$H$43,,72)</f>
        <v>0</v>
      </c>
      <c r="I1916" s="93">
        <f ca="1">OFFSET(dispos!$I$43,,72)</f>
        <v>0</v>
      </c>
      <c r="J1916" s="90" t="str">
        <f t="shared" ref="J1916:O1916" ca="1" si="3854">IF(D1916=0,"",SUMPRODUCT((D1904:D1953&lt;=D1916)-(ISBLANK(D1904:D1953))))</f>
        <v/>
      </c>
      <c r="K1916" s="90" t="str">
        <f t="shared" ca="1" si="3854"/>
        <v/>
      </c>
      <c r="L1916" s="90" t="str">
        <f t="shared" ca="1" si="3854"/>
        <v/>
      </c>
      <c r="M1916" s="90" t="str">
        <f t="shared" ca="1" si="3854"/>
        <v/>
      </c>
      <c r="N1916" s="90" t="str">
        <f t="shared" ca="1" si="3854"/>
        <v/>
      </c>
      <c r="O1916" s="90" t="str">
        <f t="shared" ca="1" si="3854"/>
        <v/>
      </c>
      <c r="P1916" s="89" t="str">
        <f t="shared" ref="P1916:U1916" ca="1" si="3855">IF(ISNA(MATCH(MIN(J1904:J1953)+ROW()-ROW(P1904),J1904:J1953,0)),"",INDEX(D1904:D1953,MATCH(MIN(J1904:J1953)+ROW()-ROW(P1904),J1904:J1953,0)))</f>
        <v/>
      </c>
      <c r="Q1916" s="89" t="str">
        <f t="shared" ca="1" si="3855"/>
        <v/>
      </c>
      <c r="R1916" s="89" t="str">
        <f t="shared" ca="1" si="3855"/>
        <v/>
      </c>
      <c r="S1916" s="89" t="str">
        <f t="shared" ca="1" si="3855"/>
        <v/>
      </c>
      <c r="T1916" s="89" t="str">
        <f t="shared" ca="1" si="3855"/>
        <v/>
      </c>
      <c r="U1916" s="89" t="str">
        <f t="shared" ca="1" si="3855"/>
        <v/>
      </c>
      <c r="V1916" s="98"/>
    </row>
    <row r="1917" spans="2:22" x14ac:dyDescent="0.25">
      <c r="B1917" s="91">
        <v>14</v>
      </c>
      <c r="C1917" s="92">
        <f t="shared" si="3745"/>
        <v>43874</v>
      </c>
      <c r="D1917" s="93">
        <f ca="1">OFFSET(dispos!$D$43,,78)</f>
        <v>0</v>
      </c>
      <c r="E1917" s="93">
        <f ca="1">OFFSET(dispos!$E$43,,78)</f>
        <v>0</v>
      </c>
      <c r="F1917" s="93">
        <f ca="1">OFFSET(dispos!$F$43,,78)</f>
        <v>0</v>
      </c>
      <c r="G1917" s="93">
        <f ca="1">OFFSET(dispos!$G$43,,78)</f>
        <v>0</v>
      </c>
      <c r="H1917" s="93">
        <f ca="1">OFFSET(dispos!$H$43,,78)</f>
        <v>0</v>
      </c>
      <c r="I1917" s="93">
        <f ca="1">OFFSET(dispos!$I$43,,78)</f>
        <v>0</v>
      </c>
      <c r="J1917" s="90" t="str">
        <f t="shared" ref="J1917:O1917" ca="1" si="3856">IF(D1917=0,"",SUMPRODUCT((D1904:D1953&lt;=D1917)-(ISBLANK(D1904:D1953))))</f>
        <v/>
      </c>
      <c r="K1917" s="90" t="str">
        <f t="shared" ca="1" si="3856"/>
        <v/>
      </c>
      <c r="L1917" s="90" t="str">
        <f t="shared" ca="1" si="3856"/>
        <v/>
      </c>
      <c r="M1917" s="90" t="str">
        <f t="shared" ca="1" si="3856"/>
        <v/>
      </c>
      <c r="N1917" s="90" t="str">
        <f t="shared" ca="1" si="3856"/>
        <v/>
      </c>
      <c r="O1917" s="90" t="str">
        <f t="shared" ca="1" si="3856"/>
        <v/>
      </c>
      <c r="P1917" s="89" t="str">
        <f t="shared" ref="P1917:U1917" ca="1" si="3857">IF(ISNA(MATCH(MIN(J1904:J1953)+ROW()-ROW(P1904),J1904:J1953,0)),"",INDEX(D1904:D1953,MATCH(MIN(J1904:J1953)+ROW()-ROW(P1904),J1904:J1953,0)))</f>
        <v/>
      </c>
      <c r="Q1917" s="89" t="str">
        <f t="shared" ca="1" si="3857"/>
        <v/>
      </c>
      <c r="R1917" s="89" t="str">
        <f t="shared" ca="1" si="3857"/>
        <v/>
      </c>
      <c r="S1917" s="89" t="str">
        <f t="shared" ca="1" si="3857"/>
        <v/>
      </c>
      <c r="T1917" s="89" t="str">
        <f t="shared" ca="1" si="3857"/>
        <v/>
      </c>
      <c r="U1917" s="89" t="str">
        <f t="shared" ca="1" si="3857"/>
        <v/>
      </c>
      <c r="V1917" s="98"/>
    </row>
    <row r="1918" spans="2:22" x14ac:dyDescent="0.25">
      <c r="B1918" s="91">
        <v>15</v>
      </c>
      <c r="C1918" s="92">
        <f t="shared" si="3745"/>
        <v>43874</v>
      </c>
      <c r="D1918" s="93">
        <f ca="1">OFFSET(dispos!$D$43,,84)</f>
        <v>0</v>
      </c>
      <c r="E1918" s="93">
        <f ca="1">OFFSET(dispos!$E$43,,84)</f>
        <v>0</v>
      </c>
      <c r="F1918" s="93">
        <f ca="1">OFFSET(dispos!$F$43,,84)</f>
        <v>0</v>
      </c>
      <c r="G1918" s="93">
        <f ca="1">OFFSET(dispos!$G$43,,84)</f>
        <v>0</v>
      </c>
      <c r="H1918" s="93">
        <f ca="1">OFFSET(dispos!$H$43,,84)</f>
        <v>0</v>
      </c>
      <c r="I1918" s="93">
        <f ca="1">OFFSET(dispos!$I$43,,84)</f>
        <v>0</v>
      </c>
      <c r="J1918" s="90" t="str">
        <f t="shared" ref="J1918:O1918" ca="1" si="3858">IF(D1918=0,"",SUMPRODUCT((D1904:D1953&lt;=D1918)-(ISBLANK(D1904:D1953))))</f>
        <v/>
      </c>
      <c r="K1918" s="90" t="str">
        <f t="shared" ca="1" si="3858"/>
        <v/>
      </c>
      <c r="L1918" s="90" t="str">
        <f t="shared" ca="1" si="3858"/>
        <v/>
      </c>
      <c r="M1918" s="90" t="str">
        <f t="shared" ca="1" si="3858"/>
        <v/>
      </c>
      <c r="N1918" s="90" t="str">
        <f t="shared" ca="1" si="3858"/>
        <v/>
      </c>
      <c r="O1918" s="90" t="str">
        <f t="shared" ca="1" si="3858"/>
        <v/>
      </c>
      <c r="P1918" s="89" t="str">
        <f t="shared" ref="P1918:U1918" ca="1" si="3859">IF(ISNA(MATCH(MIN(J1904:J1953)+ROW()-ROW(P1904),J1904:J1953,0)),"",INDEX(D1904:D1953,MATCH(MIN(J1904:J1953)+ROW()-ROW(P1904),J1904:J1953,0)))</f>
        <v/>
      </c>
      <c r="Q1918" s="89" t="str">
        <f t="shared" ca="1" si="3859"/>
        <v/>
      </c>
      <c r="R1918" s="89" t="str">
        <f t="shared" ca="1" si="3859"/>
        <v/>
      </c>
      <c r="S1918" s="89" t="str">
        <f t="shared" ca="1" si="3859"/>
        <v/>
      </c>
      <c r="T1918" s="89" t="str">
        <f t="shared" ca="1" si="3859"/>
        <v/>
      </c>
      <c r="U1918" s="89" t="str">
        <f t="shared" ca="1" si="3859"/>
        <v/>
      </c>
      <c r="V1918" s="98"/>
    </row>
    <row r="1919" spans="2:22" x14ac:dyDescent="0.25">
      <c r="B1919" s="91">
        <v>16</v>
      </c>
      <c r="C1919" s="92">
        <f t="shared" si="3745"/>
        <v>43874</v>
      </c>
      <c r="D1919" s="93">
        <f ca="1">OFFSET(dispos!$D$43,,90)</f>
        <v>0</v>
      </c>
      <c r="E1919" s="93">
        <f ca="1">OFFSET(dispos!$E$43,,90)</f>
        <v>0</v>
      </c>
      <c r="F1919" s="93">
        <f ca="1">OFFSET(dispos!$F$43,,90)</f>
        <v>0</v>
      </c>
      <c r="G1919" s="93">
        <f ca="1">OFFSET(dispos!$G$43,,90)</f>
        <v>0</v>
      </c>
      <c r="H1919" s="93">
        <f ca="1">OFFSET(dispos!$H$43,,90)</f>
        <v>0</v>
      </c>
      <c r="I1919" s="93">
        <f ca="1">OFFSET(dispos!$I$43,,90)</f>
        <v>0</v>
      </c>
      <c r="J1919" s="90" t="str">
        <f t="shared" ref="J1919:O1919" ca="1" si="3860">IF(D1919=0,"",SUMPRODUCT((D1904:D1953&lt;=D1919)-(ISBLANK(D1904:D1953))))</f>
        <v/>
      </c>
      <c r="K1919" s="90" t="str">
        <f t="shared" ca="1" si="3860"/>
        <v/>
      </c>
      <c r="L1919" s="90" t="str">
        <f t="shared" ca="1" si="3860"/>
        <v/>
      </c>
      <c r="M1919" s="90" t="str">
        <f t="shared" ca="1" si="3860"/>
        <v/>
      </c>
      <c r="N1919" s="90" t="str">
        <f t="shared" ca="1" si="3860"/>
        <v/>
      </c>
      <c r="O1919" s="90" t="str">
        <f t="shared" ca="1" si="3860"/>
        <v/>
      </c>
      <c r="P1919" s="89" t="str">
        <f t="shared" ref="P1919:U1919" ca="1" si="3861">IF(ISNA(MATCH(MIN(J1904:J1953)+ROW()-ROW(P1904),J1904:J1953,0)),"",INDEX(D1904:D1953,MATCH(MIN(J1904:J1953)+ROW()-ROW(P1904),J1904:J1953,0)))</f>
        <v/>
      </c>
      <c r="Q1919" s="89" t="str">
        <f t="shared" ca="1" si="3861"/>
        <v/>
      </c>
      <c r="R1919" s="89" t="str">
        <f t="shared" ca="1" si="3861"/>
        <v/>
      </c>
      <c r="S1919" s="89" t="str">
        <f t="shared" ca="1" si="3861"/>
        <v/>
      </c>
      <c r="T1919" s="89" t="str">
        <f t="shared" ca="1" si="3861"/>
        <v/>
      </c>
      <c r="U1919" s="89" t="str">
        <f t="shared" ca="1" si="3861"/>
        <v/>
      </c>
      <c r="V1919" s="98"/>
    </row>
    <row r="1920" spans="2:22" x14ac:dyDescent="0.25">
      <c r="B1920" s="91">
        <v>17</v>
      </c>
      <c r="C1920" s="92">
        <f t="shared" si="3745"/>
        <v>43874</v>
      </c>
      <c r="D1920" s="93">
        <f ca="1">OFFSET(dispos!$D$43,,96)</f>
        <v>0</v>
      </c>
      <c r="E1920" s="93">
        <f ca="1">OFFSET(dispos!$E$43,,96)</f>
        <v>0</v>
      </c>
      <c r="F1920" s="93">
        <f ca="1">OFFSET(dispos!$F$43,,96)</f>
        <v>0</v>
      </c>
      <c r="G1920" s="93">
        <f ca="1">OFFSET(dispos!$G$43,,96)</f>
        <v>0</v>
      </c>
      <c r="H1920" s="93">
        <f ca="1">OFFSET(dispos!$H$43,,96)</f>
        <v>0</v>
      </c>
      <c r="I1920" s="93">
        <f ca="1">OFFSET(dispos!$I$43,,96)</f>
        <v>0</v>
      </c>
      <c r="J1920" s="90" t="str">
        <f t="shared" ref="J1920:O1920" ca="1" si="3862">IF(D1920=0,"",SUMPRODUCT((D1904:D1953&lt;=D1920)-(ISBLANK(D1904:D1953))))</f>
        <v/>
      </c>
      <c r="K1920" s="90" t="str">
        <f t="shared" ca="1" si="3862"/>
        <v/>
      </c>
      <c r="L1920" s="90" t="str">
        <f t="shared" ca="1" si="3862"/>
        <v/>
      </c>
      <c r="M1920" s="90" t="str">
        <f t="shared" ca="1" si="3862"/>
        <v/>
      </c>
      <c r="N1920" s="90" t="str">
        <f t="shared" ca="1" si="3862"/>
        <v/>
      </c>
      <c r="O1920" s="90" t="str">
        <f t="shared" ca="1" si="3862"/>
        <v/>
      </c>
      <c r="P1920" s="89" t="str">
        <f t="shared" ref="P1920:U1920" ca="1" si="3863">IF(ISNA(MATCH(MIN(J1904:J1953)+ROW()-ROW(P1904),J1904:J1953,0)),"",INDEX(D1904:D1953,MATCH(MIN(J1904:J1953)+ROW()-ROW(P1904),J1904:J1953,0)))</f>
        <v/>
      </c>
      <c r="Q1920" s="89" t="str">
        <f t="shared" ca="1" si="3863"/>
        <v/>
      </c>
      <c r="R1920" s="89" t="str">
        <f t="shared" ca="1" si="3863"/>
        <v/>
      </c>
      <c r="S1920" s="89" t="str">
        <f t="shared" ca="1" si="3863"/>
        <v/>
      </c>
      <c r="T1920" s="89" t="str">
        <f t="shared" ca="1" si="3863"/>
        <v/>
      </c>
      <c r="U1920" s="89" t="str">
        <f t="shared" ca="1" si="3863"/>
        <v/>
      </c>
      <c r="V1920" s="98"/>
    </row>
    <row r="1921" spans="2:22" x14ac:dyDescent="0.25">
      <c r="B1921" s="91">
        <v>18</v>
      </c>
      <c r="C1921" s="92">
        <f t="shared" si="3745"/>
        <v>43874</v>
      </c>
      <c r="D1921" s="93">
        <f ca="1">OFFSET(dispos!$D$43,,102)</f>
        <v>0</v>
      </c>
      <c r="E1921" s="93">
        <f ca="1">OFFSET(dispos!$E$43,,102)</f>
        <v>0</v>
      </c>
      <c r="F1921" s="93">
        <f ca="1">OFFSET(dispos!$F$43,,102)</f>
        <v>0</v>
      </c>
      <c r="G1921" s="93">
        <f ca="1">OFFSET(dispos!$G$43,,102)</f>
        <v>0</v>
      </c>
      <c r="H1921" s="93">
        <f ca="1">OFFSET(dispos!$H$43,,102)</f>
        <v>0</v>
      </c>
      <c r="I1921" s="93">
        <f ca="1">OFFSET(dispos!$I$43,,102)</f>
        <v>0</v>
      </c>
      <c r="J1921" s="90" t="str">
        <f t="shared" ref="J1921:O1921" ca="1" si="3864">IF(D1921=0,"",SUMPRODUCT((D1904:D1953&lt;=D1921)-(ISBLANK(D1904:D1953))))</f>
        <v/>
      </c>
      <c r="K1921" s="90" t="str">
        <f t="shared" ca="1" si="3864"/>
        <v/>
      </c>
      <c r="L1921" s="90" t="str">
        <f t="shared" ca="1" si="3864"/>
        <v/>
      </c>
      <c r="M1921" s="90" t="str">
        <f t="shared" ca="1" si="3864"/>
        <v/>
      </c>
      <c r="N1921" s="90" t="str">
        <f t="shared" ca="1" si="3864"/>
        <v/>
      </c>
      <c r="O1921" s="90" t="str">
        <f t="shared" ca="1" si="3864"/>
        <v/>
      </c>
      <c r="P1921" s="89" t="str">
        <f t="shared" ref="P1921:U1921" ca="1" si="3865">IF(ISNA(MATCH(MIN(J1904:J1953)+ROW()-ROW(P1904),J1904:J1953,0)),"",INDEX(D1904:D1953,MATCH(MIN(J1904:J1953)+ROW()-ROW(P1904),J1904:J1953,0)))</f>
        <v/>
      </c>
      <c r="Q1921" s="89" t="str">
        <f t="shared" ca="1" si="3865"/>
        <v/>
      </c>
      <c r="R1921" s="89" t="str">
        <f t="shared" ca="1" si="3865"/>
        <v/>
      </c>
      <c r="S1921" s="89" t="str">
        <f t="shared" ca="1" si="3865"/>
        <v/>
      </c>
      <c r="T1921" s="89" t="str">
        <f t="shared" ca="1" si="3865"/>
        <v/>
      </c>
      <c r="U1921" s="89" t="str">
        <f t="shared" ca="1" si="3865"/>
        <v/>
      </c>
      <c r="V1921" s="98"/>
    </row>
    <row r="1922" spans="2:22" x14ac:dyDescent="0.25">
      <c r="B1922" s="91">
        <v>19</v>
      </c>
      <c r="C1922" s="92">
        <f t="shared" si="3745"/>
        <v>43874</v>
      </c>
      <c r="D1922" s="93">
        <f ca="1">OFFSET(dispos!$D$43,,108)</f>
        <v>0</v>
      </c>
      <c r="E1922" s="93">
        <f ca="1">OFFSET(dispos!$E$43,,108)</f>
        <v>0</v>
      </c>
      <c r="F1922" s="93">
        <f ca="1">OFFSET(dispos!$F$43,,108)</f>
        <v>0</v>
      </c>
      <c r="G1922" s="93">
        <f ca="1">OFFSET(dispos!$G$43,,108)</f>
        <v>0</v>
      </c>
      <c r="H1922" s="93">
        <f ca="1">OFFSET(dispos!$H$43,,108)</f>
        <v>0</v>
      </c>
      <c r="I1922" s="93">
        <f ca="1">OFFSET(dispos!$I$43,,108)</f>
        <v>0</v>
      </c>
      <c r="J1922" s="90" t="str">
        <f t="shared" ref="J1922:O1922" ca="1" si="3866">IF(D1922=0,"",SUMPRODUCT((D1904:D1953&lt;=D1922)-(ISBLANK(D1904:D1953))))</f>
        <v/>
      </c>
      <c r="K1922" s="90" t="str">
        <f t="shared" ca="1" si="3866"/>
        <v/>
      </c>
      <c r="L1922" s="90" t="str">
        <f t="shared" ca="1" si="3866"/>
        <v/>
      </c>
      <c r="M1922" s="90" t="str">
        <f t="shared" ca="1" si="3866"/>
        <v/>
      </c>
      <c r="N1922" s="90" t="str">
        <f t="shared" ca="1" si="3866"/>
        <v/>
      </c>
      <c r="O1922" s="90" t="str">
        <f t="shared" ca="1" si="3866"/>
        <v/>
      </c>
      <c r="P1922" s="89" t="str">
        <f t="shared" ref="P1922:U1922" ca="1" si="3867">IF(ISNA(MATCH(MIN(J1904:J1953)+ROW()-ROW(P1904),J1904:J1953,0)),"",INDEX(D1904:D1953,MATCH(MIN(J1904:J1953)+ROW()-ROW(P1904),J1904:J1953,0)))</f>
        <v/>
      </c>
      <c r="Q1922" s="89" t="str">
        <f t="shared" ca="1" si="3867"/>
        <v/>
      </c>
      <c r="R1922" s="89" t="str">
        <f t="shared" ca="1" si="3867"/>
        <v/>
      </c>
      <c r="S1922" s="89" t="str">
        <f t="shared" ca="1" si="3867"/>
        <v/>
      </c>
      <c r="T1922" s="89" t="str">
        <f t="shared" ca="1" si="3867"/>
        <v/>
      </c>
      <c r="U1922" s="89" t="str">
        <f t="shared" ca="1" si="3867"/>
        <v/>
      </c>
      <c r="V1922" s="98"/>
    </row>
    <row r="1923" spans="2:22" x14ac:dyDescent="0.25">
      <c r="B1923" s="91">
        <v>20</v>
      </c>
      <c r="C1923" s="92">
        <f t="shared" si="3745"/>
        <v>43874</v>
      </c>
      <c r="D1923" s="93">
        <f ca="1">OFFSET(dispos!$D$43,,114)</f>
        <v>0</v>
      </c>
      <c r="E1923" s="93">
        <f ca="1">OFFSET(dispos!$E$43,,114)</f>
        <v>0</v>
      </c>
      <c r="F1923" s="93">
        <f ca="1">OFFSET(dispos!$F$43,,114)</f>
        <v>0</v>
      </c>
      <c r="G1923" s="93">
        <f ca="1">OFFSET(dispos!$G$43,,114)</f>
        <v>0</v>
      </c>
      <c r="H1923" s="93">
        <f ca="1">OFFSET(dispos!$H$43,,114)</f>
        <v>0</v>
      </c>
      <c r="I1923" s="93">
        <f ca="1">OFFSET(dispos!$I$43,,114)</f>
        <v>0</v>
      </c>
      <c r="J1923" s="90" t="str">
        <f t="shared" ref="J1923:O1923" ca="1" si="3868">IF(D1923=0,"",SUMPRODUCT((D1904:D1953&lt;=D1923)-(ISBLANK(D1904:D1953))))</f>
        <v/>
      </c>
      <c r="K1923" s="90" t="str">
        <f t="shared" ca="1" si="3868"/>
        <v/>
      </c>
      <c r="L1923" s="90" t="str">
        <f t="shared" ca="1" si="3868"/>
        <v/>
      </c>
      <c r="M1923" s="90" t="str">
        <f t="shared" ca="1" si="3868"/>
        <v/>
      </c>
      <c r="N1923" s="90" t="str">
        <f t="shared" ca="1" si="3868"/>
        <v/>
      </c>
      <c r="O1923" s="90" t="str">
        <f t="shared" ca="1" si="3868"/>
        <v/>
      </c>
      <c r="P1923" s="89" t="str">
        <f t="shared" ref="P1923:U1923" ca="1" si="3869">IF(ISNA(MATCH(MIN(J1904:J1953)+ROW()-ROW(P1904),J1904:J1953,0)),"",INDEX(D1904:D1953,MATCH(MIN(J1904:J1953)+ROW()-ROW(P1904),J1904:J1953,0)))</f>
        <v/>
      </c>
      <c r="Q1923" s="89" t="str">
        <f t="shared" ca="1" si="3869"/>
        <v/>
      </c>
      <c r="R1923" s="89" t="str">
        <f t="shared" ca="1" si="3869"/>
        <v/>
      </c>
      <c r="S1923" s="89" t="str">
        <f t="shared" ca="1" si="3869"/>
        <v/>
      </c>
      <c r="T1923" s="89" t="str">
        <f t="shared" ca="1" si="3869"/>
        <v/>
      </c>
      <c r="U1923" s="89" t="str">
        <f t="shared" ca="1" si="3869"/>
        <v/>
      </c>
      <c r="V1923" s="98"/>
    </row>
    <row r="1924" spans="2:22" x14ac:dyDescent="0.25">
      <c r="B1924" s="91">
        <v>21</v>
      </c>
      <c r="C1924" s="92">
        <f t="shared" si="3745"/>
        <v>43874</v>
      </c>
      <c r="D1924" s="93">
        <f ca="1">OFFSET(dispos!$D$43,,120)</f>
        <v>0</v>
      </c>
      <c r="E1924" s="93">
        <f ca="1">OFFSET(dispos!$E$43,,120)</f>
        <v>0</v>
      </c>
      <c r="F1924" s="93">
        <f ca="1">OFFSET(dispos!$F$43,,120)</f>
        <v>0</v>
      </c>
      <c r="G1924" s="93">
        <f ca="1">OFFSET(dispos!$G$43,,120)</f>
        <v>0</v>
      </c>
      <c r="H1924" s="93">
        <f ca="1">OFFSET(dispos!$H$43,,120)</f>
        <v>0</v>
      </c>
      <c r="I1924" s="93">
        <f ca="1">OFFSET(dispos!$I$43,,120)</f>
        <v>0</v>
      </c>
      <c r="J1924" s="90" t="str">
        <f t="shared" ref="J1924:O1924" ca="1" si="3870">IF(D1924=0,"",SUMPRODUCT((D1904:D1953&lt;=D1924)-(ISBLANK(D1904:D1953))))</f>
        <v/>
      </c>
      <c r="K1924" s="90" t="str">
        <f t="shared" ca="1" si="3870"/>
        <v/>
      </c>
      <c r="L1924" s="90" t="str">
        <f t="shared" ca="1" si="3870"/>
        <v/>
      </c>
      <c r="M1924" s="90" t="str">
        <f t="shared" ca="1" si="3870"/>
        <v/>
      </c>
      <c r="N1924" s="90" t="str">
        <f t="shared" ca="1" si="3870"/>
        <v/>
      </c>
      <c r="O1924" s="90" t="str">
        <f t="shared" ca="1" si="3870"/>
        <v/>
      </c>
      <c r="P1924" s="89" t="str">
        <f t="shared" ref="P1924:U1924" ca="1" si="3871">IF(ISNA(MATCH(MIN(J1904:J1953)+ROW()-ROW(P1904),J1904:J1953,0)),"",INDEX(D1904:D1953,MATCH(MIN(J1904:J1953)+ROW()-ROW(P1904),J1904:J1953,0)))</f>
        <v/>
      </c>
      <c r="Q1924" s="89" t="str">
        <f t="shared" ca="1" si="3871"/>
        <v/>
      </c>
      <c r="R1924" s="89" t="str">
        <f t="shared" ca="1" si="3871"/>
        <v/>
      </c>
      <c r="S1924" s="89" t="str">
        <f t="shared" ca="1" si="3871"/>
        <v/>
      </c>
      <c r="T1924" s="89" t="str">
        <f t="shared" ca="1" si="3871"/>
        <v/>
      </c>
      <c r="U1924" s="89" t="str">
        <f t="shared" ca="1" si="3871"/>
        <v/>
      </c>
      <c r="V1924" s="98"/>
    </row>
    <row r="1925" spans="2:22" x14ac:dyDescent="0.25">
      <c r="B1925" s="91">
        <v>22</v>
      </c>
      <c r="C1925" s="92">
        <f t="shared" si="3745"/>
        <v>43874</v>
      </c>
      <c r="D1925" s="93">
        <f ca="1">OFFSET(dispos!$D$43,,126)</f>
        <v>0</v>
      </c>
      <c r="E1925" s="93">
        <f ca="1">OFFSET(dispos!$E$43,,126)</f>
        <v>0</v>
      </c>
      <c r="F1925" s="93">
        <f ca="1">OFFSET(dispos!$F$43,,126)</f>
        <v>0</v>
      </c>
      <c r="G1925" s="93">
        <f ca="1">OFFSET(dispos!$G$43,,126)</f>
        <v>0</v>
      </c>
      <c r="H1925" s="93">
        <f ca="1">OFFSET(dispos!$H$43,,126)</f>
        <v>0</v>
      </c>
      <c r="I1925" s="93">
        <f ca="1">OFFSET(dispos!$I$43,,126)</f>
        <v>0</v>
      </c>
      <c r="J1925" s="90" t="str">
        <f t="shared" ref="J1925:O1925" ca="1" si="3872">IF(D1925=0,"",SUMPRODUCT((D1904:D1953&lt;=D1925)-(ISBLANK(D1904:D1953))))</f>
        <v/>
      </c>
      <c r="K1925" s="90" t="str">
        <f t="shared" ca="1" si="3872"/>
        <v/>
      </c>
      <c r="L1925" s="90" t="str">
        <f t="shared" ca="1" si="3872"/>
        <v/>
      </c>
      <c r="M1925" s="90" t="str">
        <f t="shared" ca="1" si="3872"/>
        <v/>
      </c>
      <c r="N1925" s="90" t="str">
        <f t="shared" ca="1" si="3872"/>
        <v/>
      </c>
      <c r="O1925" s="90" t="str">
        <f t="shared" ca="1" si="3872"/>
        <v/>
      </c>
      <c r="P1925" s="89" t="str">
        <f t="shared" ref="P1925:U1925" ca="1" si="3873">IF(ISNA(MATCH(MIN(J1904:J1953)+ROW()-ROW(P1904),J1904:J1953,0)),"",INDEX(D1904:D1953,MATCH(MIN(J1904:J1953)+ROW()-ROW(P1904),J1904:J1953,0)))</f>
        <v/>
      </c>
      <c r="Q1925" s="89" t="str">
        <f t="shared" ca="1" si="3873"/>
        <v/>
      </c>
      <c r="R1925" s="89" t="str">
        <f t="shared" ca="1" si="3873"/>
        <v/>
      </c>
      <c r="S1925" s="89" t="str">
        <f t="shared" ca="1" si="3873"/>
        <v/>
      </c>
      <c r="T1925" s="89" t="str">
        <f t="shared" ca="1" si="3873"/>
        <v/>
      </c>
      <c r="U1925" s="89" t="str">
        <f t="shared" ca="1" si="3873"/>
        <v/>
      </c>
      <c r="V1925" s="98"/>
    </row>
    <row r="1926" spans="2:22" x14ac:dyDescent="0.25">
      <c r="B1926" s="91">
        <v>23</v>
      </c>
      <c r="C1926" s="92">
        <f t="shared" ref="C1926:C1989" si="3874">C1925</f>
        <v>43874</v>
      </c>
      <c r="D1926" s="93">
        <f ca="1">OFFSET(dispos!$D$43,,132)</f>
        <v>0</v>
      </c>
      <c r="E1926" s="93">
        <f ca="1">OFFSET(dispos!$E$43,,132)</f>
        <v>0</v>
      </c>
      <c r="F1926" s="93">
        <f ca="1">OFFSET(dispos!$F$43,,132)</f>
        <v>0</v>
      </c>
      <c r="G1926" s="93">
        <f ca="1">OFFSET(dispos!$G$43,,132)</f>
        <v>0</v>
      </c>
      <c r="H1926" s="93">
        <f ca="1">OFFSET(dispos!$H$43,,132)</f>
        <v>0</v>
      </c>
      <c r="I1926" s="93">
        <f ca="1">OFFSET(dispos!$I$43,,132)</f>
        <v>0</v>
      </c>
      <c r="J1926" s="90" t="str">
        <f t="shared" ref="J1926:O1926" ca="1" si="3875">IF(D1926=0,"",SUMPRODUCT((D1904:D1953&lt;=D1926)-(ISBLANK(D1904:D1953))))</f>
        <v/>
      </c>
      <c r="K1926" s="90" t="str">
        <f t="shared" ca="1" si="3875"/>
        <v/>
      </c>
      <c r="L1926" s="90" t="str">
        <f t="shared" ca="1" si="3875"/>
        <v/>
      </c>
      <c r="M1926" s="90" t="str">
        <f t="shared" ca="1" si="3875"/>
        <v/>
      </c>
      <c r="N1926" s="90" t="str">
        <f t="shared" ca="1" si="3875"/>
        <v/>
      </c>
      <c r="O1926" s="90" t="str">
        <f t="shared" ca="1" si="3875"/>
        <v/>
      </c>
      <c r="P1926" s="89" t="str">
        <f t="shared" ref="P1926:U1926" ca="1" si="3876">IF(ISNA(MATCH(MIN(J1904:J1953)+ROW()-ROW(P1904),J1904:J1953,0)),"",INDEX(D1904:D1953,MATCH(MIN(J1904:J1953)+ROW()-ROW(P1904),J1904:J1953,0)))</f>
        <v/>
      </c>
      <c r="Q1926" s="89" t="str">
        <f t="shared" ca="1" si="3876"/>
        <v/>
      </c>
      <c r="R1926" s="89" t="str">
        <f t="shared" ca="1" si="3876"/>
        <v/>
      </c>
      <c r="S1926" s="89" t="str">
        <f t="shared" ca="1" si="3876"/>
        <v/>
      </c>
      <c r="T1926" s="89" t="str">
        <f t="shared" ca="1" si="3876"/>
        <v/>
      </c>
      <c r="U1926" s="89" t="str">
        <f t="shared" ca="1" si="3876"/>
        <v/>
      </c>
      <c r="V1926" s="98"/>
    </row>
    <row r="1927" spans="2:22" x14ac:dyDescent="0.25">
      <c r="B1927" s="91">
        <v>24</v>
      </c>
      <c r="C1927" s="92">
        <f t="shared" si="3874"/>
        <v>43874</v>
      </c>
      <c r="D1927" s="93">
        <f ca="1">OFFSET(dispos!$D$43,,138)</f>
        <v>0</v>
      </c>
      <c r="E1927" s="93">
        <f ca="1">OFFSET(dispos!$E$43,,138)</f>
        <v>0</v>
      </c>
      <c r="F1927" s="93">
        <f ca="1">OFFSET(dispos!$F$43,,138)</f>
        <v>0</v>
      </c>
      <c r="G1927" s="93">
        <f ca="1">OFFSET(dispos!$G$43,,138)</f>
        <v>0</v>
      </c>
      <c r="H1927" s="93">
        <f ca="1">OFFSET(dispos!$H$43,,138)</f>
        <v>0</v>
      </c>
      <c r="I1927" s="93">
        <f ca="1">OFFSET(dispos!$I$43,,138)</f>
        <v>0</v>
      </c>
      <c r="J1927" s="90" t="str">
        <f t="shared" ref="J1927:O1927" ca="1" si="3877">IF(D1927=0,"",SUMPRODUCT((D1904:D1953&lt;=D1927)-(ISBLANK(D1904:D1953))))</f>
        <v/>
      </c>
      <c r="K1927" s="90" t="str">
        <f t="shared" ca="1" si="3877"/>
        <v/>
      </c>
      <c r="L1927" s="90" t="str">
        <f t="shared" ca="1" si="3877"/>
        <v/>
      </c>
      <c r="M1927" s="90" t="str">
        <f t="shared" ca="1" si="3877"/>
        <v/>
      </c>
      <c r="N1927" s="90" t="str">
        <f t="shared" ca="1" si="3877"/>
        <v/>
      </c>
      <c r="O1927" s="90" t="str">
        <f t="shared" ca="1" si="3877"/>
        <v/>
      </c>
      <c r="P1927" s="89" t="str">
        <f t="shared" ref="P1927:U1927" ca="1" si="3878">IF(ISNA(MATCH(MIN(J1904:J1953)+ROW()-ROW(P1904),J1904:J1953,0)),"",INDEX(D1904:D1953,MATCH(MIN(J1904:J1953)+ROW()-ROW(P1904),J1904:J1953,0)))</f>
        <v/>
      </c>
      <c r="Q1927" s="89" t="str">
        <f t="shared" ca="1" si="3878"/>
        <v/>
      </c>
      <c r="R1927" s="89" t="str">
        <f t="shared" ca="1" si="3878"/>
        <v/>
      </c>
      <c r="S1927" s="89" t="str">
        <f t="shared" ca="1" si="3878"/>
        <v/>
      </c>
      <c r="T1927" s="89" t="str">
        <f t="shared" ca="1" si="3878"/>
        <v/>
      </c>
      <c r="U1927" s="89" t="str">
        <f t="shared" ca="1" si="3878"/>
        <v/>
      </c>
      <c r="V1927" s="98"/>
    </row>
    <row r="1928" spans="2:22" x14ac:dyDescent="0.25">
      <c r="B1928" s="91">
        <v>25</v>
      </c>
      <c r="C1928" s="92">
        <f t="shared" si="3874"/>
        <v>43874</v>
      </c>
      <c r="D1928" s="93">
        <f ca="1">OFFSET(dispos!$D$43,,144)</f>
        <v>0</v>
      </c>
      <c r="E1928" s="93">
        <f ca="1">OFFSET(dispos!$E$43,,144)</f>
        <v>0</v>
      </c>
      <c r="F1928" s="93">
        <f ca="1">OFFSET(dispos!$F$43,,144)</f>
        <v>0</v>
      </c>
      <c r="G1928" s="93">
        <f ca="1">OFFSET(dispos!$G$43,,144)</f>
        <v>0</v>
      </c>
      <c r="H1928" s="93">
        <f ca="1">OFFSET(dispos!$H$43,,144)</f>
        <v>0</v>
      </c>
      <c r="I1928" s="93">
        <f ca="1">OFFSET(dispos!$I$43,,144)</f>
        <v>0</v>
      </c>
      <c r="J1928" s="90" t="str">
        <f t="shared" ref="J1928:O1928" ca="1" si="3879">IF(D1928=0,"",SUMPRODUCT((D1904:D1953&lt;=D1928)-(ISBLANK(D1904:D1953))))</f>
        <v/>
      </c>
      <c r="K1928" s="90" t="str">
        <f t="shared" ca="1" si="3879"/>
        <v/>
      </c>
      <c r="L1928" s="90" t="str">
        <f t="shared" ca="1" si="3879"/>
        <v/>
      </c>
      <c r="M1928" s="90" t="str">
        <f t="shared" ca="1" si="3879"/>
        <v/>
      </c>
      <c r="N1928" s="90" t="str">
        <f t="shared" ca="1" si="3879"/>
        <v/>
      </c>
      <c r="O1928" s="90" t="str">
        <f t="shared" ca="1" si="3879"/>
        <v/>
      </c>
      <c r="P1928" s="89" t="str">
        <f t="shared" ref="P1928:U1928" ca="1" si="3880">IF(ISNA(MATCH(MIN(J1904:J1953)+ROW()-ROW(P1904),J1904:J1953,0)),"",INDEX(D1904:D1953,MATCH(MIN(J1904:J1953)+ROW()-ROW(P1904),J1904:J1953,0)))</f>
        <v/>
      </c>
      <c r="Q1928" s="89" t="str">
        <f t="shared" ca="1" si="3880"/>
        <v/>
      </c>
      <c r="R1928" s="89" t="str">
        <f t="shared" ca="1" si="3880"/>
        <v/>
      </c>
      <c r="S1928" s="89" t="str">
        <f t="shared" ca="1" si="3880"/>
        <v/>
      </c>
      <c r="T1928" s="89" t="str">
        <f t="shared" ca="1" si="3880"/>
        <v/>
      </c>
      <c r="U1928" s="89" t="str">
        <f t="shared" ca="1" si="3880"/>
        <v/>
      </c>
      <c r="V1928" s="98"/>
    </row>
    <row r="1929" spans="2:22" x14ac:dyDescent="0.25">
      <c r="B1929" s="91">
        <v>26</v>
      </c>
      <c r="C1929" s="92">
        <f t="shared" si="3874"/>
        <v>43874</v>
      </c>
      <c r="D1929" s="93">
        <f ca="1">OFFSET(dispos!$D$43,,150)</f>
        <v>0</v>
      </c>
      <c r="E1929" s="93">
        <f ca="1">OFFSET(dispos!$E$43,,150)</f>
        <v>0</v>
      </c>
      <c r="F1929" s="93">
        <f ca="1">OFFSET(dispos!$F$43,,150)</f>
        <v>0</v>
      </c>
      <c r="G1929" s="93">
        <f ca="1">OFFSET(dispos!$G$43,,150)</f>
        <v>0</v>
      </c>
      <c r="H1929" s="93">
        <f ca="1">OFFSET(dispos!$H$43,,150)</f>
        <v>0</v>
      </c>
      <c r="I1929" s="93">
        <f ca="1">OFFSET(dispos!$I$43,,150)</f>
        <v>0</v>
      </c>
      <c r="J1929" s="90" t="str">
        <f t="shared" ref="J1929:O1929" ca="1" si="3881">IF(D1929=0,"",SUMPRODUCT((D1904:D1953&lt;=D1929)-(ISBLANK(D1904:D1953))))</f>
        <v/>
      </c>
      <c r="K1929" s="90" t="str">
        <f t="shared" ca="1" si="3881"/>
        <v/>
      </c>
      <c r="L1929" s="90" t="str">
        <f t="shared" ca="1" si="3881"/>
        <v/>
      </c>
      <c r="M1929" s="90" t="str">
        <f t="shared" ca="1" si="3881"/>
        <v/>
      </c>
      <c r="N1929" s="90" t="str">
        <f t="shared" ca="1" si="3881"/>
        <v/>
      </c>
      <c r="O1929" s="90" t="str">
        <f t="shared" ca="1" si="3881"/>
        <v/>
      </c>
      <c r="P1929" s="89" t="str">
        <f t="shared" ref="P1929:U1929" ca="1" si="3882">IF(ISNA(MATCH(MIN(J1904:J1953)+ROW()-ROW(P1904),J1904:J1953,0)),"",INDEX(D1904:D1953,MATCH(MIN(J1904:J1953)+ROW()-ROW(P1904),J1904:J1953,0)))</f>
        <v/>
      </c>
      <c r="Q1929" s="89" t="str">
        <f t="shared" ca="1" si="3882"/>
        <v/>
      </c>
      <c r="R1929" s="89" t="str">
        <f t="shared" ca="1" si="3882"/>
        <v/>
      </c>
      <c r="S1929" s="89" t="str">
        <f t="shared" ca="1" si="3882"/>
        <v/>
      </c>
      <c r="T1929" s="89" t="str">
        <f t="shared" ca="1" si="3882"/>
        <v/>
      </c>
      <c r="U1929" s="89" t="str">
        <f t="shared" ca="1" si="3882"/>
        <v/>
      </c>
      <c r="V1929" s="98"/>
    </row>
    <row r="1930" spans="2:22" x14ac:dyDescent="0.25">
      <c r="B1930" s="91">
        <v>27</v>
      </c>
      <c r="C1930" s="92">
        <f t="shared" si="3874"/>
        <v>43874</v>
      </c>
      <c r="D1930" s="93">
        <f ca="1">OFFSET(dispos!$D$43,,156)</f>
        <v>0</v>
      </c>
      <c r="E1930" s="93">
        <f ca="1">OFFSET(dispos!$E$43,,156)</f>
        <v>0</v>
      </c>
      <c r="F1930" s="93">
        <f ca="1">OFFSET(dispos!$F$43,,156)</f>
        <v>0</v>
      </c>
      <c r="G1930" s="93">
        <f ca="1">OFFSET(dispos!$G$43,,156)</f>
        <v>0</v>
      </c>
      <c r="H1930" s="93">
        <f ca="1">OFFSET(dispos!$H$43,,156)</f>
        <v>0</v>
      </c>
      <c r="I1930" s="93">
        <f ca="1">OFFSET(dispos!$I$43,,156)</f>
        <v>0</v>
      </c>
      <c r="J1930" s="90" t="str">
        <f t="shared" ref="J1930:O1930" ca="1" si="3883">IF(D1930=0,"",SUMPRODUCT((D1904:D1953&lt;=D1930)-(ISBLANK(D1904:D1953))))</f>
        <v/>
      </c>
      <c r="K1930" s="90" t="str">
        <f t="shared" ca="1" si="3883"/>
        <v/>
      </c>
      <c r="L1930" s="90" t="str">
        <f t="shared" ca="1" si="3883"/>
        <v/>
      </c>
      <c r="M1930" s="90" t="str">
        <f t="shared" ca="1" si="3883"/>
        <v/>
      </c>
      <c r="N1930" s="90" t="str">
        <f t="shared" ca="1" si="3883"/>
        <v/>
      </c>
      <c r="O1930" s="90" t="str">
        <f t="shared" ca="1" si="3883"/>
        <v/>
      </c>
      <c r="P1930" s="89" t="str">
        <f t="shared" ref="P1930:U1930" ca="1" si="3884">IF(ISNA(MATCH(MIN(J1904:J1953)+ROW()-ROW(P1904),J1904:J1953,0)),"",INDEX(D1904:D1953,MATCH(MIN(J1904:J1953)+ROW()-ROW(P1904),J1904:J1953,0)))</f>
        <v/>
      </c>
      <c r="Q1930" s="89" t="str">
        <f t="shared" ca="1" si="3884"/>
        <v/>
      </c>
      <c r="R1930" s="89" t="str">
        <f t="shared" ca="1" si="3884"/>
        <v/>
      </c>
      <c r="S1930" s="89" t="str">
        <f t="shared" ca="1" si="3884"/>
        <v/>
      </c>
      <c r="T1930" s="89" t="str">
        <f t="shared" ca="1" si="3884"/>
        <v/>
      </c>
      <c r="U1930" s="89" t="str">
        <f t="shared" ca="1" si="3884"/>
        <v/>
      </c>
      <c r="V1930" s="98"/>
    </row>
    <row r="1931" spans="2:22" x14ac:dyDescent="0.25">
      <c r="B1931" s="91">
        <v>28</v>
      </c>
      <c r="C1931" s="92">
        <f t="shared" si="3874"/>
        <v>43874</v>
      </c>
      <c r="D1931" s="93">
        <f ca="1">OFFSET(dispos!$D$43,,162)</f>
        <v>0</v>
      </c>
      <c r="E1931" s="93">
        <f ca="1">OFFSET(dispos!$E$43,,162)</f>
        <v>0</v>
      </c>
      <c r="F1931" s="93">
        <f ca="1">OFFSET(dispos!$F$43,,162)</f>
        <v>0</v>
      </c>
      <c r="G1931" s="93">
        <f ca="1">OFFSET(dispos!$G$43,,162)</f>
        <v>0</v>
      </c>
      <c r="H1931" s="93">
        <f ca="1">OFFSET(dispos!$H$43,,162)</f>
        <v>0</v>
      </c>
      <c r="I1931" s="93">
        <f ca="1">OFFSET(dispos!$I$43,,162)</f>
        <v>0</v>
      </c>
      <c r="J1931" s="90" t="str">
        <f t="shared" ref="J1931:O1931" ca="1" si="3885">IF(D1931=0,"",SUMPRODUCT((D1904:D1953&lt;=D1931)-(ISBLANK(D1904:D1953))))</f>
        <v/>
      </c>
      <c r="K1931" s="90" t="str">
        <f t="shared" ca="1" si="3885"/>
        <v/>
      </c>
      <c r="L1931" s="90" t="str">
        <f t="shared" ca="1" si="3885"/>
        <v/>
      </c>
      <c r="M1931" s="90" t="str">
        <f t="shared" ca="1" si="3885"/>
        <v/>
      </c>
      <c r="N1931" s="90" t="str">
        <f t="shared" ca="1" si="3885"/>
        <v/>
      </c>
      <c r="O1931" s="90" t="str">
        <f t="shared" ca="1" si="3885"/>
        <v/>
      </c>
      <c r="P1931" s="89" t="str">
        <f t="shared" ref="P1931:U1931" ca="1" si="3886">IF(ISNA(MATCH(MIN(J1904:J1953)+ROW()-ROW(P1904),J1904:J1953,0)),"",INDEX(D1904:D1953,MATCH(MIN(J1904:J1953)+ROW()-ROW(P1904),J1904:J1953,0)))</f>
        <v/>
      </c>
      <c r="Q1931" s="89" t="str">
        <f t="shared" ca="1" si="3886"/>
        <v/>
      </c>
      <c r="R1931" s="89" t="str">
        <f t="shared" ca="1" si="3886"/>
        <v/>
      </c>
      <c r="S1931" s="89" t="str">
        <f t="shared" ca="1" si="3886"/>
        <v/>
      </c>
      <c r="T1931" s="89" t="str">
        <f t="shared" ca="1" si="3886"/>
        <v/>
      </c>
      <c r="U1931" s="89" t="str">
        <f t="shared" ca="1" si="3886"/>
        <v/>
      </c>
      <c r="V1931" s="98"/>
    </row>
    <row r="1932" spans="2:22" x14ac:dyDescent="0.25">
      <c r="B1932" s="91">
        <v>29</v>
      </c>
      <c r="C1932" s="92">
        <f t="shared" si="3874"/>
        <v>43874</v>
      </c>
      <c r="D1932" s="93">
        <f ca="1">OFFSET(dispos!$D$43,,168)</f>
        <v>0</v>
      </c>
      <c r="E1932" s="93">
        <f ca="1">OFFSET(dispos!$E$43,,168)</f>
        <v>0</v>
      </c>
      <c r="F1932" s="93">
        <f ca="1">OFFSET(dispos!$F$43,,168)</f>
        <v>0</v>
      </c>
      <c r="G1932" s="93">
        <f ca="1">OFFSET(dispos!$G$43,,168)</f>
        <v>0</v>
      </c>
      <c r="H1932" s="93">
        <f ca="1">OFFSET(dispos!$H$43,,168)</f>
        <v>0</v>
      </c>
      <c r="I1932" s="93">
        <f ca="1">OFFSET(dispos!$I$43,,168)</f>
        <v>0</v>
      </c>
      <c r="J1932" s="90" t="str">
        <f t="shared" ref="J1932:O1932" ca="1" si="3887">IF(D1932=0,"",SUMPRODUCT((D1904:D1953&lt;=D1932)-(ISBLANK(D1904:D1953))))</f>
        <v/>
      </c>
      <c r="K1932" s="90" t="str">
        <f t="shared" ca="1" si="3887"/>
        <v/>
      </c>
      <c r="L1932" s="90" t="str">
        <f t="shared" ca="1" si="3887"/>
        <v/>
      </c>
      <c r="M1932" s="90" t="str">
        <f t="shared" ca="1" si="3887"/>
        <v/>
      </c>
      <c r="N1932" s="90" t="str">
        <f t="shared" ca="1" si="3887"/>
        <v/>
      </c>
      <c r="O1932" s="90" t="str">
        <f t="shared" ca="1" si="3887"/>
        <v/>
      </c>
      <c r="P1932" s="89" t="str">
        <f t="shared" ref="P1932:U1932" ca="1" si="3888">IF(ISNA(MATCH(MIN(J1904:J1953)+ROW()-ROW(P1904),J1904:J1953,0)),"",INDEX(D1904:D1953,MATCH(MIN(J1904:J1953)+ROW()-ROW(P1904),J1904:J1953,0)))</f>
        <v/>
      </c>
      <c r="Q1932" s="89" t="str">
        <f t="shared" ca="1" si="3888"/>
        <v/>
      </c>
      <c r="R1932" s="89" t="str">
        <f t="shared" ca="1" si="3888"/>
        <v/>
      </c>
      <c r="S1932" s="89" t="str">
        <f t="shared" ca="1" si="3888"/>
        <v/>
      </c>
      <c r="T1932" s="89" t="str">
        <f t="shared" ca="1" si="3888"/>
        <v/>
      </c>
      <c r="U1932" s="89" t="str">
        <f t="shared" ca="1" si="3888"/>
        <v/>
      </c>
      <c r="V1932" s="98"/>
    </row>
    <row r="1933" spans="2:22" x14ac:dyDescent="0.25">
      <c r="B1933" s="91">
        <v>30</v>
      </c>
      <c r="C1933" s="92">
        <f t="shared" si="3874"/>
        <v>43874</v>
      </c>
      <c r="D1933" s="93">
        <f ca="1">OFFSET(dispos!$D$43,,174)</f>
        <v>0</v>
      </c>
      <c r="E1933" s="93">
        <f ca="1">OFFSET(dispos!$E$43,,174)</f>
        <v>0</v>
      </c>
      <c r="F1933" s="93">
        <f ca="1">OFFSET(dispos!$F$43,,174)</f>
        <v>0</v>
      </c>
      <c r="G1933" s="93">
        <f ca="1">OFFSET(dispos!$G$43,,174)</f>
        <v>0</v>
      </c>
      <c r="H1933" s="93">
        <f ca="1">OFFSET(dispos!$H$43,,174)</f>
        <v>0</v>
      </c>
      <c r="I1933" s="93">
        <f ca="1">OFFSET(dispos!$I$43,,174)</f>
        <v>0</v>
      </c>
      <c r="J1933" s="90" t="str">
        <f t="shared" ref="J1933:O1933" ca="1" si="3889">IF(D1933=0,"",SUMPRODUCT((D1904:D1953&lt;=D1933)-(ISBLANK(D1904:D1953))))</f>
        <v/>
      </c>
      <c r="K1933" s="90" t="str">
        <f t="shared" ca="1" si="3889"/>
        <v/>
      </c>
      <c r="L1933" s="90" t="str">
        <f t="shared" ca="1" si="3889"/>
        <v/>
      </c>
      <c r="M1933" s="90" t="str">
        <f t="shared" ca="1" si="3889"/>
        <v/>
      </c>
      <c r="N1933" s="90" t="str">
        <f t="shared" ca="1" si="3889"/>
        <v/>
      </c>
      <c r="O1933" s="90" t="str">
        <f t="shared" ca="1" si="3889"/>
        <v/>
      </c>
      <c r="P1933" s="89" t="str">
        <f t="shared" ref="P1933:U1933" ca="1" si="3890">IF(ISNA(MATCH(MIN(J1904:J1953)+ROW()-ROW(P1904),J1904:J1953,0)),"",INDEX(D1904:D1953,MATCH(MIN(J1904:J1953)+ROW()-ROW(P1904),J1904:J1953,0)))</f>
        <v/>
      </c>
      <c r="Q1933" s="89" t="str">
        <f t="shared" ca="1" si="3890"/>
        <v/>
      </c>
      <c r="R1933" s="89" t="str">
        <f t="shared" ca="1" si="3890"/>
        <v/>
      </c>
      <c r="S1933" s="89" t="str">
        <f t="shared" ca="1" si="3890"/>
        <v/>
      </c>
      <c r="T1933" s="89" t="str">
        <f t="shared" ca="1" si="3890"/>
        <v/>
      </c>
      <c r="U1933" s="89" t="str">
        <f t="shared" ca="1" si="3890"/>
        <v/>
      </c>
      <c r="V1933" s="98"/>
    </row>
    <row r="1934" spans="2:22" x14ac:dyDescent="0.25">
      <c r="B1934" s="91">
        <v>31</v>
      </c>
      <c r="C1934" s="92">
        <f t="shared" si="3874"/>
        <v>43874</v>
      </c>
      <c r="D1934" s="93">
        <f ca="1">OFFSET(dispos!$D$43,,180)</f>
        <v>0</v>
      </c>
      <c r="E1934" s="93">
        <f ca="1">OFFSET(dispos!$E$43,,180)</f>
        <v>0</v>
      </c>
      <c r="F1934" s="93">
        <f ca="1">OFFSET(dispos!$F$43,,180)</f>
        <v>0</v>
      </c>
      <c r="G1934" s="93">
        <f ca="1">OFFSET(dispos!$G$43,,180)</f>
        <v>0</v>
      </c>
      <c r="H1934" s="93">
        <f ca="1">OFFSET(dispos!$H$43,,180)</f>
        <v>0</v>
      </c>
      <c r="I1934" s="93">
        <f ca="1">OFFSET(dispos!$I$43,,180)</f>
        <v>0</v>
      </c>
      <c r="J1934" s="90" t="str">
        <f t="shared" ref="J1934:O1934" ca="1" si="3891">IF(D1934=0,"",SUMPRODUCT((D1904:D1953&lt;=D1934)-(ISBLANK(D1904:D1953))))</f>
        <v/>
      </c>
      <c r="K1934" s="90" t="str">
        <f t="shared" ca="1" si="3891"/>
        <v/>
      </c>
      <c r="L1934" s="90" t="str">
        <f t="shared" ca="1" si="3891"/>
        <v/>
      </c>
      <c r="M1934" s="90" t="str">
        <f t="shared" ca="1" si="3891"/>
        <v/>
      </c>
      <c r="N1934" s="90" t="str">
        <f t="shared" ca="1" si="3891"/>
        <v/>
      </c>
      <c r="O1934" s="90" t="str">
        <f t="shared" ca="1" si="3891"/>
        <v/>
      </c>
      <c r="P1934" s="89" t="str">
        <f t="shared" ref="P1934:U1934" ca="1" si="3892">IF(ISNA(MATCH(MIN(J1904:J1953)+ROW()-ROW(P1904),J1904:J1953,0)),"",INDEX(D1904:D1953,MATCH(MIN(J1904:J1953)+ROW()-ROW(P1904),J1904:J1953,0)))</f>
        <v/>
      </c>
      <c r="Q1934" s="89" t="str">
        <f t="shared" ca="1" si="3892"/>
        <v/>
      </c>
      <c r="R1934" s="89" t="str">
        <f t="shared" ca="1" si="3892"/>
        <v/>
      </c>
      <c r="S1934" s="89" t="str">
        <f t="shared" ca="1" si="3892"/>
        <v/>
      </c>
      <c r="T1934" s="89" t="str">
        <f t="shared" ca="1" si="3892"/>
        <v/>
      </c>
      <c r="U1934" s="89" t="str">
        <f t="shared" ca="1" si="3892"/>
        <v/>
      </c>
      <c r="V1934" s="98"/>
    </row>
    <row r="1935" spans="2:22" x14ac:dyDescent="0.25">
      <c r="B1935" s="91">
        <v>32</v>
      </c>
      <c r="C1935" s="92">
        <f t="shared" si="3874"/>
        <v>43874</v>
      </c>
      <c r="D1935" s="93">
        <f ca="1">OFFSET(dispos!$D$43,,186)</f>
        <v>0</v>
      </c>
      <c r="E1935" s="93">
        <f ca="1">OFFSET(dispos!$E$43,,186)</f>
        <v>0</v>
      </c>
      <c r="F1935" s="93">
        <f ca="1">OFFSET(dispos!$F$43,,186)</f>
        <v>0</v>
      </c>
      <c r="G1935" s="93">
        <f ca="1">OFFSET(dispos!$G$43,,186)</f>
        <v>0</v>
      </c>
      <c r="H1935" s="93">
        <f ca="1">OFFSET(dispos!$H$43,,186)</f>
        <v>0</v>
      </c>
      <c r="I1935" s="93">
        <f ca="1">OFFSET(dispos!$I$43,,186)</f>
        <v>0</v>
      </c>
      <c r="J1935" s="90" t="str">
        <f t="shared" ref="J1935:O1935" ca="1" si="3893">IF(D1935=0,"",SUMPRODUCT((D1904:D1953&lt;=D1935)-(ISBLANK(D1904:D1953))))</f>
        <v/>
      </c>
      <c r="K1935" s="90" t="str">
        <f t="shared" ca="1" si="3893"/>
        <v/>
      </c>
      <c r="L1935" s="90" t="str">
        <f t="shared" ca="1" si="3893"/>
        <v/>
      </c>
      <c r="M1935" s="90" t="str">
        <f t="shared" ca="1" si="3893"/>
        <v/>
      </c>
      <c r="N1935" s="90" t="str">
        <f t="shared" ca="1" si="3893"/>
        <v/>
      </c>
      <c r="O1935" s="90" t="str">
        <f t="shared" ca="1" si="3893"/>
        <v/>
      </c>
      <c r="P1935" s="89" t="str">
        <f t="shared" ref="P1935:U1935" ca="1" si="3894">IF(ISNA(MATCH(MIN(J1904:J1953)+ROW()-ROW(P1904),J1904:J1953,0)),"",INDEX(D1904:D1953,MATCH(MIN(J1904:J1953)+ROW()-ROW(P1904),J1904:J1953,0)))</f>
        <v/>
      </c>
      <c r="Q1935" s="89" t="str">
        <f t="shared" ca="1" si="3894"/>
        <v/>
      </c>
      <c r="R1935" s="89" t="str">
        <f t="shared" ca="1" si="3894"/>
        <v/>
      </c>
      <c r="S1935" s="89" t="str">
        <f t="shared" ca="1" si="3894"/>
        <v/>
      </c>
      <c r="T1935" s="89" t="str">
        <f t="shared" ca="1" si="3894"/>
        <v/>
      </c>
      <c r="U1935" s="89" t="str">
        <f t="shared" ca="1" si="3894"/>
        <v/>
      </c>
      <c r="V1935" s="98"/>
    </row>
    <row r="1936" spans="2:22" x14ac:dyDescent="0.25">
      <c r="B1936" s="91">
        <v>33</v>
      </c>
      <c r="C1936" s="92">
        <f t="shared" si="3874"/>
        <v>43874</v>
      </c>
      <c r="D1936" s="93">
        <f ca="1">OFFSET(dispos!$D$43,,192)</f>
        <v>0</v>
      </c>
      <c r="E1936" s="93">
        <f ca="1">OFFSET(dispos!$E$43,,192)</f>
        <v>0</v>
      </c>
      <c r="F1936" s="93">
        <f ca="1">OFFSET(dispos!$F$43,,192)</f>
        <v>0</v>
      </c>
      <c r="G1936" s="93">
        <f ca="1">OFFSET(dispos!$G$43,,192)</f>
        <v>0</v>
      </c>
      <c r="H1936" s="93">
        <f ca="1">OFFSET(dispos!$H$43,,192)</f>
        <v>0</v>
      </c>
      <c r="I1936" s="93">
        <f ca="1">OFFSET(dispos!$I$43,,192)</f>
        <v>0</v>
      </c>
      <c r="J1936" s="90" t="str">
        <f t="shared" ref="J1936:O1936" ca="1" si="3895">IF(D1936=0,"",SUMPRODUCT((D1904:D1953&lt;=D1936)-(ISBLANK(D1904:D1953))))</f>
        <v/>
      </c>
      <c r="K1936" s="90" t="str">
        <f t="shared" ca="1" si="3895"/>
        <v/>
      </c>
      <c r="L1936" s="90" t="str">
        <f t="shared" ca="1" si="3895"/>
        <v/>
      </c>
      <c r="M1936" s="90" t="str">
        <f t="shared" ca="1" si="3895"/>
        <v/>
      </c>
      <c r="N1936" s="90" t="str">
        <f t="shared" ca="1" si="3895"/>
        <v/>
      </c>
      <c r="O1936" s="90" t="str">
        <f t="shared" ca="1" si="3895"/>
        <v/>
      </c>
      <c r="P1936" s="89" t="str">
        <f t="shared" ref="P1936:U1936" ca="1" si="3896">IF(ISNA(MATCH(MIN(J1904:J1953)+ROW()-ROW(P1904),J1904:J1953,0)),"",INDEX(D1904:D1953,MATCH(MIN(J1904:J1953)+ROW()-ROW(P1904),J1904:J1953,0)))</f>
        <v/>
      </c>
      <c r="Q1936" s="89" t="str">
        <f t="shared" ca="1" si="3896"/>
        <v/>
      </c>
      <c r="R1936" s="89" t="str">
        <f t="shared" ca="1" si="3896"/>
        <v/>
      </c>
      <c r="S1936" s="89" t="str">
        <f t="shared" ca="1" si="3896"/>
        <v/>
      </c>
      <c r="T1936" s="89" t="str">
        <f t="shared" ca="1" si="3896"/>
        <v/>
      </c>
      <c r="U1936" s="89" t="str">
        <f t="shared" ca="1" si="3896"/>
        <v/>
      </c>
      <c r="V1936" s="98"/>
    </row>
    <row r="1937" spans="2:22" x14ac:dyDescent="0.25">
      <c r="B1937" s="91">
        <v>34</v>
      </c>
      <c r="C1937" s="92">
        <f t="shared" si="3874"/>
        <v>43874</v>
      </c>
      <c r="D1937" s="93">
        <f ca="1">OFFSET(dispos!$D$43,,198)</f>
        <v>0</v>
      </c>
      <c r="E1937" s="93">
        <f ca="1">OFFSET(dispos!$E$43,,198)</f>
        <v>0</v>
      </c>
      <c r="F1937" s="93">
        <f ca="1">OFFSET(dispos!$F$43,,198)</f>
        <v>0</v>
      </c>
      <c r="G1937" s="93">
        <f ca="1">OFFSET(dispos!$G$43,,198)</f>
        <v>0</v>
      </c>
      <c r="H1937" s="93">
        <f ca="1">OFFSET(dispos!$H$43,,198)</f>
        <v>0</v>
      </c>
      <c r="I1937" s="93">
        <f ca="1">OFFSET(dispos!$I$43,,198)</f>
        <v>0</v>
      </c>
      <c r="J1937" s="90" t="str">
        <f t="shared" ref="J1937:O1937" ca="1" si="3897">IF(D1937=0,"",SUMPRODUCT((D1904:D1953&lt;=D1937)-(ISBLANK(D1904:D1953))))</f>
        <v/>
      </c>
      <c r="K1937" s="90" t="str">
        <f t="shared" ca="1" si="3897"/>
        <v/>
      </c>
      <c r="L1937" s="90" t="str">
        <f t="shared" ca="1" si="3897"/>
        <v/>
      </c>
      <c r="M1937" s="90" t="str">
        <f t="shared" ca="1" si="3897"/>
        <v/>
      </c>
      <c r="N1937" s="90" t="str">
        <f t="shared" ca="1" si="3897"/>
        <v/>
      </c>
      <c r="O1937" s="90" t="str">
        <f t="shared" ca="1" si="3897"/>
        <v/>
      </c>
      <c r="P1937" s="89" t="str">
        <f t="shared" ref="P1937:U1937" ca="1" si="3898">IF(ISNA(MATCH(MIN(J1904:J1953)+ROW()-ROW(P1904),J1904:J1953,0)),"",INDEX(D1904:D1953,MATCH(MIN(J1904:J1953)+ROW()-ROW(P1904),J1904:J1953,0)))</f>
        <v/>
      </c>
      <c r="Q1937" s="89" t="str">
        <f t="shared" ca="1" si="3898"/>
        <v/>
      </c>
      <c r="R1937" s="89" t="str">
        <f t="shared" ca="1" si="3898"/>
        <v/>
      </c>
      <c r="S1937" s="89" t="str">
        <f t="shared" ca="1" si="3898"/>
        <v/>
      </c>
      <c r="T1937" s="89" t="str">
        <f t="shared" ca="1" si="3898"/>
        <v/>
      </c>
      <c r="U1937" s="89" t="str">
        <f t="shared" ca="1" si="3898"/>
        <v/>
      </c>
      <c r="V1937" s="98"/>
    </row>
    <row r="1938" spans="2:22" x14ac:dyDescent="0.25">
      <c r="B1938" s="91">
        <v>35</v>
      </c>
      <c r="C1938" s="92">
        <f t="shared" si="3874"/>
        <v>43874</v>
      </c>
      <c r="D1938" s="93">
        <f ca="1">OFFSET(dispos!$D$43,,204)</f>
        <v>0</v>
      </c>
      <c r="E1938" s="93">
        <f ca="1">OFFSET(dispos!$E$43,,204)</f>
        <v>0</v>
      </c>
      <c r="F1938" s="93">
        <f ca="1">OFFSET(dispos!$F$43,,204)</f>
        <v>0</v>
      </c>
      <c r="G1938" s="93">
        <f ca="1">OFFSET(dispos!$G$43,,204)</f>
        <v>0</v>
      </c>
      <c r="H1938" s="93">
        <f ca="1">OFFSET(dispos!$H$43,,204)</f>
        <v>0</v>
      </c>
      <c r="I1938" s="93">
        <f ca="1">OFFSET(dispos!$I$43,,204)</f>
        <v>0</v>
      </c>
      <c r="J1938" s="90" t="str">
        <f t="shared" ref="J1938:O1938" ca="1" si="3899">IF(D1938=0,"",SUMPRODUCT((D1904:D1953&lt;=D1938)-(ISBLANK(D1904:D1953))))</f>
        <v/>
      </c>
      <c r="K1938" s="90" t="str">
        <f t="shared" ca="1" si="3899"/>
        <v/>
      </c>
      <c r="L1938" s="90" t="str">
        <f t="shared" ca="1" si="3899"/>
        <v/>
      </c>
      <c r="M1938" s="90" t="str">
        <f t="shared" ca="1" si="3899"/>
        <v/>
      </c>
      <c r="N1938" s="90" t="str">
        <f t="shared" ca="1" si="3899"/>
        <v/>
      </c>
      <c r="O1938" s="90" t="str">
        <f t="shared" ca="1" si="3899"/>
        <v/>
      </c>
      <c r="P1938" s="89" t="str">
        <f t="shared" ref="P1938:U1938" ca="1" si="3900">IF(ISNA(MATCH(MIN(J1904:J1953)+ROW()-ROW(P1904),J1904:J1953,0)),"",INDEX(D1904:D1953,MATCH(MIN(J1904:J1953)+ROW()-ROW(P1904),J1904:J1953,0)))</f>
        <v/>
      </c>
      <c r="Q1938" s="89" t="str">
        <f t="shared" ca="1" si="3900"/>
        <v/>
      </c>
      <c r="R1938" s="89" t="str">
        <f t="shared" ca="1" si="3900"/>
        <v/>
      </c>
      <c r="S1938" s="89" t="str">
        <f t="shared" ca="1" si="3900"/>
        <v/>
      </c>
      <c r="T1938" s="89" t="str">
        <f t="shared" ca="1" si="3900"/>
        <v/>
      </c>
      <c r="U1938" s="89" t="str">
        <f t="shared" ca="1" si="3900"/>
        <v/>
      </c>
      <c r="V1938" s="98"/>
    </row>
    <row r="1939" spans="2:22" x14ac:dyDescent="0.25">
      <c r="B1939" s="91">
        <v>36</v>
      </c>
      <c r="C1939" s="92">
        <f t="shared" si="3874"/>
        <v>43874</v>
      </c>
      <c r="D1939" s="93">
        <f ca="1">OFFSET(dispos!$D$43,,210)</f>
        <v>0</v>
      </c>
      <c r="E1939" s="93">
        <f ca="1">OFFSET(dispos!$E$43,,210)</f>
        <v>0</v>
      </c>
      <c r="F1939" s="93">
        <f ca="1">OFFSET(dispos!$F$43,,210)</f>
        <v>0</v>
      </c>
      <c r="G1939" s="93">
        <f ca="1">OFFSET(dispos!$G$43,,210)</f>
        <v>0</v>
      </c>
      <c r="H1939" s="93">
        <f ca="1">OFFSET(dispos!$H$43,,210)</f>
        <v>0</v>
      </c>
      <c r="I1939" s="93">
        <f ca="1">OFFSET(dispos!$I$43,,210)</f>
        <v>0</v>
      </c>
      <c r="J1939" s="90" t="str">
        <f t="shared" ref="J1939:O1939" ca="1" si="3901">IF(D1939=0,"",SUMPRODUCT((D1904:D1953&lt;=D1939)-(ISBLANK(D1904:D1953))))</f>
        <v/>
      </c>
      <c r="K1939" s="90" t="str">
        <f t="shared" ca="1" si="3901"/>
        <v/>
      </c>
      <c r="L1939" s="90" t="str">
        <f t="shared" ca="1" si="3901"/>
        <v/>
      </c>
      <c r="M1939" s="90" t="str">
        <f t="shared" ca="1" si="3901"/>
        <v/>
      </c>
      <c r="N1939" s="90" t="str">
        <f t="shared" ca="1" si="3901"/>
        <v/>
      </c>
      <c r="O1939" s="90" t="str">
        <f t="shared" ca="1" si="3901"/>
        <v/>
      </c>
      <c r="P1939" s="89" t="str">
        <f t="shared" ref="P1939:U1939" ca="1" si="3902">IF(ISNA(MATCH(MIN(J1904:J1953)+ROW()-ROW(P1904),J1904:J1953,0)),"",INDEX(D1904:D1953,MATCH(MIN(J1904:J1953)+ROW()-ROW(P1904),J1904:J1953,0)))</f>
        <v/>
      </c>
      <c r="Q1939" s="89" t="str">
        <f t="shared" ca="1" si="3902"/>
        <v/>
      </c>
      <c r="R1939" s="89" t="str">
        <f t="shared" ca="1" si="3902"/>
        <v/>
      </c>
      <c r="S1939" s="89" t="str">
        <f t="shared" ca="1" si="3902"/>
        <v/>
      </c>
      <c r="T1939" s="89" t="str">
        <f t="shared" ca="1" si="3902"/>
        <v/>
      </c>
      <c r="U1939" s="89" t="str">
        <f t="shared" ca="1" si="3902"/>
        <v/>
      </c>
      <c r="V1939" s="98"/>
    </row>
    <row r="1940" spans="2:22" x14ac:dyDescent="0.25">
      <c r="B1940" s="91">
        <v>37</v>
      </c>
      <c r="C1940" s="92">
        <f t="shared" si="3874"/>
        <v>43874</v>
      </c>
      <c r="D1940" s="93">
        <f ca="1">OFFSET(dispos!$D$43,,216)</f>
        <v>0</v>
      </c>
      <c r="E1940" s="93">
        <f ca="1">OFFSET(dispos!$E$43,,216)</f>
        <v>0</v>
      </c>
      <c r="F1940" s="93">
        <f ca="1">OFFSET(dispos!$F$43,,216)</f>
        <v>0</v>
      </c>
      <c r="G1940" s="93">
        <f ca="1">OFFSET(dispos!$G$43,,216)</f>
        <v>0</v>
      </c>
      <c r="H1940" s="93">
        <f ca="1">OFFSET(dispos!$H$43,,216)</f>
        <v>0</v>
      </c>
      <c r="I1940" s="93">
        <f ca="1">OFFSET(dispos!$I$43,,216)</f>
        <v>0</v>
      </c>
      <c r="J1940" s="90" t="str">
        <f t="shared" ref="J1940:O1940" ca="1" si="3903">IF(D1940=0,"",SUMPRODUCT((D1904:D1953&lt;=D1940)-(ISBLANK(D1904:D1953))))</f>
        <v/>
      </c>
      <c r="K1940" s="90" t="str">
        <f t="shared" ca="1" si="3903"/>
        <v/>
      </c>
      <c r="L1940" s="90" t="str">
        <f t="shared" ca="1" si="3903"/>
        <v/>
      </c>
      <c r="M1940" s="90" t="str">
        <f t="shared" ca="1" si="3903"/>
        <v/>
      </c>
      <c r="N1940" s="90" t="str">
        <f t="shared" ca="1" si="3903"/>
        <v/>
      </c>
      <c r="O1940" s="90" t="str">
        <f t="shared" ca="1" si="3903"/>
        <v/>
      </c>
      <c r="P1940" s="89" t="str">
        <f t="shared" ref="P1940:U1940" ca="1" si="3904">IF(ISNA(MATCH(MIN(J1904:J1953)+ROW()-ROW(P1904),J1904:J1953,0)),"",INDEX(D1904:D1953,MATCH(MIN(J1904:J1953)+ROW()-ROW(P1904),J1904:J1953,0)))</f>
        <v/>
      </c>
      <c r="Q1940" s="89" t="str">
        <f t="shared" ca="1" si="3904"/>
        <v/>
      </c>
      <c r="R1940" s="89" t="str">
        <f t="shared" ca="1" si="3904"/>
        <v/>
      </c>
      <c r="S1940" s="89" t="str">
        <f t="shared" ca="1" si="3904"/>
        <v/>
      </c>
      <c r="T1940" s="89" t="str">
        <f t="shared" ca="1" si="3904"/>
        <v/>
      </c>
      <c r="U1940" s="89" t="str">
        <f t="shared" ca="1" si="3904"/>
        <v/>
      </c>
      <c r="V1940" s="98"/>
    </row>
    <row r="1941" spans="2:22" x14ac:dyDescent="0.25">
      <c r="B1941" s="91">
        <v>38</v>
      </c>
      <c r="C1941" s="92">
        <f t="shared" si="3874"/>
        <v>43874</v>
      </c>
      <c r="D1941" s="93">
        <f ca="1">OFFSET(dispos!$D$43,,222)</f>
        <v>0</v>
      </c>
      <c r="E1941" s="93">
        <f ca="1">OFFSET(dispos!$E$43,,222)</f>
        <v>0</v>
      </c>
      <c r="F1941" s="93">
        <f ca="1">OFFSET(dispos!$F$43,,222)</f>
        <v>0</v>
      </c>
      <c r="G1941" s="93">
        <f ca="1">OFFSET(dispos!$G$43,,222)</f>
        <v>0</v>
      </c>
      <c r="H1941" s="93">
        <f ca="1">OFFSET(dispos!$H$43,,222)</f>
        <v>0</v>
      </c>
      <c r="I1941" s="93">
        <f ca="1">OFFSET(dispos!$I$43,,222)</f>
        <v>0</v>
      </c>
      <c r="J1941" s="90" t="str">
        <f t="shared" ref="J1941:O1941" ca="1" si="3905">IF(D1941=0,"",SUMPRODUCT((D1904:D1953&lt;=D1941)-(ISBLANK(D1904:D1953))))</f>
        <v/>
      </c>
      <c r="K1941" s="90" t="str">
        <f t="shared" ca="1" si="3905"/>
        <v/>
      </c>
      <c r="L1941" s="90" t="str">
        <f t="shared" ca="1" si="3905"/>
        <v/>
      </c>
      <c r="M1941" s="90" t="str">
        <f t="shared" ca="1" si="3905"/>
        <v/>
      </c>
      <c r="N1941" s="90" t="str">
        <f t="shared" ca="1" si="3905"/>
        <v/>
      </c>
      <c r="O1941" s="90" t="str">
        <f t="shared" ca="1" si="3905"/>
        <v/>
      </c>
      <c r="P1941" s="89" t="str">
        <f t="shared" ref="P1941:U1941" ca="1" si="3906">IF(ISNA(MATCH(MIN(J1904:J1953)+ROW()-ROW(P1904),J1904:J1953,0)),"",INDEX(D1904:D1953,MATCH(MIN(J1904:J1953)+ROW()-ROW(P1904),J1904:J1953,0)))</f>
        <v/>
      </c>
      <c r="Q1941" s="89" t="str">
        <f t="shared" ca="1" si="3906"/>
        <v/>
      </c>
      <c r="R1941" s="89" t="str">
        <f t="shared" ca="1" si="3906"/>
        <v/>
      </c>
      <c r="S1941" s="89" t="str">
        <f t="shared" ca="1" si="3906"/>
        <v/>
      </c>
      <c r="T1941" s="89" t="str">
        <f t="shared" ca="1" si="3906"/>
        <v/>
      </c>
      <c r="U1941" s="89" t="str">
        <f t="shared" ca="1" si="3906"/>
        <v/>
      </c>
      <c r="V1941" s="98"/>
    </row>
    <row r="1942" spans="2:22" x14ac:dyDescent="0.25">
      <c r="B1942" s="91">
        <v>39</v>
      </c>
      <c r="C1942" s="92">
        <f t="shared" si="3874"/>
        <v>43874</v>
      </c>
      <c r="D1942" s="93">
        <f ca="1">OFFSET(dispos!$D$43,,228)</f>
        <v>0</v>
      </c>
      <c r="E1942" s="93">
        <f ca="1">OFFSET(dispos!$E$43,,228)</f>
        <v>0</v>
      </c>
      <c r="F1942" s="93">
        <f ca="1">OFFSET(dispos!$F$43,,228)</f>
        <v>0</v>
      </c>
      <c r="G1942" s="93">
        <f ca="1">OFFSET(dispos!$G$43,,228)</f>
        <v>0</v>
      </c>
      <c r="H1942" s="93">
        <f ca="1">OFFSET(dispos!$H$43,,228)</f>
        <v>0</v>
      </c>
      <c r="I1942" s="93">
        <f ca="1">OFFSET(dispos!$I$43,,228)</f>
        <v>0</v>
      </c>
      <c r="J1942" s="90" t="str">
        <f t="shared" ref="J1942:O1942" ca="1" si="3907">IF(D1942=0,"",SUMPRODUCT((D1904:D1953&lt;=D1942)-(ISBLANK(D1904:D1953))))</f>
        <v/>
      </c>
      <c r="K1942" s="90" t="str">
        <f t="shared" ca="1" si="3907"/>
        <v/>
      </c>
      <c r="L1942" s="90" t="str">
        <f t="shared" ca="1" si="3907"/>
        <v/>
      </c>
      <c r="M1942" s="90" t="str">
        <f t="shared" ca="1" si="3907"/>
        <v/>
      </c>
      <c r="N1942" s="90" t="str">
        <f t="shared" ca="1" si="3907"/>
        <v/>
      </c>
      <c r="O1942" s="90" t="str">
        <f t="shared" ca="1" si="3907"/>
        <v/>
      </c>
      <c r="P1942" s="89" t="str">
        <f t="shared" ref="P1942:U1942" ca="1" si="3908">IF(ISNA(MATCH(MIN(J1904:J1953)+ROW()-ROW(P1904),J1904:J1953,0)),"",INDEX(D1904:D1953,MATCH(MIN(J1904:J1953)+ROW()-ROW(P1904),J1904:J1953,0)))</f>
        <v/>
      </c>
      <c r="Q1942" s="89" t="str">
        <f t="shared" ca="1" si="3908"/>
        <v/>
      </c>
      <c r="R1942" s="89" t="str">
        <f t="shared" ca="1" si="3908"/>
        <v/>
      </c>
      <c r="S1942" s="89" t="str">
        <f t="shared" ca="1" si="3908"/>
        <v/>
      </c>
      <c r="T1942" s="89" t="str">
        <f t="shared" ca="1" si="3908"/>
        <v/>
      </c>
      <c r="U1942" s="89" t="str">
        <f t="shared" ca="1" si="3908"/>
        <v/>
      </c>
      <c r="V1942" s="98"/>
    </row>
    <row r="1943" spans="2:22" x14ac:dyDescent="0.25">
      <c r="B1943" s="91">
        <v>40</v>
      </c>
      <c r="C1943" s="92">
        <f t="shared" si="3874"/>
        <v>43874</v>
      </c>
      <c r="D1943" s="93">
        <f ca="1">OFFSET(dispos!$D$43,,234)</f>
        <v>0</v>
      </c>
      <c r="E1943" s="93">
        <f ca="1">OFFSET(dispos!$E$43,,234)</f>
        <v>0</v>
      </c>
      <c r="F1943" s="93">
        <f ca="1">OFFSET(dispos!$F$43,,234)</f>
        <v>0</v>
      </c>
      <c r="G1943" s="93">
        <f ca="1">OFFSET(dispos!$G$43,,234)</f>
        <v>0</v>
      </c>
      <c r="H1943" s="93">
        <f ca="1">OFFSET(dispos!$H$43,,234)</f>
        <v>0</v>
      </c>
      <c r="I1943" s="93">
        <f ca="1">OFFSET(dispos!$I$43,,234)</f>
        <v>0</v>
      </c>
      <c r="J1943" s="90" t="str">
        <f t="shared" ref="J1943:O1943" ca="1" si="3909">IF(D1943=0,"",SUMPRODUCT((D1904:D1953&lt;=D1943)-(ISBLANK(D1904:D1953))))</f>
        <v/>
      </c>
      <c r="K1943" s="90" t="str">
        <f t="shared" ca="1" si="3909"/>
        <v/>
      </c>
      <c r="L1943" s="90" t="str">
        <f t="shared" ca="1" si="3909"/>
        <v/>
      </c>
      <c r="M1943" s="90" t="str">
        <f t="shared" ca="1" si="3909"/>
        <v/>
      </c>
      <c r="N1943" s="90" t="str">
        <f t="shared" ca="1" si="3909"/>
        <v/>
      </c>
      <c r="O1943" s="90" t="str">
        <f t="shared" ca="1" si="3909"/>
        <v/>
      </c>
      <c r="P1943" s="89" t="str">
        <f t="shared" ref="P1943:U1943" ca="1" si="3910">IF(ISNA(MATCH(MIN(J1904:J1953)+ROW()-ROW(P1904),J1904:J1953,0)),"",INDEX(D1904:D1953,MATCH(MIN(J1904:J1953)+ROW()-ROW(P1904),J1904:J1953,0)))</f>
        <v/>
      </c>
      <c r="Q1943" s="89" t="str">
        <f t="shared" ca="1" si="3910"/>
        <v/>
      </c>
      <c r="R1943" s="89" t="str">
        <f t="shared" ca="1" si="3910"/>
        <v/>
      </c>
      <c r="S1943" s="89" t="str">
        <f t="shared" ca="1" si="3910"/>
        <v/>
      </c>
      <c r="T1943" s="89" t="str">
        <f t="shared" ca="1" si="3910"/>
        <v/>
      </c>
      <c r="U1943" s="89" t="str">
        <f t="shared" ca="1" si="3910"/>
        <v/>
      </c>
      <c r="V1943" s="98"/>
    </row>
    <row r="1944" spans="2:22" x14ac:dyDescent="0.25">
      <c r="B1944" s="91">
        <v>41</v>
      </c>
      <c r="C1944" s="92">
        <f t="shared" si="3874"/>
        <v>43874</v>
      </c>
      <c r="D1944" s="93">
        <f ca="1">OFFSET(dispos!$D$43,,240)</f>
        <v>0</v>
      </c>
      <c r="E1944" s="93">
        <f ca="1">OFFSET(dispos!$E$43,,240)</f>
        <v>0</v>
      </c>
      <c r="F1944" s="93">
        <f ca="1">OFFSET(dispos!$F$43,,240)</f>
        <v>0</v>
      </c>
      <c r="G1944" s="93">
        <f ca="1">OFFSET(dispos!$G$43,,240)</f>
        <v>0</v>
      </c>
      <c r="H1944" s="93">
        <f ca="1">OFFSET(dispos!$H$43,,240)</f>
        <v>0</v>
      </c>
      <c r="I1944" s="93">
        <f ca="1">OFFSET(dispos!$I$43,,240)</f>
        <v>0</v>
      </c>
      <c r="J1944" s="90" t="str">
        <f t="shared" ref="J1944:O1944" ca="1" si="3911">IF(D1944=0,"",SUMPRODUCT((D1904:D1953&lt;=D1944)-(ISBLANK(D1904:D1953))))</f>
        <v/>
      </c>
      <c r="K1944" s="90" t="str">
        <f t="shared" ca="1" si="3911"/>
        <v/>
      </c>
      <c r="L1944" s="90" t="str">
        <f t="shared" ca="1" si="3911"/>
        <v/>
      </c>
      <c r="M1944" s="90" t="str">
        <f t="shared" ca="1" si="3911"/>
        <v/>
      </c>
      <c r="N1944" s="90" t="str">
        <f t="shared" ca="1" si="3911"/>
        <v/>
      </c>
      <c r="O1944" s="90" t="str">
        <f t="shared" ca="1" si="3911"/>
        <v/>
      </c>
      <c r="P1944" s="89" t="str">
        <f t="shared" ref="P1944:U1944" ca="1" si="3912">IF(ISNA(MATCH(MIN(J1904:J1953)+ROW()-ROW(P1904),J1904:J1953,0)),"",INDEX(D1904:D1953,MATCH(MIN(J1904:J1953)+ROW()-ROW(P1904),J1904:J1953,0)))</f>
        <v/>
      </c>
      <c r="Q1944" s="89" t="str">
        <f t="shared" ca="1" si="3912"/>
        <v/>
      </c>
      <c r="R1944" s="89" t="str">
        <f t="shared" ca="1" si="3912"/>
        <v/>
      </c>
      <c r="S1944" s="89" t="str">
        <f t="shared" ca="1" si="3912"/>
        <v/>
      </c>
      <c r="T1944" s="89" t="str">
        <f t="shared" ca="1" si="3912"/>
        <v/>
      </c>
      <c r="U1944" s="89" t="str">
        <f t="shared" ca="1" si="3912"/>
        <v/>
      </c>
      <c r="V1944" s="98"/>
    </row>
    <row r="1945" spans="2:22" x14ac:dyDescent="0.25">
      <c r="B1945" s="91">
        <v>42</v>
      </c>
      <c r="C1945" s="92">
        <f t="shared" si="3874"/>
        <v>43874</v>
      </c>
      <c r="D1945" s="93">
        <f ca="1">OFFSET(dispos!$D$43,,246)</f>
        <v>0</v>
      </c>
      <c r="E1945" s="93">
        <f ca="1">OFFSET(dispos!$E$43,,246)</f>
        <v>0</v>
      </c>
      <c r="F1945" s="93">
        <f ca="1">OFFSET(dispos!$F$43,,246)</f>
        <v>0</v>
      </c>
      <c r="G1945" s="93">
        <f ca="1">OFFSET(dispos!$G$43,,246)</f>
        <v>0</v>
      </c>
      <c r="H1945" s="93">
        <f ca="1">OFFSET(dispos!$H$43,,246)</f>
        <v>0</v>
      </c>
      <c r="I1945" s="93">
        <f ca="1">OFFSET(dispos!$I$43,,246)</f>
        <v>0</v>
      </c>
      <c r="J1945" s="90" t="str">
        <f t="shared" ref="J1945:O1945" ca="1" si="3913">IF(D1945=0,"",SUMPRODUCT((D1904:D1953&lt;=D1945)-(ISBLANK(D1904:D1953))))</f>
        <v/>
      </c>
      <c r="K1945" s="90" t="str">
        <f t="shared" ca="1" si="3913"/>
        <v/>
      </c>
      <c r="L1945" s="90" t="str">
        <f t="shared" ca="1" si="3913"/>
        <v/>
      </c>
      <c r="M1945" s="90" t="str">
        <f t="shared" ca="1" si="3913"/>
        <v/>
      </c>
      <c r="N1945" s="90" t="str">
        <f t="shared" ca="1" si="3913"/>
        <v/>
      </c>
      <c r="O1945" s="90" t="str">
        <f t="shared" ca="1" si="3913"/>
        <v/>
      </c>
      <c r="P1945" s="89" t="str">
        <f t="shared" ref="P1945:U1945" ca="1" si="3914">IF(ISNA(MATCH(MIN(J1904:J1953)+ROW()-ROW(P1904),J1904:J1953,0)),"",INDEX(D1904:D1953,MATCH(MIN(J1904:J1953)+ROW()-ROW(P1904),J1904:J1953,0)))</f>
        <v/>
      </c>
      <c r="Q1945" s="89" t="str">
        <f t="shared" ca="1" si="3914"/>
        <v/>
      </c>
      <c r="R1945" s="89" t="str">
        <f t="shared" ca="1" si="3914"/>
        <v/>
      </c>
      <c r="S1945" s="89" t="str">
        <f t="shared" ca="1" si="3914"/>
        <v/>
      </c>
      <c r="T1945" s="89" t="str">
        <f t="shared" ca="1" si="3914"/>
        <v/>
      </c>
      <c r="U1945" s="89" t="str">
        <f t="shared" ca="1" si="3914"/>
        <v/>
      </c>
      <c r="V1945" s="98"/>
    </row>
    <row r="1946" spans="2:22" x14ac:dyDescent="0.25">
      <c r="B1946" s="91">
        <v>43</v>
      </c>
      <c r="C1946" s="92">
        <f t="shared" si="3874"/>
        <v>43874</v>
      </c>
      <c r="D1946" s="93">
        <f ca="1">OFFSET(dispos!$D$43,,252)</f>
        <v>0</v>
      </c>
      <c r="E1946" s="93">
        <f ca="1">OFFSET(dispos!$E$43,,252)</f>
        <v>0</v>
      </c>
      <c r="F1946" s="93">
        <f ca="1">OFFSET(dispos!$F$43,,252)</f>
        <v>0</v>
      </c>
      <c r="G1946" s="93">
        <f ca="1">OFFSET(dispos!$G$43,,252)</f>
        <v>0</v>
      </c>
      <c r="H1946" s="93">
        <f ca="1">OFFSET(dispos!$H$43,,252)</f>
        <v>0</v>
      </c>
      <c r="I1946" s="93">
        <f ca="1">OFFSET(dispos!$I$43,,252)</f>
        <v>0</v>
      </c>
      <c r="J1946" s="90" t="str">
        <f t="shared" ref="J1946:O1946" ca="1" si="3915">IF(D1946=0,"",SUMPRODUCT((D1904:D1953&lt;=D1946)-(ISBLANK(D1904:D1953))))</f>
        <v/>
      </c>
      <c r="K1946" s="90" t="str">
        <f t="shared" ca="1" si="3915"/>
        <v/>
      </c>
      <c r="L1946" s="90" t="str">
        <f t="shared" ca="1" si="3915"/>
        <v/>
      </c>
      <c r="M1946" s="90" t="str">
        <f t="shared" ca="1" si="3915"/>
        <v/>
      </c>
      <c r="N1946" s="90" t="str">
        <f t="shared" ca="1" si="3915"/>
        <v/>
      </c>
      <c r="O1946" s="90" t="str">
        <f t="shared" ca="1" si="3915"/>
        <v/>
      </c>
      <c r="P1946" s="89" t="str">
        <f t="shared" ref="P1946:U1946" ca="1" si="3916">IF(ISNA(MATCH(MIN(J1904:J1953)+ROW()-ROW(P1904),J1904:J1953,0)),"",INDEX(D1904:D1953,MATCH(MIN(J1904:J1953)+ROW()-ROW(P1904),J1904:J1953,0)))</f>
        <v/>
      </c>
      <c r="Q1946" s="89" t="str">
        <f t="shared" ca="1" si="3916"/>
        <v/>
      </c>
      <c r="R1946" s="89" t="str">
        <f t="shared" ca="1" si="3916"/>
        <v/>
      </c>
      <c r="S1946" s="89" t="str">
        <f t="shared" ca="1" si="3916"/>
        <v/>
      </c>
      <c r="T1946" s="89" t="str">
        <f t="shared" ca="1" si="3916"/>
        <v/>
      </c>
      <c r="U1946" s="89" t="str">
        <f t="shared" ca="1" si="3916"/>
        <v/>
      </c>
      <c r="V1946" s="98"/>
    </row>
    <row r="1947" spans="2:22" x14ac:dyDescent="0.25">
      <c r="B1947" s="91">
        <v>44</v>
      </c>
      <c r="C1947" s="92">
        <f t="shared" si="3874"/>
        <v>43874</v>
      </c>
      <c r="D1947" s="93">
        <f ca="1">OFFSET(dispos!$D$43,,258)</f>
        <v>0</v>
      </c>
      <c r="E1947" s="93">
        <f ca="1">OFFSET(dispos!$E$43,,258)</f>
        <v>0</v>
      </c>
      <c r="F1947" s="93">
        <f ca="1">OFFSET(dispos!$F$43,,258)</f>
        <v>0</v>
      </c>
      <c r="G1947" s="93">
        <f ca="1">OFFSET(dispos!$G$43,,258)</f>
        <v>0</v>
      </c>
      <c r="H1947" s="93">
        <f ca="1">OFFSET(dispos!$H$43,,258)</f>
        <v>0</v>
      </c>
      <c r="I1947" s="93">
        <f ca="1">OFFSET(dispos!$I$43,,258)</f>
        <v>0</v>
      </c>
      <c r="J1947" s="90" t="str">
        <f t="shared" ref="J1947:O1947" ca="1" si="3917">IF(D1947=0,"",SUMPRODUCT((D1904:D1953&lt;=D1947)-(ISBLANK(D1904:D1953))))</f>
        <v/>
      </c>
      <c r="K1947" s="90" t="str">
        <f t="shared" ca="1" si="3917"/>
        <v/>
      </c>
      <c r="L1947" s="90" t="str">
        <f t="shared" ca="1" si="3917"/>
        <v/>
      </c>
      <c r="M1947" s="90" t="str">
        <f t="shared" ca="1" si="3917"/>
        <v/>
      </c>
      <c r="N1947" s="90" t="str">
        <f t="shared" ca="1" si="3917"/>
        <v/>
      </c>
      <c r="O1947" s="90" t="str">
        <f t="shared" ca="1" si="3917"/>
        <v/>
      </c>
      <c r="P1947" s="89" t="str">
        <f t="shared" ref="P1947:U1947" ca="1" si="3918">IF(ISNA(MATCH(MIN(J1904:J1953)+ROW()-ROW(P1904),J1904:J1953,0)),"",INDEX(D1904:D1953,MATCH(MIN(J1904:J1953)+ROW()-ROW(P1904),J1904:J1953,0)))</f>
        <v/>
      </c>
      <c r="Q1947" s="89" t="str">
        <f t="shared" ca="1" si="3918"/>
        <v/>
      </c>
      <c r="R1947" s="89" t="str">
        <f t="shared" ca="1" si="3918"/>
        <v/>
      </c>
      <c r="S1947" s="89" t="str">
        <f t="shared" ca="1" si="3918"/>
        <v/>
      </c>
      <c r="T1947" s="89" t="str">
        <f t="shared" ca="1" si="3918"/>
        <v/>
      </c>
      <c r="U1947" s="89" t="str">
        <f t="shared" ca="1" si="3918"/>
        <v/>
      </c>
      <c r="V1947" s="98"/>
    </row>
    <row r="1948" spans="2:22" x14ac:dyDescent="0.25">
      <c r="B1948" s="91">
        <v>45</v>
      </c>
      <c r="C1948" s="92">
        <f t="shared" si="3874"/>
        <v>43874</v>
      </c>
      <c r="D1948" s="93">
        <f ca="1">OFFSET(dispos!$D$43,,264)</f>
        <v>0</v>
      </c>
      <c r="E1948" s="93">
        <f ca="1">OFFSET(dispos!$E$43,,264)</f>
        <v>0</v>
      </c>
      <c r="F1948" s="93">
        <f ca="1">OFFSET(dispos!$F$43,,264)</f>
        <v>0</v>
      </c>
      <c r="G1948" s="93">
        <f ca="1">OFFSET(dispos!$G$43,,264)</f>
        <v>0</v>
      </c>
      <c r="H1948" s="93">
        <f ca="1">OFFSET(dispos!$H$43,,264)</f>
        <v>0</v>
      </c>
      <c r="I1948" s="93">
        <f ca="1">OFFSET(dispos!$I$43,,264)</f>
        <v>0</v>
      </c>
      <c r="J1948" s="90" t="str">
        <f t="shared" ref="J1948:O1948" ca="1" si="3919">IF(D1948=0,"",SUMPRODUCT((D1904:D1953&lt;=D1948)-(ISBLANK(D1904:D1953))))</f>
        <v/>
      </c>
      <c r="K1948" s="90" t="str">
        <f t="shared" ca="1" si="3919"/>
        <v/>
      </c>
      <c r="L1948" s="90" t="str">
        <f t="shared" ca="1" si="3919"/>
        <v/>
      </c>
      <c r="M1948" s="90" t="str">
        <f t="shared" ca="1" si="3919"/>
        <v/>
      </c>
      <c r="N1948" s="90" t="str">
        <f t="shared" ca="1" si="3919"/>
        <v/>
      </c>
      <c r="O1948" s="90" t="str">
        <f t="shared" ca="1" si="3919"/>
        <v/>
      </c>
      <c r="P1948" s="89" t="str">
        <f t="shared" ref="P1948:U1948" ca="1" si="3920">IF(ISNA(MATCH(MIN(J1904:J1953)+ROW()-ROW(P1904),J1904:J1953,0)),"",INDEX(D1904:D1953,MATCH(MIN(J1904:J1953)+ROW()-ROW(P1904),J1904:J1953,0)))</f>
        <v/>
      </c>
      <c r="Q1948" s="89" t="str">
        <f t="shared" ca="1" si="3920"/>
        <v/>
      </c>
      <c r="R1948" s="89" t="str">
        <f t="shared" ca="1" si="3920"/>
        <v/>
      </c>
      <c r="S1948" s="89" t="str">
        <f t="shared" ca="1" si="3920"/>
        <v/>
      </c>
      <c r="T1948" s="89" t="str">
        <f t="shared" ca="1" si="3920"/>
        <v/>
      </c>
      <c r="U1948" s="89" t="str">
        <f t="shared" ca="1" si="3920"/>
        <v/>
      </c>
      <c r="V1948" s="98"/>
    </row>
    <row r="1949" spans="2:22" x14ac:dyDescent="0.25">
      <c r="B1949" s="91">
        <v>46</v>
      </c>
      <c r="C1949" s="92">
        <f t="shared" si="3874"/>
        <v>43874</v>
      </c>
      <c r="D1949" s="93">
        <f ca="1">OFFSET(dispos!$D$43,,270)</f>
        <v>0</v>
      </c>
      <c r="E1949" s="93">
        <f ca="1">OFFSET(dispos!$E$43,,270)</f>
        <v>0</v>
      </c>
      <c r="F1949" s="93">
        <f ca="1">OFFSET(dispos!$F$43,,270)</f>
        <v>0</v>
      </c>
      <c r="G1949" s="93">
        <f ca="1">OFFSET(dispos!$G$43,,270)</f>
        <v>0</v>
      </c>
      <c r="H1949" s="93">
        <f ca="1">OFFSET(dispos!$H$43,,270)</f>
        <v>0</v>
      </c>
      <c r="I1949" s="93">
        <f ca="1">OFFSET(dispos!$I$43,,270)</f>
        <v>0</v>
      </c>
      <c r="J1949" s="90" t="str">
        <f t="shared" ref="J1949:O1949" ca="1" si="3921">IF(D1949=0,"",SUMPRODUCT((D1904:D1953&lt;=D1949)-(ISBLANK(D1904:D1953))))</f>
        <v/>
      </c>
      <c r="K1949" s="90" t="str">
        <f t="shared" ca="1" si="3921"/>
        <v/>
      </c>
      <c r="L1949" s="90" t="str">
        <f t="shared" ca="1" si="3921"/>
        <v/>
      </c>
      <c r="M1949" s="90" t="str">
        <f t="shared" ca="1" si="3921"/>
        <v/>
      </c>
      <c r="N1949" s="90" t="str">
        <f t="shared" ca="1" si="3921"/>
        <v/>
      </c>
      <c r="O1949" s="90" t="str">
        <f t="shared" ca="1" si="3921"/>
        <v/>
      </c>
      <c r="P1949" s="89" t="str">
        <f t="shared" ref="P1949:U1949" ca="1" si="3922">IF(ISNA(MATCH(MIN(J1904:J1953)+ROW()-ROW(P1904),J1904:J1953,0)),"",INDEX(D1904:D1953,MATCH(MIN(J1904:J1953)+ROW()-ROW(P1904),J1904:J1953,0)))</f>
        <v/>
      </c>
      <c r="Q1949" s="89" t="str">
        <f t="shared" ca="1" si="3922"/>
        <v/>
      </c>
      <c r="R1949" s="89" t="str">
        <f t="shared" ca="1" si="3922"/>
        <v/>
      </c>
      <c r="S1949" s="89" t="str">
        <f t="shared" ca="1" si="3922"/>
        <v/>
      </c>
      <c r="T1949" s="89" t="str">
        <f t="shared" ca="1" si="3922"/>
        <v/>
      </c>
      <c r="U1949" s="89" t="str">
        <f t="shared" ca="1" si="3922"/>
        <v/>
      </c>
      <c r="V1949" s="98"/>
    </row>
    <row r="1950" spans="2:22" x14ac:dyDescent="0.25">
      <c r="B1950" s="91">
        <v>47</v>
      </c>
      <c r="C1950" s="92">
        <f t="shared" si="3874"/>
        <v>43874</v>
      </c>
      <c r="D1950" s="93">
        <f ca="1">OFFSET(dispos!$D$43,,276)</f>
        <v>0</v>
      </c>
      <c r="E1950" s="93">
        <f ca="1">OFFSET(dispos!$E$43,,276)</f>
        <v>0</v>
      </c>
      <c r="F1950" s="93">
        <f ca="1">OFFSET(dispos!$F$43,,276)</f>
        <v>0</v>
      </c>
      <c r="G1950" s="93">
        <f ca="1">OFFSET(dispos!$G$43,,276)</f>
        <v>0</v>
      </c>
      <c r="H1950" s="93">
        <f ca="1">OFFSET(dispos!$H$43,,276)</f>
        <v>0</v>
      </c>
      <c r="I1950" s="93">
        <f ca="1">OFFSET(dispos!$I$43,,276)</f>
        <v>0</v>
      </c>
      <c r="J1950" s="90" t="str">
        <f t="shared" ref="J1950:O1950" ca="1" si="3923">IF(D1950=0,"",SUMPRODUCT((D1904:D1953&lt;=D1950)-(ISBLANK(D1904:D1953))))</f>
        <v/>
      </c>
      <c r="K1950" s="90" t="str">
        <f t="shared" ca="1" si="3923"/>
        <v/>
      </c>
      <c r="L1950" s="90" t="str">
        <f t="shared" ca="1" si="3923"/>
        <v/>
      </c>
      <c r="M1950" s="90" t="str">
        <f t="shared" ca="1" si="3923"/>
        <v/>
      </c>
      <c r="N1950" s="90" t="str">
        <f t="shared" ca="1" si="3923"/>
        <v/>
      </c>
      <c r="O1950" s="90" t="str">
        <f t="shared" ca="1" si="3923"/>
        <v/>
      </c>
      <c r="P1950" s="89" t="str">
        <f t="shared" ref="P1950:U1950" ca="1" si="3924">IF(ISNA(MATCH(MIN(J1904:J1953)+ROW()-ROW(P1904),J1904:J1953,0)),"",INDEX(D1904:D1953,MATCH(MIN(J1904:J1953)+ROW()-ROW(P1904),J1904:J1953,0)))</f>
        <v/>
      </c>
      <c r="Q1950" s="89" t="str">
        <f t="shared" ca="1" si="3924"/>
        <v/>
      </c>
      <c r="R1950" s="89" t="str">
        <f t="shared" ca="1" si="3924"/>
        <v/>
      </c>
      <c r="S1950" s="89" t="str">
        <f t="shared" ca="1" si="3924"/>
        <v/>
      </c>
      <c r="T1950" s="89" t="str">
        <f t="shared" ca="1" si="3924"/>
        <v/>
      </c>
      <c r="U1950" s="89" t="str">
        <f t="shared" ca="1" si="3924"/>
        <v/>
      </c>
      <c r="V1950" s="98"/>
    </row>
    <row r="1951" spans="2:22" x14ac:dyDescent="0.25">
      <c r="B1951" s="91">
        <v>48</v>
      </c>
      <c r="C1951" s="92">
        <f t="shared" si="3874"/>
        <v>43874</v>
      </c>
      <c r="D1951" s="93">
        <f ca="1">OFFSET(dispos!$D$43,,282)</f>
        <v>0</v>
      </c>
      <c r="E1951" s="93">
        <f ca="1">OFFSET(dispos!$E$43,,282)</f>
        <v>0</v>
      </c>
      <c r="F1951" s="93">
        <f ca="1">OFFSET(dispos!$F$43,,282)</f>
        <v>0</v>
      </c>
      <c r="G1951" s="93">
        <f ca="1">OFFSET(dispos!$G$43,,282)</f>
        <v>0</v>
      </c>
      <c r="H1951" s="93">
        <f ca="1">OFFSET(dispos!$H$43,,282)</f>
        <v>0</v>
      </c>
      <c r="I1951" s="93">
        <f ca="1">OFFSET(dispos!$I$43,,282)</f>
        <v>0</v>
      </c>
      <c r="J1951" s="90" t="str">
        <f t="shared" ref="J1951:O1951" ca="1" si="3925">IF(D1951=0,"",SUMPRODUCT((D1904:D1953&lt;=D1951)-(ISBLANK(D1904:D1953))))</f>
        <v/>
      </c>
      <c r="K1951" s="90" t="str">
        <f t="shared" ca="1" si="3925"/>
        <v/>
      </c>
      <c r="L1951" s="90" t="str">
        <f t="shared" ca="1" si="3925"/>
        <v/>
      </c>
      <c r="M1951" s="90" t="str">
        <f t="shared" ca="1" si="3925"/>
        <v/>
      </c>
      <c r="N1951" s="90" t="str">
        <f t="shared" ca="1" si="3925"/>
        <v/>
      </c>
      <c r="O1951" s="90" t="str">
        <f t="shared" ca="1" si="3925"/>
        <v/>
      </c>
      <c r="P1951" s="89" t="str">
        <f t="shared" ref="P1951:U1951" ca="1" si="3926">IF(ISNA(MATCH(MIN(J1904:J1953)+ROW()-ROW(P1904),J1904:J1953,0)),"",INDEX(D1904:D1953,MATCH(MIN(J1904:J1953)+ROW()-ROW(P1904),J1904:J1953,0)))</f>
        <v/>
      </c>
      <c r="Q1951" s="89" t="str">
        <f t="shared" ca="1" si="3926"/>
        <v/>
      </c>
      <c r="R1951" s="89" t="str">
        <f t="shared" ca="1" si="3926"/>
        <v/>
      </c>
      <c r="S1951" s="89" t="str">
        <f t="shared" ca="1" si="3926"/>
        <v/>
      </c>
      <c r="T1951" s="89" t="str">
        <f t="shared" ca="1" si="3926"/>
        <v/>
      </c>
      <c r="U1951" s="89" t="str">
        <f t="shared" ca="1" si="3926"/>
        <v/>
      </c>
      <c r="V1951" s="98"/>
    </row>
    <row r="1952" spans="2:22" x14ac:dyDescent="0.25">
      <c r="B1952" s="91">
        <v>49</v>
      </c>
      <c r="C1952" s="92">
        <f t="shared" si="3874"/>
        <v>43874</v>
      </c>
      <c r="D1952" s="93">
        <f ca="1">OFFSET(dispos!$D$43,,288)</f>
        <v>0</v>
      </c>
      <c r="E1952" s="93">
        <f ca="1">OFFSET(dispos!$E$43,,288)</f>
        <v>0</v>
      </c>
      <c r="F1952" s="93">
        <f ca="1">OFFSET(dispos!$F$43,,288)</f>
        <v>0</v>
      </c>
      <c r="G1952" s="93">
        <f ca="1">OFFSET(dispos!$G$43,,288)</f>
        <v>0</v>
      </c>
      <c r="H1952" s="93">
        <f ca="1">OFFSET(dispos!$H$43,,288)</f>
        <v>0</v>
      </c>
      <c r="I1952" s="93">
        <f ca="1">OFFSET(dispos!$I$43,,288)</f>
        <v>0</v>
      </c>
      <c r="J1952" s="90" t="str">
        <f t="shared" ref="J1952:O1952" ca="1" si="3927">IF(D1952=0,"",SUMPRODUCT((D1904:D1953&lt;=D1952)-(ISBLANK(D1904:D1953))))</f>
        <v/>
      </c>
      <c r="K1952" s="90" t="str">
        <f t="shared" ca="1" si="3927"/>
        <v/>
      </c>
      <c r="L1952" s="90" t="str">
        <f t="shared" ca="1" si="3927"/>
        <v/>
      </c>
      <c r="M1952" s="90" t="str">
        <f t="shared" ca="1" si="3927"/>
        <v/>
      </c>
      <c r="N1952" s="90" t="str">
        <f t="shared" ca="1" si="3927"/>
        <v/>
      </c>
      <c r="O1952" s="90" t="str">
        <f t="shared" ca="1" si="3927"/>
        <v/>
      </c>
      <c r="P1952" s="89" t="str">
        <f t="shared" ref="P1952:U1952" ca="1" si="3928">IF(ISNA(MATCH(MIN(J1904:J1953)+ROW()-ROW(P1904),J1904:J1953,0)),"",INDEX(D1904:D1953,MATCH(MIN(J1904:J1953)+ROW()-ROW(P1904),J1904:J1953,0)))</f>
        <v/>
      </c>
      <c r="Q1952" s="89" t="str">
        <f t="shared" ca="1" si="3928"/>
        <v/>
      </c>
      <c r="R1952" s="89" t="str">
        <f t="shared" ca="1" si="3928"/>
        <v/>
      </c>
      <c r="S1952" s="89" t="str">
        <f t="shared" ca="1" si="3928"/>
        <v/>
      </c>
      <c r="T1952" s="89" t="str">
        <f t="shared" ca="1" si="3928"/>
        <v/>
      </c>
      <c r="U1952" s="89" t="str">
        <f t="shared" ca="1" si="3928"/>
        <v/>
      </c>
      <c r="V1952" s="98"/>
    </row>
    <row r="1953" spans="2:22" x14ac:dyDescent="0.25">
      <c r="B1953" s="91">
        <v>50</v>
      </c>
      <c r="C1953" s="92">
        <f t="shared" si="3874"/>
        <v>43874</v>
      </c>
      <c r="D1953" s="93">
        <f ca="1">OFFSET(dispos!$D$43,,294)</f>
        <v>0</v>
      </c>
      <c r="E1953" s="93">
        <f ca="1">OFFSET(dispos!$E$43,,294)</f>
        <v>0</v>
      </c>
      <c r="F1953" s="93">
        <f ca="1">OFFSET(dispos!$F$43,,294)</f>
        <v>0</v>
      </c>
      <c r="G1953" s="93">
        <f ca="1">OFFSET(dispos!$G$43,,294)</f>
        <v>0</v>
      </c>
      <c r="H1953" s="93">
        <f ca="1">OFFSET(dispos!$H$43,,294)</f>
        <v>0</v>
      </c>
      <c r="I1953" s="93">
        <f ca="1">OFFSET(dispos!$I$43,,294)</f>
        <v>0</v>
      </c>
      <c r="J1953" s="90" t="str">
        <f t="shared" ref="J1953:O1953" ca="1" si="3929">IF(D1953=0,"",SUMPRODUCT((D1904:D1953&lt;=D1953)-(ISBLANK(D1904:D1953))))</f>
        <v/>
      </c>
      <c r="K1953" s="90" t="str">
        <f t="shared" ca="1" si="3929"/>
        <v/>
      </c>
      <c r="L1953" s="90" t="str">
        <f t="shared" ca="1" si="3929"/>
        <v/>
      </c>
      <c r="M1953" s="90" t="str">
        <f t="shared" ca="1" si="3929"/>
        <v/>
      </c>
      <c r="N1953" s="90" t="str">
        <f t="shared" ca="1" si="3929"/>
        <v/>
      </c>
      <c r="O1953" s="90" t="str">
        <f t="shared" ca="1" si="3929"/>
        <v/>
      </c>
      <c r="P1953" s="89" t="str">
        <f t="shared" ref="P1953:U1953" ca="1" si="3930">IF(ISNA(MATCH(MIN(J1904:J1953)+ROW()-ROW(P1904),J1904:J1953,0)),"",INDEX(D1904:D1953,MATCH(MIN(J1904:J1953)+ROW()-ROW(P1904),J1904:J1953,0)))</f>
        <v/>
      </c>
      <c r="Q1953" s="89" t="str">
        <f t="shared" ca="1" si="3930"/>
        <v/>
      </c>
      <c r="R1953" s="89" t="str">
        <f t="shared" ca="1" si="3930"/>
        <v/>
      </c>
      <c r="S1953" s="89" t="str">
        <f t="shared" ca="1" si="3930"/>
        <v/>
      </c>
      <c r="T1953" s="89" t="str">
        <f t="shared" ca="1" si="3930"/>
        <v/>
      </c>
      <c r="U1953" s="89" t="str">
        <f t="shared" ca="1" si="3930"/>
        <v/>
      </c>
      <c r="V1953" s="98"/>
    </row>
    <row r="1954" spans="2:22" x14ac:dyDescent="0.25">
      <c r="B1954">
        <v>1</v>
      </c>
      <c r="C1954" s="29">
        <f>dispos!$C$44</f>
        <v>43875</v>
      </c>
      <c r="D1954" s="88">
        <f ca="1">OFFSET(dispos!$D$44,,)</f>
        <v>0</v>
      </c>
      <c r="E1954" s="88">
        <f ca="1">OFFSET(dispos!$E$44,,)</f>
        <v>0</v>
      </c>
      <c r="F1954" s="88">
        <f ca="1">OFFSET(dispos!$F$44,,)</f>
        <v>0</v>
      </c>
      <c r="G1954" s="88">
        <f ca="1">OFFSET(dispos!$G$44,,)</f>
        <v>0</v>
      </c>
      <c r="H1954" s="88">
        <f ca="1">OFFSET(dispos!$H$44,,)</f>
        <v>0</v>
      </c>
      <c r="I1954" s="88">
        <f ca="1">OFFSET(dispos!$I$44,,)</f>
        <v>0</v>
      </c>
      <c r="J1954" s="94" t="str">
        <f t="shared" ref="J1954:O1954" ca="1" si="3931">IF(D1954=0,"",SUMPRODUCT((D1954:D2003&lt;=D1954)-(ISBLANK(D1954:D2003))))</f>
        <v/>
      </c>
      <c r="K1954" s="95" t="str">
        <f t="shared" ca="1" si="3931"/>
        <v/>
      </c>
      <c r="L1954" s="95" t="str">
        <f t="shared" ca="1" si="3931"/>
        <v/>
      </c>
      <c r="M1954" s="95" t="str">
        <f t="shared" ca="1" si="3931"/>
        <v/>
      </c>
      <c r="N1954" s="95" t="str">
        <f t="shared" ca="1" si="3931"/>
        <v/>
      </c>
      <c r="O1954" s="95" t="str">
        <f t="shared" ca="1" si="3931"/>
        <v/>
      </c>
      <c r="P1954" s="96" t="str">
        <f t="shared" ref="P1954:U1954" ca="1" si="3932">IF(ISNA(MATCH(MIN(J1954:J2003)+ROW()-ROW(P1954),J1954:J2003,0)),"",INDEX(D1954:D2003,MATCH(MIN(J1954:J2003)+ROW()-ROW(P1954),J1954:J2003,0)))</f>
        <v/>
      </c>
      <c r="Q1954" s="96" t="str">
        <f t="shared" ca="1" si="3932"/>
        <v/>
      </c>
      <c r="R1954" s="96" t="str">
        <f t="shared" ca="1" si="3932"/>
        <v/>
      </c>
      <c r="S1954" s="96" t="str">
        <f t="shared" ca="1" si="3932"/>
        <v/>
      </c>
      <c r="T1954" s="96" t="str">
        <f t="shared" ca="1" si="3932"/>
        <v/>
      </c>
      <c r="U1954" s="96" t="str">
        <f t="shared" ca="1" si="3932"/>
        <v/>
      </c>
      <c r="V1954" s="98">
        <v>40</v>
      </c>
    </row>
    <row r="1955" spans="2:22" x14ac:dyDescent="0.25">
      <c r="B1955">
        <v>2</v>
      </c>
      <c r="C1955" s="29">
        <f t="shared" si="3874"/>
        <v>43875</v>
      </c>
      <c r="D1955" s="88">
        <f ca="1">OFFSET(dispos!$D$44,,6)</f>
        <v>0</v>
      </c>
      <c r="E1955" s="88">
        <f ca="1">OFFSET(dispos!$E$44,,6)</f>
        <v>0</v>
      </c>
      <c r="F1955" s="88">
        <f ca="1">OFFSET(dispos!$F$44,,6)</f>
        <v>0</v>
      </c>
      <c r="G1955" s="88">
        <f ca="1">OFFSET(dispos!$G$44,,6)</f>
        <v>0</v>
      </c>
      <c r="H1955" s="88">
        <f ca="1">OFFSET(dispos!$H$44,,6)</f>
        <v>0</v>
      </c>
      <c r="I1955" s="88">
        <f ca="1">OFFSET(dispos!$I$44,,6)</f>
        <v>0</v>
      </c>
      <c r="J1955" s="90" t="str">
        <f t="shared" ref="J1955:O1955" ca="1" si="3933">IF(D1955=0,"",SUMPRODUCT((D1954:D2003&lt;=D1955)-(ISBLANK(D1954:D2003))))</f>
        <v/>
      </c>
      <c r="K1955" s="90" t="str">
        <f t="shared" ca="1" si="3933"/>
        <v/>
      </c>
      <c r="L1955" s="90" t="str">
        <f t="shared" ca="1" si="3933"/>
        <v/>
      </c>
      <c r="M1955" s="90" t="str">
        <f t="shared" ca="1" si="3933"/>
        <v/>
      </c>
      <c r="N1955" s="90" t="str">
        <f t="shared" ca="1" si="3933"/>
        <v/>
      </c>
      <c r="O1955" s="90" t="str">
        <f t="shared" ca="1" si="3933"/>
        <v/>
      </c>
      <c r="P1955" s="89" t="str">
        <f t="shared" ref="P1955:U1955" ca="1" si="3934">IF(ISNA(MATCH(MIN(J1954:J2003)+ROW()-ROW(P1954),J1954:J2003,0)),"",INDEX(D1954:D2003,MATCH(MIN(J1954:J2003)+ROW()-ROW(P1954),J1954:J2003,0)))</f>
        <v/>
      </c>
      <c r="Q1955" s="89" t="str">
        <f t="shared" ca="1" si="3934"/>
        <v/>
      </c>
      <c r="R1955" s="89" t="str">
        <f t="shared" ca="1" si="3934"/>
        <v/>
      </c>
      <c r="S1955" s="89" t="str">
        <f t="shared" ca="1" si="3934"/>
        <v/>
      </c>
      <c r="T1955" s="89" t="str">
        <f t="shared" ca="1" si="3934"/>
        <v/>
      </c>
      <c r="U1955" s="89" t="str">
        <f t="shared" ca="1" si="3934"/>
        <v/>
      </c>
      <c r="V1955" s="98"/>
    </row>
    <row r="1956" spans="2:22" x14ac:dyDescent="0.25">
      <c r="B1956">
        <v>3</v>
      </c>
      <c r="C1956" s="29">
        <f t="shared" si="3874"/>
        <v>43875</v>
      </c>
      <c r="D1956" s="88">
        <f ca="1">OFFSET(dispos!$D$44,,12)</f>
        <v>0</v>
      </c>
      <c r="E1956" s="88">
        <f ca="1">OFFSET(dispos!$E$44,,12)</f>
        <v>0</v>
      </c>
      <c r="F1956" s="88">
        <f ca="1">OFFSET(dispos!$F$44,,12)</f>
        <v>0</v>
      </c>
      <c r="G1956" s="88">
        <f ca="1">OFFSET(dispos!$G$44,,12)</f>
        <v>0</v>
      </c>
      <c r="H1956" s="88">
        <f ca="1">OFFSET(dispos!$H$44,,12)</f>
        <v>0</v>
      </c>
      <c r="I1956" s="88">
        <f ca="1">OFFSET(dispos!$I$44,,12)</f>
        <v>0</v>
      </c>
      <c r="J1956" s="90" t="str">
        <f t="shared" ref="J1956:O1956" ca="1" si="3935">IF(D1956=0,"",SUMPRODUCT((D1954:D2003&lt;=D1956)-(ISBLANK(D1954:D2003))))</f>
        <v/>
      </c>
      <c r="K1956" s="90" t="str">
        <f t="shared" ca="1" si="3935"/>
        <v/>
      </c>
      <c r="L1956" s="90" t="str">
        <f t="shared" ca="1" si="3935"/>
        <v/>
      </c>
      <c r="M1956" s="90" t="str">
        <f t="shared" ca="1" si="3935"/>
        <v/>
      </c>
      <c r="N1956" s="90" t="str">
        <f t="shared" ca="1" si="3935"/>
        <v/>
      </c>
      <c r="O1956" s="90" t="str">
        <f t="shared" ca="1" si="3935"/>
        <v/>
      </c>
      <c r="P1956" s="89" t="str">
        <f t="shared" ref="P1956:U1956" ca="1" si="3936">IF(ISNA(MATCH(MIN(J1954:J2003)+ROW()-ROW(P1954),J1954:J2003,0)),"",INDEX(D1954:D2003,MATCH(MIN(J1954:J2003)+ROW()-ROW(P1954),J1954:J2003,0)))</f>
        <v/>
      </c>
      <c r="Q1956" s="89" t="str">
        <f t="shared" ca="1" si="3936"/>
        <v/>
      </c>
      <c r="R1956" s="89" t="str">
        <f t="shared" ca="1" si="3936"/>
        <v/>
      </c>
      <c r="S1956" s="89" t="str">
        <f t="shared" ca="1" si="3936"/>
        <v/>
      </c>
      <c r="T1956" s="89" t="str">
        <f t="shared" ca="1" si="3936"/>
        <v/>
      </c>
      <c r="U1956" s="89" t="str">
        <f t="shared" ca="1" si="3936"/>
        <v/>
      </c>
      <c r="V1956" s="98"/>
    </row>
    <row r="1957" spans="2:22" x14ac:dyDescent="0.25">
      <c r="B1957">
        <v>4</v>
      </c>
      <c r="C1957" s="29">
        <f t="shared" si="3874"/>
        <v>43875</v>
      </c>
      <c r="D1957" s="88">
        <f ca="1">OFFSET(dispos!$D$44,,18)</f>
        <v>0</v>
      </c>
      <c r="E1957" s="88">
        <f ca="1">OFFSET(dispos!$E$44,,18)</f>
        <v>0</v>
      </c>
      <c r="F1957" s="88">
        <f ca="1">OFFSET(dispos!$F$44,,18)</f>
        <v>0</v>
      </c>
      <c r="G1957" s="88">
        <f ca="1">OFFSET(dispos!$G$44,,18)</f>
        <v>0</v>
      </c>
      <c r="H1957" s="88">
        <f ca="1">OFFSET(dispos!$H$44,,18)</f>
        <v>0</v>
      </c>
      <c r="I1957" s="88">
        <f ca="1">OFFSET(dispos!$I$44,,18)</f>
        <v>0</v>
      </c>
      <c r="J1957" s="90" t="str">
        <f t="shared" ref="J1957:O1957" ca="1" si="3937">IF(D1957=0,"",SUMPRODUCT((D1954:D2003&lt;=D1957)-(ISBLANK(D1954:D2003))))</f>
        <v/>
      </c>
      <c r="K1957" s="90" t="str">
        <f t="shared" ca="1" si="3937"/>
        <v/>
      </c>
      <c r="L1957" s="90" t="str">
        <f t="shared" ca="1" si="3937"/>
        <v/>
      </c>
      <c r="M1957" s="90" t="str">
        <f t="shared" ca="1" si="3937"/>
        <v/>
      </c>
      <c r="N1957" s="90" t="str">
        <f t="shared" ca="1" si="3937"/>
        <v/>
      </c>
      <c r="O1957" s="90" t="str">
        <f t="shared" ca="1" si="3937"/>
        <v/>
      </c>
      <c r="P1957" s="89" t="str">
        <f t="shared" ref="P1957:U1957" ca="1" si="3938">IF(ISNA(MATCH(MIN(J1954:J2003)+ROW()-ROW(P1954),J1954:J2003,0)),"",INDEX(D1954:D2003,MATCH(MIN(J1954:J2003)+ROW()-ROW(P1954),J1954:J2003,0)))</f>
        <v/>
      </c>
      <c r="Q1957" s="89" t="str">
        <f t="shared" ca="1" si="3938"/>
        <v/>
      </c>
      <c r="R1957" s="89" t="str">
        <f t="shared" ca="1" si="3938"/>
        <v/>
      </c>
      <c r="S1957" s="89" t="str">
        <f t="shared" ca="1" si="3938"/>
        <v/>
      </c>
      <c r="T1957" s="89" t="str">
        <f t="shared" ca="1" si="3938"/>
        <v/>
      </c>
      <c r="U1957" s="89" t="str">
        <f t="shared" ca="1" si="3938"/>
        <v/>
      </c>
      <c r="V1957" s="98"/>
    </row>
    <row r="1958" spans="2:22" x14ac:dyDescent="0.25">
      <c r="B1958">
        <v>5</v>
      </c>
      <c r="C1958" s="29">
        <f t="shared" si="3874"/>
        <v>43875</v>
      </c>
      <c r="D1958" s="88">
        <f ca="1">OFFSET(dispos!$D$44,,24)</f>
        <v>0</v>
      </c>
      <c r="E1958" s="88">
        <f ca="1">OFFSET(dispos!$E$44,,24)</f>
        <v>0</v>
      </c>
      <c r="F1958" s="88">
        <f ca="1">OFFSET(dispos!$F$44,,24)</f>
        <v>0</v>
      </c>
      <c r="G1958" s="88">
        <f ca="1">OFFSET(dispos!$G$44,,24)</f>
        <v>0</v>
      </c>
      <c r="H1958" s="88">
        <f ca="1">OFFSET(dispos!$H$44,,24)</f>
        <v>0</v>
      </c>
      <c r="I1958" s="88">
        <f ca="1">OFFSET(dispos!$I$44,,24)</f>
        <v>0</v>
      </c>
      <c r="J1958" s="90" t="str">
        <f t="shared" ref="J1958:O1958" ca="1" si="3939">IF(D1958=0,"",SUMPRODUCT((D1954:D2003&lt;=D1958)-(ISBLANK(D1954:D2003))))</f>
        <v/>
      </c>
      <c r="K1958" s="90" t="str">
        <f t="shared" ca="1" si="3939"/>
        <v/>
      </c>
      <c r="L1958" s="90" t="str">
        <f t="shared" ca="1" si="3939"/>
        <v/>
      </c>
      <c r="M1958" s="90" t="str">
        <f t="shared" ca="1" si="3939"/>
        <v/>
      </c>
      <c r="N1958" s="90" t="str">
        <f t="shared" ca="1" si="3939"/>
        <v/>
      </c>
      <c r="O1958" s="90" t="str">
        <f t="shared" ca="1" si="3939"/>
        <v/>
      </c>
      <c r="P1958" s="89" t="str">
        <f t="shared" ref="P1958:U1958" ca="1" si="3940">IF(ISNA(MATCH(MIN(J1954:J2003)+ROW()-ROW(P1954),J1954:J2003,0)),"",INDEX(D1954:D2003,MATCH(MIN(J1954:J2003)+ROW()-ROW(P1954),J1954:J2003,0)))</f>
        <v/>
      </c>
      <c r="Q1958" s="89" t="str">
        <f t="shared" ca="1" si="3940"/>
        <v/>
      </c>
      <c r="R1958" s="89" t="str">
        <f t="shared" ca="1" si="3940"/>
        <v/>
      </c>
      <c r="S1958" s="89" t="str">
        <f t="shared" ca="1" si="3940"/>
        <v/>
      </c>
      <c r="T1958" s="89" t="str">
        <f t="shared" ca="1" si="3940"/>
        <v/>
      </c>
      <c r="U1958" s="89" t="str">
        <f t="shared" ca="1" si="3940"/>
        <v/>
      </c>
      <c r="V1958" s="98"/>
    </row>
    <row r="1959" spans="2:22" x14ac:dyDescent="0.25">
      <c r="B1959">
        <v>6</v>
      </c>
      <c r="C1959" s="29">
        <f t="shared" si="3874"/>
        <v>43875</v>
      </c>
      <c r="D1959" s="88">
        <f ca="1">OFFSET(dispos!$D$44,,30)</f>
        <v>0</v>
      </c>
      <c r="E1959" s="88">
        <f ca="1">OFFSET(dispos!$E$44,,30)</f>
        <v>0</v>
      </c>
      <c r="F1959" s="88">
        <f ca="1">OFFSET(dispos!$F$44,,30)</f>
        <v>0</v>
      </c>
      <c r="G1959" s="88">
        <f ca="1">OFFSET(dispos!$G$44,,30)</f>
        <v>0</v>
      </c>
      <c r="H1959" s="88">
        <f ca="1">OFFSET(dispos!$H$44,,30)</f>
        <v>0</v>
      </c>
      <c r="I1959" s="88">
        <f ca="1">OFFSET(dispos!$I$44,,30)</f>
        <v>0</v>
      </c>
      <c r="J1959" s="90" t="str">
        <f t="shared" ref="J1959:O1959" ca="1" si="3941">IF(D1959=0,"",SUMPRODUCT((D1954:D2003&lt;=D1959)-(ISBLANK(D1954:D2003))))</f>
        <v/>
      </c>
      <c r="K1959" s="90" t="str">
        <f t="shared" ca="1" si="3941"/>
        <v/>
      </c>
      <c r="L1959" s="90" t="str">
        <f t="shared" ca="1" si="3941"/>
        <v/>
      </c>
      <c r="M1959" s="90" t="str">
        <f t="shared" ca="1" si="3941"/>
        <v/>
      </c>
      <c r="N1959" s="90" t="str">
        <f t="shared" ca="1" si="3941"/>
        <v/>
      </c>
      <c r="O1959" s="90" t="str">
        <f t="shared" ca="1" si="3941"/>
        <v/>
      </c>
      <c r="P1959" s="89" t="str">
        <f t="shared" ref="P1959:U1959" ca="1" si="3942">IF(ISNA(MATCH(MIN(J1954:J2003)+ROW()-ROW(P1954),J1954:J2003,0)),"",INDEX(D1954:D2003,MATCH(MIN(J1954:J2003)+ROW()-ROW(P1954),J1954:J2003,0)))</f>
        <v/>
      </c>
      <c r="Q1959" s="89" t="str">
        <f t="shared" ca="1" si="3942"/>
        <v/>
      </c>
      <c r="R1959" s="89" t="str">
        <f t="shared" ca="1" si="3942"/>
        <v/>
      </c>
      <c r="S1959" s="89" t="str">
        <f t="shared" ca="1" si="3942"/>
        <v/>
      </c>
      <c r="T1959" s="89" t="str">
        <f t="shared" ca="1" si="3942"/>
        <v/>
      </c>
      <c r="U1959" s="89" t="str">
        <f t="shared" ca="1" si="3942"/>
        <v/>
      </c>
      <c r="V1959" s="98"/>
    </row>
    <row r="1960" spans="2:22" x14ac:dyDescent="0.25">
      <c r="B1960">
        <v>7</v>
      </c>
      <c r="C1960" s="29">
        <f t="shared" si="3874"/>
        <v>43875</v>
      </c>
      <c r="D1960" s="88">
        <f ca="1">OFFSET(dispos!$D$44,,36)</f>
        <v>0</v>
      </c>
      <c r="E1960" s="88">
        <f ca="1">OFFSET(dispos!$E$44,,36)</f>
        <v>0</v>
      </c>
      <c r="F1960" s="88">
        <f ca="1">OFFSET(dispos!$F$44,,36)</f>
        <v>0</v>
      </c>
      <c r="G1960" s="88">
        <f ca="1">OFFSET(dispos!$G$44,,36)</f>
        <v>0</v>
      </c>
      <c r="H1960" s="88">
        <f ca="1">OFFSET(dispos!$H$44,,36)</f>
        <v>0</v>
      </c>
      <c r="I1960" s="88">
        <f ca="1">OFFSET(dispos!$I$44,,36)</f>
        <v>0</v>
      </c>
      <c r="J1960" s="90" t="str">
        <f t="shared" ref="J1960:O1960" ca="1" si="3943">IF(D1960=0,"",SUMPRODUCT((D1954:D2003&lt;=D1960)-(ISBLANK(D1954:D2003))))</f>
        <v/>
      </c>
      <c r="K1960" s="90" t="str">
        <f t="shared" ca="1" si="3943"/>
        <v/>
      </c>
      <c r="L1960" s="90" t="str">
        <f t="shared" ca="1" si="3943"/>
        <v/>
      </c>
      <c r="M1960" s="90" t="str">
        <f t="shared" ca="1" si="3943"/>
        <v/>
      </c>
      <c r="N1960" s="90" t="str">
        <f t="shared" ca="1" si="3943"/>
        <v/>
      </c>
      <c r="O1960" s="90" t="str">
        <f t="shared" ca="1" si="3943"/>
        <v/>
      </c>
      <c r="P1960" s="89" t="str">
        <f t="shared" ref="P1960:U1960" ca="1" si="3944">IF(ISNA(MATCH(MIN(J1954:J2003)+ROW()-ROW(P1954),J1954:J2003,0)),"",INDEX(D1954:D2003,MATCH(MIN(J1954:J2003)+ROW()-ROW(P1954),J1954:J2003,0)))</f>
        <v/>
      </c>
      <c r="Q1960" s="89" t="str">
        <f t="shared" ca="1" si="3944"/>
        <v/>
      </c>
      <c r="R1960" s="89" t="str">
        <f t="shared" ca="1" si="3944"/>
        <v/>
      </c>
      <c r="S1960" s="89" t="str">
        <f t="shared" ca="1" si="3944"/>
        <v/>
      </c>
      <c r="T1960" s="89" t="str">
        <f t="shared" ca="1" si="3944"/>
        <v/>
      </c>
      <c r="U1960" s="89" t="str">
        <f t="shared" ca="1" si="3944"/>
        <v/>
      </c>
      <c r="V1960" s="98"/>
    </row>
    <row r="1961" spans="2:22" x14ac:dyDescent="0.25">
      <c r="B1961">
        <v>8</v>
      </c>
      <c r="C1961" s="29">
        <f t="shared" si="3874"/>
        <v>43875</v>
      </c>
      <c r="D1961" s="88">
        <f ca="1">OFFSET(dispos!$D$44,,42)</f>
        <v>0</v>
      </c>
      <c r="E1961" s="88">
        <f ca="1">OFFSET(dispos!$E$44,,42)</f>
        <v>0</v>
      </c>
      <c r="F1961" s="88">
        <f ca="1">OFFSET(dispos!$F$44,,42)</f>
        <v>0</v>
      </c>
      <c r="G1961" s="88">
        <f ca="1">OFFSET(dispos!$G$44,,42)</f>
        <v>0</v>
      </c>
      <c r="H1961" s="88">
        <f ca="1">OFFSET(dispos!$H$44,,42)</f>
        <v>0</v>
      </c>
      <c r="I1961" s="88">
        <f ca="1">OFFSET(dispos!$I$44,,42)</f>
        <v>0</v>
      </c>
      <c r="J1961" s="90" t="str">
        <f t="shared" ref="J1961:O1961" ca="1" si="3945">IF(D1961=0,"",SUMPRODUCT((D1954:D2003&lt;=D1961)-(ISBLANK(D1954:D2003))))</f>
        <v/>
      </c>
      <c r="K1961" s="90" t="str">
        <f t="shared" ca="1" si="3945"/>
        <v/>
      </c>
      <c r="L1961" s="90" t="str">
        <f t="shared" ca="1" si="3945"/>
        <v/>
      </c>
      <c r="M1961" s="90" t="str">
        <f t="shared" ca="1" si="3945"/>
        <v/>
      </c>
      <c r="N1961" s="90" t="str">
        <f t="shared" ca="1" si="3945"/>
        <v/>
      </c>
      <c r="O1961" s="90" t="str">
        <f t="shared" ca="1" si="3945"/>
        <v/>
      </c>
      <c r="P1961" s="89" t="str">
        <f t="shared" ref="P1961:U1961" ca="1" si="3946">IF(ISNA(MATCH(MIN(J1954:J2003)+ROW()-ROW(P1954),J1954:J2003,0)),"",INDEX(D1954:D2003,MATCH(MIN(J1954:J2003)+ROW()-ROW(P1954),J1954:J2003,0)))</f>
        <v/>
      </c>
      <c r="Q1961" s="89" t="str">
        <f t="shared" ca="1" si="3946"/>
        <v/>
      </c>
      <c r="R1961" s="89" t="str">
        <f t="shared" ca="1" si="3946"/>
        <v/>
      </c>
      <c r="S1961" s="89" t="str">
        <f t="shared" ca="1" si="3946"/>
        <v/>
      </c>
      <c r="T1961" s="89" t="str">
        <f t="shared" ca="1" si="3946"/>
        <v/>
      </c>
      <c r="U1961" s="89" t="str">
        <f t="shared" ca="1" si="3946"/>
        <v/>
      </c>
      <c r="V1961" s="98"/>
    </row>
    <row r="1962" spans="2:22" x14ac:dyDescent="0.25">
      <c r="B1962">
        <v>9</v>
      </c>
      <c r="C1962" s="29">
        <f t="shared" si="3874"/>
        <v>43875</v>
      </c>
      <c r="D1962" s="88">
        <f ca="1">OFFSET(dispos!$D$44,,48)</f>
        <v>0</v>
      </c>
      <c r="E1962" s="88">
        <f ca="1">OFFSET(dispos!$E$44,,48)</f>
        <v>0</v>
      </c>
      <c r="F1962" s="88">
        <f ca="1">OFFSET(dispos!$F$44,,48)</f>
        <v>0</v>
      </c>
      <c r="G1962" s="88">
        <f ca="1">OFFSET(dispos!$G$44,,48)</f>
        <v>0</v>
      </c>
      <c r="H1962" s="88">
        <f ca="1">OFFSET(dispos!$H$44,,48)</f>
        <v>0</v>
      </c>
      <c r="I1962" s="88">
        <f ca="1">OFFSET(dispos!$I$44,,48)</f>
        <v>0</v>
      </c>
      <c r="J1962" s="90" t="str">
        <f t="shared" ref="J1962:O1962" ca="1" si="3947">IF(D1962=0,"",SUMPRODUCT((D1954:D2003&lt;=D1962)-(ISBLANK(D1954:D2003))))</f>
        <v/>
      </c>
      <c r="K1962" s="90" t="str">
        <f t="shared" ca="1" si="3947"/>
        <v/>
      </c>
      <c r="L1962" s="90" t="str">
        <f t="shared" ca="1" si="3947"/>
        <v/>
      </c>
      <c r="M1962" s="90" t="str">
        <f t="shared" ca="1" si="3947"/>
        <v/>
      </c>
      <c r="N1962" s="90" t="str">
        <f t="shared" ca="1" si="3947"/>
        <v/>
      </c>
      <c r="O1962" s="90" t="str">
        <f t="shared" ca="1" si="3947"/>
        <v/>
      </c>
      <c r="P1962" s="89" t="str">
        <f t="shared" ref="P1962:U1962" ca="1" si="3948">IF(ISNA(MATCH(MIN(J1954:J2003)+ROW()-ROW(P1954),J1954:J2003,0)),"",INDEX(D1954:D2003,MATCH(MIN(J1954:J2003)+ROW()-ROW(P1954),J1954:J2003,0)))</f>
        <v/>
      </c>
      <c r="Q1962" s="89" t="str">
        <f t="shared" ca="1" si="3948"/>
        <v/>
      </c>
      <c r="R1962" s="89" t="str">
        <f t="shared" ca="1" si="3948"/>
        <v/>
      </c>
      <c r="S1962" s="89" t="str">
        <f t="shared" ca="1" si="3948"/>
        <v/>
      </c>
      <c r="T1962" s="89" t="str">
        <f t="shared" ca="1" si="3948"/>
        <v/>
      </c>
      <c r="U1962" s="89" t="str">
        <f t="shared" ca="1" si="3948"/>
        <v/>
      </c>
      <c r="V1962" s="98"/>
    </row>
    <row r="1963" spans="2:22" x14ac:dyDescent="0.25">
      <c r="B1963">
        <v>10</v>
      </c>
      <c r="C1963" s="29">
        <f t="shared" si="3874"/>
        <v>43875</v>
      </c>
      <c r="D1963" s="88">
        <f ca="1">OFFSET(dispos!$D$44,,54)</f>
        <v>0</v>
      </c>
      <c r="E1963" s="88">
        <f ca="1">OFFSET(dispos!$E$44,,54)</f>
        <v>0</v>
      </c>
      <c r="F1963" s="88">
        <f ca="1">OFFSET(dispos!$F$44,,54)</f>
        <v>0</v>
      </c>
      <c r="G1963" s="88">
        <f ca="1">OFFSET(dispos!$G$44,,54)</f>
        <v>0</v>
      </c>
      <c r="H1963" s="88">
        <f ca="1">OFFSET(dispos!$H$44,,54)</f>
        <v>0</v>
      </c>
      <c r="I1963" s="88">
        <f ca="1">OFFSET(dispos!$I$44,,54)</f>
        <v>0</v>
      </c>
      <c r="J1963" s="90" t="str">
        <f t="shared" ref="J1963:O1963" ca="1" si="3949">IF(D1963=0,"",SUMPRODUCT((D1954:D2003&lt;=D1963)-(ISBLANK(D1954:D2003))))</f>
        <v/>
      </c>
      <c r="K1963" s="90" t="str">
        <f t="shared" ca="1" si="3949"/>
        <v/>
      </c>
      <c r="L1963" s="90" t="str">
        <f t="shared" ca="1" si="3949"/>
        <v/>
      </c>
      <c r="M1963" s="90" t="str">
        <f t="shared" ca="1" si="3949"/>
        <v/>
      </c>
      <c r="N1963" s="90" t="str">
        <f t="shared" ca="1" si="3949"/>
        <v/>
      </c>
      <c r="O1963" s="90" t="str">
        <f t="shared" ca="1" si="3949"/>
        <v/>
      </c>
      <c r="P1963" s="89" t="str">
        <f t="shared" ref="P1963:U1963" ca="1" si="3950">IF(ISNA(MATCH(MIN(J1954:J2003)+ROW()-ROW(P1954),J1954:J2003,0)),"",INDEX(D1954:D2003,MATCH(MIN(J1954:J2003)+ROW()-ROW(P1954),J1954:J2003,0)))</f>
        <v/>
      </c>
      <c r="Q1963" s="89" t="str">
        <f t="shared" ca="1" si="3950"/>
        <v/>
      </c>
      <c r="R1963" s="89" t="str">
        <f t="shared" ca="1" si="3950"/>
        <v/>
      </c>
      <c r="S1963" s="89" t="str">
        <f t="shared" ca="1" si="3950"/>
        <v/>
      </c>
      <c r="T1963" s="89" t="str">
        <f t="shared" ca="1" si="3950"/>
        <v/>
      </c>
      <c r="U1963" s="89" t="str">
        <f t="shared" ca="1" si="3950"/>
        <v/>
      </c>
      <c r="V1963" s="98"/>
    </row>
    <row r="1964" spans="2:22" x14ac:dyDescent="0.25">
      <c r="B1964">
        <v>11</v>
      </c>
      <c r="C1964" s="29">
        <f t="shared" si="3874"/>
        <v>43875</v>
      </c>
      <c r="D1964" s="88">
        <f ca="1">OFFSET(dispos!$D$44,,60)</f>
        <v>0</v>
      </c>
      <c r="E1964" s="88">
        <f ca="1">OFFSET(dispos!$E$44,,60)</f>
        <v>0</v>
      </c>
      <c r="F1964" s="88">
        <f ca="1">OFFSET(dispos!$F$44,,60)</f>
        <v>0</v>
      </c>
      <c r="G1964" s="88">
        <f ca="1">OFFSET(dispos!$G$44,,60)</f>
        <v>0</v>
      </c>
      <c r="H1964" s="88">
        <f ca="1">OFFSET(dispos!$H$44,,60)</f>
        <v>0</v>
      </c>
      <c r="I1964" s="88">
        <f ca="1">OFFSET(dispos!$I$44,,60)</f>
        <v>0</v>
      </c>
      <c r="J1964" s="90" t="str">
        <f t="shared" ref="J1964:O1964" ca="1" si="3951">IF(D1964=0,"",SUMPRODUCT((D1954:D2003&lt;=D1964)-(ISBLANK(D1954:D2003))))</f>
        <v/>
      </c>
      <c r="K1964" s="90" t="str">
        <f t="shared" ca="1" si="3951"/>
        <v/>
      </c>
      <c r="L1964" s="90" t="str">
        <f t="shared" ca="1" si="3951"/>
        <v/>
      </c>
      <c r="M1964" s="90" t="str">
        <f t="shared" ca="1" si="3951"/>
        <v/>
      </c>
      <c r="N1964" s="90" t="str">
        <f t="shared" ca="1" si="3951"/>
        <v/>
      </c>
      <c r="O1964" s="90" t="str">
        <f t="shared" ca="1" si="3951"/>
        <v/>
      </c>
      <c r="P1964" s="89" t="str">
        <f t="shared" ref="P1964:U1964" ca="1" si="3952">IF(ISNA(MATCH(MIN(J1954:J2003)+ROW()-ROW(P1954),J1954:J2003,0)),"",INDEX(D1954:D2003,MATCH(MIN(J1954:J2003)+ROW()-ROW(P1954),J1954:J2003,0)))</f>
        <v/>
      </c>
      <c r="Q1964" s="89" t="str">
        <f t="shared" ca="1" si="3952"/>
        <v/>
      </c>
      <c r="R1964" s="89" t="str">
        <f t="shared" ca="1" si="3952"/>
        <v/>
      </c>
      <c r="S1964" s="89" t="str">
        <f t="shared" ca="1" si="3952"/>
        <v/>
      </c>
      <c r="T1964" s="89" t="str">
        <f t="shared" ca="1" si="3952"/>
        <v/>
      </c>
      <c r="U1964" s="89" t="str">
        <f t="shared" ca="1" si="3952"/>
        <v/>
      </c>
      <c r="V1964" s="98"/>
    </row>
    <row r="1965" spans="2:22" x14ac:dyDescent="0.25">
      <c r="B1965">
        <v>12</v>
      </c>
      <c r="C1965" s="29">
        <f t="shared" si="3874"/>
        <v>43875</v>
      </c>
      <c r="D1965" s="88">
        <f ca="1">OFFSET(dispos!$D$44,,66)</f>
        <v>0</v>
      </c>
      <c r="E1965" s="88">
        <f ca="1">OFFSET(dispos!$E$44,,66)</f>
        <v>0</v>
      </c>
      <c r="F1965" s="88">
        <f ca="1">OFFSET(dispos!$F$44,,66)</f>
        <v>0</v>
      </c>
      <c r="G1965" s="88">
        <f ca="1">OFFSET(dispos!$G$44,,66)</f>
        <v>0</v>
      </c>
      <c r="H1965" s="88">
        <f ca="1">OFFSET(dispos!$H$44,,66)</f>
        <v>0</v>
      </c>
      <c r="I1965" s="88">
        <f ca="1">OFFSET(dispos!$I$44,,66)</f>
        <v>0</v>
      </c>
      <c r="J1965" s="90" t="str">
        <f t="shared" ref="J1965:O1965" ca="1" si="3953">IF(D1965=0,"",SUMPRODUCT((D1954:D2003&lt;=D1965)-(ISBLANK(D1954:D2003))))</f>
        <v/>
      </c>
      <c r="K1965" s="90" t="str">
        <f t="shared" ca="1" si="3953"/>
        <v/>
      </c>
      <c r="L1965" s="90" t="str">
        <f t="shared" ca="1" si="3953"/>
        <v/>
      </c>
      <c r="M1965" s="90" t="str">
        <f t="shared" ca="1" si="3953"/>
        <v/>
      </c>
      <c r="N1965" s="90" t="str">
        <f t="shared" ca="1" si="3953"/>
        <v/>
      </c>
      <c r="O1965" s="90" t="str">
        <f t="shared" ca="1" si="3953"/>
        <v/>
      </c>
      <c r="P1965" s="89" t="str">
        <f t="shared" ref="P1965:U1965" ca="1" si="3954">IF(ISNA(MATCH(MIN(J1954:J2003)+ROW()-ROW(P1954),J1954:J2003,0)),"",INDEX(D1954:D2003,MATCH(MIN(J1954:J2003)+ROW()-ROW(P1954),J1954:J2003,0)))</f>
        <v/>
      </c>
      <c r="Q1965" s="89" t="str">
        <f t="shared" ca="1" si="3954"/>
        <v/>
      </c>
      <c r="R1965" s="89" t="str">
        <f t="shared" ca="1" si="3954"/>
        <v/>
      </c>
      <c r="S1965" s="89" t="str">
        <f t="shared" ca="1" si="3954"/>
        <v/>
      </c>
      <c r="T1965" s="89" t="str">
        <f t="shared" ca="1" si="3954"/>
        <v/>
      </c>
      <c r="U1965" s="89" t="str">
        <f t="shared" ca="1" si="3954"/>
        <v/>
      </c>
      <c r="V1965" s="98"/>
    </row>
    <row r="1966" spans="2:22" x14ac:dyDescent="0.25">
      <c r="B1966">
        <v>13</v>
      </c>
      <c r="C1966" s="29">
        <f t="shared" si="3874"/>
        <v>43875</v>
      </c>
      <c r="D1966" s="88">
        <f ca="1">OFFSET(dispos!$D$44,,72)</f>
        <v>0</v>
      </c>
      <c r="E1966" s="88">
        <f ca="1">OFFSET(dispos!$E$44,,72)</f>
        <v>0</v>
      </c>
      <c r="F1966" s="88">
        <f ca="1">OFFSET(dispos!$F$44,,72)</f>
        <v>0</v>
      </c>
      <c r="G1966" s="88">
        <f ca="1">OFFSET(dispos!$G$44,,72)</f>
        <v>0</v>
      </c>
      <c r="H1966" s="88">
        <f ca="1">OFFSET(dispos!$H$44,,72)</f>
        <v>0</v>
      </c>
      <c r="I1966" s="88">
        <f ca="1">OFFSET(dispos!$I$44,,72)</f>
        <v>0</v>
      </c>
      <c r="J1966" s="90" t="str">
        <f t="shared" ref="J1966:O1966" ca="1" si="3955">IF(D1966=0,"",SUMPRODUCT((D1954:D2003&lt;=D1966)-(ISBLANK(D1954:D2003))))</f>
        <v/>
      </c>
      <c r="K1966" s="90" t="str">
        <f t="shared" ca="1" si="3955"/>
        <v/>
      </c>
      <c r="L1966" s="90" t="str">
        <f t="shared" ca="1" si="3955"/>
        <v/>
      </c>
      <c r="M1966" s="90" t="str">
        <f t="shared" ca="1" si="3955"/>
        <v/>
      </c>
      <c r="N1966" s="90" t="str">
        <f t="shared" ca="1" si="3955"/>
        <v/>
      </c>
      <c r="O1966" s="90" t="str">
        <f t="shared" ca="1" si="3955"/>
        <v/>
      </c>
      <c r="P1966" s="89" t="str">
        <f t="shared" ref="P1966:U1966" ca="1" si="3956">IF(ISNA(MATCH(MIN(J1954:J2003)+ROW()-ROW(P1954),J1954:J2003,0)),"",INDEX(D1954:D2003,MATCH(MIN(J1954:J2003)+ROW()-ROW(P1954),J1954:J2003,0)))</f>
        <v/>
      </c>
      <c r="Q1966" s="89" t="str">
        <f t="shared" ca="1" si="3956"/>
        <v/>
      </c>
      <c r="R1966" s="89" t="str">
        <f t="shared" ca="1" si="3956"/>
        <v/>
      </c>
      <c r="S1966" s="89" t="str">
        <f t="shared" ca="1" si="3956"/>
        <v/>
      </c>
      <c r="T1966" s="89" t="str">
        <f t="shared" ca="1" si="3956"/>
        <v/>
      </c>
      <c r="U1966" s="89" t="str">
        <f t="shared" ca="1" si="3956"/>
        <v/>
      </c>
      <c r="V1966" s="98"/>
    </row>
    <row r="1967" spans="2:22" x14ac:dyDescent="0.25">
      <c r="B1967">
        <v>14</v>
      </c>
      <c r="C1967" s="29">
        <f t="shared" si="3874"/>
        <v>43875</v>
      </c>
      <c r="D1967" s="88">
        <f ca="1">OFFSET(dispos!$D$44,,78)</f>
        <v>0</v>
      </c>
      <c r="E1967" s="88">
        <f ca="1">OFFSET(dispos!$E$44,,78)</f>
        <v>0</v>
      </c>
      <c r="F1967" s="88">
        <f ca="1">OFFSET(dispos!$F$44,,78)</f>
        <v>0</v>
      </c>
      <c r="G1967" s="88">
        <f ca="1">OFFSET(dispos!$G$44,,78)</f>
        <v>0</v>
      </c>
      <c r="H1967" s="88">
        <f ca="1">OFFSET(dispos!$H$44,,78)</f>
        <v>0</v>
      </c>
      <c r="I1967" s="88">
        <f ca="1">OFFSET(dispos!$I$44,,78)</f>
        <v>0</v>
      </c>
      <c r="J1967" s="90" t="str">
        <f t="shared" ref="J1967:O1967" ca="1" si="3957">IF(D1967=0,"",SUMPRODUCT((D1954:D2003&lt;=D1967)-(ISBLANK(D1954:D2003))))</f>
        <v/>
      </c>
      <c r="K1967" s="90" t="str">
        <f t="shared" ca="1" si="3957"/>
        <v/>
      </c>
      <c r="L1967" s="90" t="str">
        <f t="shared" ca="1" si="3957"/>
        <v/>
      </c>
      <c r="M1967" s="90" t="str">
        <f t="shared" ca="1" si="3957"/>
        <v/>
      </c>
      <c r="N1967" s="90" t="str">
        <f t="shared" ca="1" si="3957"/>
        <v/>
      </c>
      <c r="O1967" s="90" t="str">
        <f t="shared" ca="1" si="3957"/>
        <v/>
      </c>
      <c r="P1967" s="89" t="str">
        <f t="shared" ref="P1967:U1967" ca="1" si="3958">IF(ISNA(MATCH(MIN(J1954:J2003)+ROW()-ROW(P1954),J1954:J2003,0)),"",INDEX(D1954:D2003,MATCH(MIN(J1954:J2003)+ROW()-ROW(P1954),J1954:J2003,0)))</f>
        <v/>
      </c>
      <c r="Q1967" s="89" t="str">
        <f t="shared" ca="1" si="3958"/>
        <v/>
      </c>
      <c r="R1967" s="89" t="str">
        <f t="shared" ca="1" si="3958"/>
        <v/>
      </c>
      <c r="S1967" s="89" t="str">
        <f t="shared" ca="1" si="3958"/>
        <v/>
      </c>
      <c r="T1967" s="89" t="str">
        <f t="shared" ca="1" si="3958"/>
        <v/>
      </c>
      <c r="U1967" s="89" t="str">
        <f t="shared" ca="1" si="3958"/>
        <v/>
      </c>
      <c r="V1967" s="98"/>
    </row>
    <row r="1968" spans="2:22" x14ac:dyDescent="0.25">
      <c r="B1968">
        <v>15</v>
      </c>
      <c r="C1968" s="29">
        <f t="shared" si="3874"/>
        <v>43875</v>
      </c>
      <c r="D1968" s="88">
        <f ca="1">OFFSET(dispos!$D$44,,84)</f>
        <v>0</v>
      </c>
      <c r="E1968" s="88">
        <f ca="1">OFFSET(dispos!$E$44,,84)</f>
        <v>0</v>
      </c>
      <c r="F1968" s="88">
        <f ca="1">OFFSET(dispos!$F$44,,84)</f>
        <v>0</v>
      </c>
      <c r="G1968" s="88">
        <f ca="1">OFFSET(dispos!$G$44,,84)</f>
        <v>0</v>
      </c>
      <c r="H1968" s="88">
        <f ca="1">OFFSET(dispos!$H$44,,84)</f>
        <v>0</v>
      </c>
      <c r="I1968" s="88">
        <f ca="1">OFFSET(dispos!$I$44,,84)</f>
        <v>0</v>
      </c>
      <c r="J1968" s="90" t="str">
        <f t="shared" ref="J1968:O1968" ca="1" si="3959">IF(D1968=0,"",SUMPRODUCT((D1954:D2003&lt;=D1968)-(ISBLANK(D1954:D2003))))</f>
        <v/>
      </c>
      <c r="K1968" s="90" t="str">
        <f t="shared" ca="1" si="3959"/>
        <v/>
      </c>
      <c r="L1968" s="90" t="str">
        <f t="shared" ca="1" si="3959"/>
        <v/>
      </c>
      <c r="M1968" s="90" t="str">
        <f t="shared" ca="1" si="3959"/>
        <v/>
      </c>
      <c r="N1968" s="90" t="str">
        <f t="shared" ca="1" si="3959"/>
        <v/>
      </c>
      <c r="O1968" s="90" t="str">
        <f t="shared" ca="1" si="3959"/>
        <v/>
      </c>
      <c r="P1968" s="89" t="str">
        <f t="shared" ref="P1968:U1968" ca="1" si="3960">IF(ISNA(MATCH(MIN(J1954:J2003)+ROW()-ROW(P1954),J1954:J2003,0)),"",INDEX(D1954:D2003,MATCH(MIN(J1954:J2003)+ROW()-ROW(P1954),J1954:J2003,0)))</f>
        <v/>
      </c>
      <c r="Q1968" s="89" t="str">
        <f t="shared" ca="1" si="3960"/>
        <v/>
      </c>
      <c r="R1968" s="89" t="str">
        <f t="shared" ca="1" si="3960"/>
        <v/>
      </c>
      <c r="S1968" s="89" t="str">
        <f t="shared" ca="1" si="3960"/>
        <v/>
      </c>
      <c r="T1968" s="89" t="str">
        <f t="shared" ca="1" si="3960"/>
        <v/>
      </c>
      <c r="U1968" s="89" t="str">
        <f t="shared" ca="1" si="3960"/>
        <v/>
      </c>
      <c r="V1968" s="98"/>
    </row>
    <row r="1969" spans="2:22" x14ac:dyDescent="0.25">
      <c r="B1969">
        <v>16</v>
      </c>
      <c r="C1969" s="29">
        <f t="shared" si="3874"/>
        <v>43875</v>
      </c>
      <c r="D1969" s="88">
        <f ca="1">OFFSET(dispos!$D$44,,90)</f>
        <v>0</v>
      </c>
      <c r="E1969" s="88">
        <f ca="1">OFFSET(dispos!$E$44,,90)</f>
        <v>0</v>
      </c>
      <c r="F1969" s="88">
        <f ca="1">OFFSET(dispos!$F$44,,90)</f>
        <v>0</v>
      </c>
      <c r="G1969" s="88">
        <f ca="1">OFFSET(dispos!$G$44,,90)</f>
        <v>0</v>
      </c>
      <c r="H1969" s="88">
        <f ca="1">OFFSET(dispos!$H$44,,90)</f>
        <v>0</v>
      </c>
      <c r="I1969" s="88">
        <f ca="1">OFFSET(dispos!$I$44,,90)</f>
        <v>0</v>
      </c>
      <c r="J1969" s="90" t="str">
        <f t="shared" ref="J1969:O1969" ca="1" si="3961">IF(D1969=0,"",SUMPRODUCT((D1954:D2003&lt;=D1969)-(ISBLANK(D1954:D2003))))</f>
        <v/>
      </c>
      <c r="K1969" s="90" t="str">
        <f t="shared" ca="1" si="3961"/>
        <v/>
      </c>
      <c r="L1969" s="90" t="str">
        <f t="shared" ca="1" si="3961"/>
        <v/>
      </c>
      <c r="M1969" s="90" t="str">
        <f t="shared" ca="1" si="3961"/>
        <v/>
      </c>
      <c r="N1969" s="90" t="str">
        <f t="shared" ca="1" si="3961"/>
        <v/>
      </c>
      <c r="O1969" s="90" t="str">
        <f t="shared" ca="1" si="3961"/>
        <v/>
      </c>
      <c r="P1969" s="89" t="str">
        <f t="shared" ref="P1969:U1969" ca="1" si="3962">IF(ISNA(MATCH(MIN(J1954:J2003)+ROW()-ROW(P1954),J1954:J2003,0)),"",INDEX(D1954:D2003,MATCH(MIN(J1954:J2003)+ROW()-ROW(P1954),J1954:J2003,0)))</f>
        <v/>
      </c>
      <c r="Q1969" s="89" t="str">
        <f t="shared" ca="1" si="3962"/>
        <v/>
      </c>
      <c r="R1969" s="89" t="str">
        <f t="shared" ca="1" si="3962"/>
        <v/>
      </c>
      <c r="S1969" s="89" t="str">
        <f t="shared" ca="1" si="3962"/>
        <v/>
      </c>
      <c r="T1969" s="89" t="str">
        <f t="shared" ca="1" si="3962"/>
        <v/>
      </c>
      <c r="U1969" s="89" t="str">
        <f t="shared" ca="1" si="3962"/>
        <v/>
      </c>
      <c r="V1969" s="98"/>
    </row>
    <row r="1970" spans="2:22" x14ac:dyDescent="0.25">
      <c r="B1970">
        <v>17</v>
      </c>
      <c r="C1970" s="29">
        <f t="shared" si="3874"/>
        <v>43875</v>
      </c>
      <c r="D1970" s="88">
        <f ca="1">OFFSET(dispos!$D$44,,96)</f>
        <v>0</v>
      </c>
      <c r="E1970" s="88">
        <f ca="1">OFFSET(dispos!$E$44,,96)</f>
        <v>0</v>
      </c>
      <c r="F1970" s="88">
        <f ca="1">OFFSET(dispos!$F$44,,96)</f>
        <v>0</v>
      </c>
      <c r="G1970" s="88">
        <f ca="1">OFFSET(dispos!$G$44,,96)</f>
        <v>0</v>
      </c>
      <c r="H1970" s="88">
        <f ca="1">OFFSET(dispos!$H$44,,96)</f>
        <v>0</v>
      </c>
      <c r="I1970" s="88">
        <f ca="1">OFFSET(dispos!$I$44,,96)</f>
        <v>0</v>
      </c>
      <c r="J1970" s="90" t="str">
        <f t="shared" ref="J1970:O1970" ca="1" si="3963">IF(D1970=0,"",SUMPRODUCT((D1954:D2003&lt;=D1970)-(ISBLANK(D1954:D2003))))</f>
        <v/>
      </c>
      <c r="K1970" s="90" t="str">
        <f t="shared" ca="1" si="3963"/>
        <v/>
      </c>
      <c r="L1970" s="90" t="str">
        <f t="shared" ca="1" si="3963"/>
        <v/>
      </c>
      <c r="M1970" s="90" t="str">
        <f t="shared" ca="1" si="3963"/>
        <v/>
      </c>
      <c r="N1970" s="90" t="str">
        <f t="shared" ca="1" si="3963"/>
        <v/>
      </c>
      <c r="O1970" s="90" t="str">
        <f t="shared" ca="1" si="3963"/>
        <v/>
      </c>
      <c r="P1970" s="89" t="str">
        <f t="shared" ref="P1970:U1970" ca="1" si="3964">IF(ISNA(MATCH(MIN(J1954:J2003)+ROW()-ROW(P1954),J1954:J2003,0)),"",INDEX(D1954:D2003,MATCH(MIN(J1954:J2003)+ROW()-ROW(P1954),J1954:J2003,0)))</f>
        <v/>
      </c>
      <c r="Q1970" s="89" t="str">
        <f t="shared" ca="1" si="3964"/>
        <v/>
      </c>
      <c r="R1970" s="89" t="str">
        <f t="shared" ca="1" si="3964"/>
        <v/>
      </c>
      <c r="S1970" s="89" t="str">
        <f t="shared" ca="1" si="3964"/>
        <v/>
      </c>
      <c r="T1970" s="89" t="str">
        <f t="shared" ca="1" si="3964"/>
        <v/>
      </c>
      <c r="U1970" s="89" t="str">
        <f t="shared" ca="1" si="3964"/>
        <v/>
      </c>
      <c r="V1970" s="98"/>
    </row>
    <row r="1971" spans="2:22" x14ac:dyDescent="0.25">
      <c r="B1971">
        <v>18</v>
      </c>
      <c r="C1971" s="29">
        <f t="shared" si="3874"/>
        <v>43875</v>
      </c>
      <c r="D1971" s="88">
        <f ca="1">OFFSET(dispos!$D$44,,102)</f>
        <v>0</v>
      </c>
      <c r="E1971" s="88">
        <f ca="1">OFFSET(dispos!$E$44,,102)</f>
        <v>0</v>
      </c>
      <c r="F1971" s="88">
        <f ca="1">OFFSET(dispos!$F$44,,102)</f>
        <v>0</v>
      </c>
      <c r="G1971" s="88">
        <f ca="1">OFFSET(dispos!$G$44,,102)</f>
        <v>0</v>
      </c>
      <c r="H1971" s="88">
        <f ca="1">OFFSET(dispos!$H$44,,102)</f>
        <v>0</v>
      </c>
      <c r="I1971" s="88">
        <f ca="1">OFFSET(dispos!$I$44,,102)</f>
        <v>0</v>
      </c>
      <c r="J1971" s="90" t="str">
        <f t="shared" ref="J1971:O1971" ca="1" si="3965">IF(D1971=0,"",SUMPRODUCT((D1954:D2003&lt;=D1971)-(ISBLANK(D1954:D2003))))</f>
        <v/>
      </c>
      <c r="K1971" s="90" t="str">
        <f t="shared" ca="1" si="3965"/>
        <v/>
      </c>
      <c r="L1971" s="90" t="str">
        <f t="shared" ca="1" si="3965"/>
        <v/>
      </c>
      <c r="M1971" s="90" t="str">
        <f t="shared" ca="1" si="3965"/>
        <v/>
      </c>
      <c r="N1971" s="90" t="str">
        <f t="shared" ca="1" si="3965"/>
        <v/>
      </c>
      <c r="O1971" s="90" t="str">
        <f t="shared" ca="1" si="3965"/>
        <v/>
      </c>
      <c r="P1971" s="89" t="str">
        <f t="shared" ref="P1971:U1971" ca="1" si="3966">IF(ISNA(MATCH(MIN(J1954:J2003)+ROW()-ROW(P1954),J1954:J2003,0)),"",INDEX(D1954:D2003,MATCH(MIN(J1954:J2003)+ROW()-ROW(P1954),J1954:J2003,0)))</f>
        <v/>
      </c>
      <c r="Q1971" s="89" t="str">
        <f t="shared" ca="1" si="3966"/>
        <v/>
      </c>
      <c r="R1971" s="89" t="str">
        <f t="shared" ca="1" si="3966"/>
        <v/>
      </c>
      <c r="S1971" s="89" t="str">
        <f t="shared" ca="1" si="3966"/>
        <v/>
      </c>
      <c r="T1971" s="89" t="str">
        <f t="shared" ca="1" si="3966"/>
        <v/>
      </c>
      <c r="U1971" s="89" t="str">
        <f t="shared" ca="1" si="3966"/>
        <v/>
      </c>
      <c r="V1971" s="98"/>
    </row>
    <row r="1972" spans="2:22" x14ac:dyDescent="0.25">
      <c r="B1972">
        <v>19</v>
      </c>
      <c r="C1972" s="29">
        <f t="shared" si="3874"/>
        <v>43875</v>
      </c>
      <c r="D1972" s="88">
        <f ca="1">OFFSET(dispos!$D$44,,108)</f>
        <v>0</v>
      </c>
      <c r="E1972" s="88">
        <f ca="1">OFFSET(dispos!$E$44,,108)</f>
        <v>0</v>
      </c>
      <c r="F1972" s="88">
        <f ca="1">OFFSET(dispos!$F$44,,108)</f>
        <v>0</v>
      </c>
      <c r="G1972" s="88">
        <f ca="1">OFFSET(dispos!$G$44,,108)</f>
        <v>0</v>
      </c>
      <c r="H1972" s="88">
        <f ca="1">OFFSET(dispos!$H$44,,108)</f>
        <v>0</v>
      </c>
      <c r="I1972" s="88">
        <f ca="1">OFFSET(dispos!$I$44,,108)</f>
        <v>0</v>
      </c>
      <c r="J1972" s="90" t="str">
        <f t="shared" ref="J1972:O1972" ca="1" si="3967">IF(D1972=0,"",SUMPRODUCT((D1954:D2003&lt;=D1972)-(ISBLANK(D1954:D2003))))</f>
        <v/>
      </c>
      <c r="K1972" s="90" t="str">
        <f t="shared" ca="1" si="3967"/>
        <v/>
      </c>
      <c r="L1972" s="90" t="str">
        <f t="shared" ca="1" si="3967"/>
        <v/>
      </c>
      <c r="M1972" s="90" t="str">
        <f t="shared" ca="1" si="3967"/>
        <v/>
      </c>
      <c r="N1972" s="90" t="str">
        <f t="shared" ca="1" si="3967"/>
        <v/>
      </c>
      <c r="O1972" s="90" t="str">
        <f t="shared" ca="1" si="3967"/>
        <v/>
      </c>
      <c r="P1972" s="89" t="str">
        <f t="shared" ref="P1972:U1972" ca="1" si="3968">IF(ISNA(MATCH(MIN(J1954:J2003)+ROW()-ROW(P1954),J1954:J2003,0)),"",INDEX(D1954:D2003,MATCH(MIN(J1954:J2003)+ROW()-ROW(P1954),J1954:J2003,0)))</f>
        <v/>
      </c>
      <c r="Q1972" s="89" t="str">
        <f t="shared" ca="1" si="3968"/>
        <v/>
      </c>
      <c r="R1972" s="89" t="str">
        <f t="shared" ca="1" si="3968"/>
        <v/>
      </c>
      <c r="S1972" s="89" t="str">
        <f t="shared" ca="1" si="3968"/>
        <v/>
      </c>
      <c r="T1972" s="89" t="str">
        <f t="shared" ca="1" si="3968"/>
        <v/>
      </c>
      <c r="U1972" s="89" t="str">
        <f t="shared" ca="1" si="3968"/>
        <v/>
      </c>
      <c r="V1972" s="98"/>
    </row>
    <row r="1973" spans="2:22" x14ac:dyDescent="0.25">
      <c r="B1973">
        <v>20</v>
      </c>
      <c r="C1973" s="29">
        <f t="shared" si="3874"/>
        <v>43875</v>
      </c>
      <c r="D1973" s="88">
        <f ca="1">OFFSET(dispos!$D$44,,114)</f>
        <v>0</v>
      </c>
      <c r="E1973" s="88">
        <f ca="1">OFFSET(dispos!$E$44,,114)</f>
        <v>0</v>
      </c>
      <c r="F1973" s="88">
        <f ca="1">OFFSET(dispos!$F$44,,114)</f>
        <v>0</v>
      </c>
      <c r="G1973" s="88">
        <f ca="1">OFFSET(dispos!$G$44,,114)</f>
        <v>0</v>
      </c>
      <c r="H1973" s="88">
        <f ca="1">OFFSET(dispos!$H$44,,114)</f>
        <v>0</v>
      </c>
      <c r="I1973" s="88">
        <f ca="1">OFFSET(dispos!$I$44,,114)</f>
        <v>0</v>
      </c>
      <c r="J1973" s="90" t="str">
        <f t="shared" ref="J1973:O1973" ca="1" si="3969">IF(D1973=0,"",SUMPRODUCT((D1954:D2003&lt;=D1973)-(ISBLANK(D1954:D2003))))</f>
        <v/>
      </c>
      <c r="K1973" s="90" t="str">
        <f t="shared" ca="1" si="3969"/>
        <v/>
      </c>
      <c r="L1973" s="90" t="str">
        <f t="shared" ca="1" si="3969"/>
        <v/>
      </c>
      <c r="M1973" s="90" t="str">
        <f t="shared" ca="1" si="3969"/>
        <v/>
      </c>
      <c r="N1973" s="90" t="str">
        <f t="shared" ca="1" si="3969"/>
        <v/>
      </c>
      <c r="O1973" s="90" t="str">
        <f t="shared" ca="1" si="3969"/>
        <v/>
      </c>
      <c r="P1973" s="89" t="str">
        <f t="shared" ref="P1973:U1973" ca="1" si="3970">IF(ISNA(MATCH(MIN(J1954:J2003)+ROW()-ROW(P1954),J1954:J2003,0)),"",INDEX(D1954:D2003,MATCH(MIN(J1954:J2003)+ROW()-ROW(P1954),J1954:J2003,0)))</f>
        <v/>
      </c>
      <c r="Q1973" s="89" t="str">
        <f t="shared" ca="1" si="3970"/>
        <v/>
      </c>
      <c r="R1973" s="89" t="str">
        <f t="shared" ca="1" si="3970"/>
        <v/>
      </c>
      <c r="S1973" s="89" t="str">
        <f t="shared" ca="1" si="3970"/>
        <v/>
      </c>
      <c r="T1973" s="89" t="str">
        <f t="shared" ca="1" si="3970"/>
        <v/>
      </c>
      <c r="U1973" s="89" t="str">
        <f t="shared" ca="1" si="3970"/>
        <v/>
      </c>
      <c r="V1973" s="98"/>
    </row>
    <row r="1974" spans="2:22" x14ac:dyDescent="0.25">
      <c r="B1974">
        <v>21</v>
      </c>
      <c r="C1974" s="29">
        <f t="shared" si="3874"/>
        <v>43875</v>
      </c>
      <c r="D1974" s="88">
        <f ca="1">OFFSET(dispos!$D$44,,120)</f>
        <v>0</v>
      </c>
      <c r="E1974" s="88">
        <f ca="1">OFFSET(dispos!$E$44,,120)</f>
        <v>0</v>
      </c>
      <c r="F1974" s="88">
        <f ca="1">OFFSET(dispos!$F$44,,120)</f>
        <v>0</v>
      </c>
      <c r="G1974" s="88">
        <f ca="1">OFFSET(dispos!$G$44,,120)</f>
        <v>0</v>
      </c>
      <c r="H1974" s="88">
        <f ca="1">OFFSET(dispos!$H$44,,120)</f>
        <v>0</v>
      </c>
      <c r="I1974" s="88">
        <f ca="1">OFFSET(dispos!$I$44,,120)</f>
        <v>0</v>
      </c>
      <c r="J1974" s="90" t="str">
        <f t="shared" ref="J1974:O1974" ca="1" si="3971">IF(D1974=0,"",SUMPRODUCT((D1954:D2003&lt;=D1974)-(ISBLANK(D1954:D2003))))</f>
        <v/>
      </c>
      <c r="K1974" s="90" t="str">
        <f t="shared" ca="1" si="3971"/>
        <v/>
      </c>
      <c r="L1974" s="90" t="str">
        <f t="shared" ca="1" si="3971"/>
        <v/>
      </c>
      <c r="M1974" s="90" t="str">
        <f t="shared" ca="1" si="3971"/>
        <v/>
      </c>
      <c r="N1974" s="90" t="str">
        <f t="shared" ca="1" si="3971"/>
        <v/>
      </c>
      <c r="O1974" s="90" t="str">
        <f t="shared" ca="1" si="3971"/>
        <v/>
      </c>
      <c r="P1974" s="89" t="str">
        <f t="shared" ref="P1974:U1974" ca="1" si="3972">IF(ISNA(MATCH(MIN(J1954:J2003)+ROW()-ROW(P1954),J1954:J2003,0)),"",INDEX(D1954:D2003,MATCH(MIN(J1954:J2003)+ROW()-ROW(P1954),J1954:J2003,0)))</f>
        <v/>
      </c>
      <c r="Q1974" s="89" t="str">
        <f t="shared" ca="1" si="3972"/>
        <v/>
      </c>
      <c r="R1974" s="89" t="str">
        <f t="shared" ca="1" si="3972"/>
        <v/>
      </c>
      <c r="S1974" s="89" t="str">
        <f t="shared" ca="1" si="3972"/>
        <v/>
      </c>
      <c r="T1974" s="89" t="str">
        <f t="shared" ca="1" si="3972"/>
        <v/>
      </c>
      <c r="U1974" s="89" t="str">
        <f t="shared" ca="1" si="3972"/>
        <v/>
      </c>
      <c r="V1974" s="98"/>
    </row>
    <row r="1975" spans="2:22" x14ac:dyDescent="0.25">
      <c r="B1975">
        <v>22</v>
      </c>
      <c r="C1975" s="29">
        <f t="shared" si="3874"/>
        <v>43875</v>
      </c>
      <c r="D1975" s="88">
        <f ca="1">OFFSET(dispos!$D$44,,126)</f>
        <v>0</v>
      </c>
      <c r="E1975" s="88">
        <f ca="1">OFFSET(dispos!$E$44,,126)</f>
        <v>0</v>
      </c>
      <c r="F1975" s="88">
        <f ca="1">OFFSET(dispos!$F$44,,126)</f>
        <v>0</v>
      </c>
      <c r="G1975" s="88">
        <f ca="1">OFFSET(dispos!$G$44,,126)</f>
        <v>0</v>
      </c>
      <c r="H1975" s="88">
        <f ca="1">OFFSET(dispos!$H$44,,126)</f>
        <v>0</v>
      </c>
      <c r="I1975" s="88">
        <f ca="1">OFFSET(dispos!$I$44,,126)</f>
        <v>0</v>
      </c>
      <c r="J1975" s="90" t="str">
        <f t="shared" ref="J1975:O1975" ca="1" si="3973">IF(D1975=0,"",SUMPRODUCT((D1954:D2003&lt;=D1975)-(ISBLANK(D1954:D2003))))</f>
        <v/>
      </c>
      <c r="K1975" s="90" t="str">
        <f t="shared" ca="1" si="3973"/>
        <v/>
      </c>
      <c r="L1975" s="90" t="str">
        <f t="shared" ca="1" si="3973"/>
        <v/>
      </c>
      <c r="M1975" s="90" t="str">
        <f t="shared" ca="1" si="3973"/>
        <v/>
      </c>
      <c r="N1975" s="90" t="str">
        <f t="shared" ca="1" si="3973"/>
        <v/>
      </c>
      <c r="O1975" s="90" t="str">
        <f t="shared" ca="1" si="3973"/>
        <v/>
      </c>
      <c r="P1975" s="89" t="str">
        <f t="shared" ref="P1975:U1975" ca="1" si="3974">IF(ISNA(MATCH(MIN(J1954:J2003)+ROW()-ROW(P1954),J1954:J2003,0)),"",INDEX(D1954:D2003,MATCH(MIN(J1954:J2003)+ROW()-ROW(P1954),J1954:J2003,0)))</f>
        <v/>
      </c>
      <c r="Q1975" s="89" t="str">
        <f t="shared" ca="1" si="3974"/>
        <v/>
      </c>
      <c r="R1975" s="89" t="str">
        <f t="shared" ca="1" si="3974"/>
        <v/>
      </c>
      <c r="S1975" s="89" t="str">
        <f t="shared" ca="1" si="3974"/>
        <v/>
      </c>
      <c r="T1975" s="89" t="str">
        <f t="shared" ca="1" si="3974"/>
        <v/>
      </c>
      <c r="U1975" s="89" t="str">
        <f t="shared" ca="1" si="3974"/>
        <v/>
      </c>
      <c r="V1975" s="98"/>
    </row>
    <row r="1976" spans="2:22" x14ac:dyDescent="0.25">
      <c r="B1976">
        <v>23</v>
      </c>
      <c r="C1976" s="29">
        <f t="shared" si="3874"/>
        <v>43875</v>
      </c>
      <c r="D1976" s="88">
        <f ca="1">OFFSET(dispos!$D$44,,132)</f>
        <v>0</v>
      </c>
      <c r="E1976" s="88">
        <f ca="1">OFFSET(dispos!$E$44,,132)</f>
        <v>0</v>
      </c>
      <c r="F1976" s="88">
        <f ca="1">OFFSET(dispos!$F$44,,132)</f>
        <v>0</v>
      </c>
      <c r="G1976" s="88">
        <f ca="1">OFFSET(dispos!$G$44,,132)</f>
        <v>0</v>
      </c>
      <c r="H1976" s="88">
        <f ca="1">OFFSET(dispos!$H$44,,132)</f>
        <v>0</v>
      </c>
      <c r="I1976" s="88">
        <f ca="1">OFFSET(dispos!$I$44,,132)</f>
        <v>0</v>
      </c>
      <c r="J1976" s="90" t="str">
        <f t="shared" ref="J1976:O1976" ca="1" si="3975">IF(D1976=0,"",SUMPRODUCT((D1954:D2003&lt;=D1976)-(ISBLANK(D1954:D2003))))</f>
        <v/>
      </c>
      <c r="K1976" s="90" t="str">
        <f t="shared" ca="1" si="3975"/>
        <v/>
      </c>
      <c r="L1976" s="90" t="str">
        <f t="shared" ca="1" si="3975"/>
        <v/>
      </c>
      <c r="M1976" s="90" t="str">
        <f t="shared" ca="1" si="3975"/>
        <v/>
      </c>
      <c r="N1976" s="90" t="str">
        <f t="shared" ca="1" si="3975"/>
        <v/>
      </c>
      <c r="O1976" s="90" t="str">
        <f t="shared" ca="1" si="3975"/>
        <v/>
      </c>
      <c r="P1976" s="89" t="str">
        <f t="shared" ref="P1976:U1976" ca="1" si="3976">IF(ISNA(MATCH(MIN(J1954:J2003)+ROW()-ROW(P1954),J1954:J2003,0)),"",INDEX(D1954:D2003,MATCH(MIN(J1954:J2003)+ROW()-ROW(P1954),J1954:J2003,0)))</f>
        <v/>
      </c>
      <c r="Q1976" s="89" t="str">
        <f t="shared" ca="1" si="3976"/>
        <v/>
      </c>
      <c r="R1976" s="89" t="str">
        <f t="shared" ca="1" si="3976"/>
        <v/>
      </c>
      <c r="S1976" s="89" t="str">
        <f t="shared" ca="1" si="3976"/>
        <v/>
      </c>
      <c r="T1976" s="89" t="str">
        <f t="shared" ca="1" si="3976"/>
        <v/>
      </c>
      <c r="U1976" s="89" t="str">
        <f t="shared" ca="1" si="3976"/>
        <v/>
      </c>
      <c r="V1976" s="98"/>
    </row>
    <row r="1977" spans="2:22" x14ac:dyDescent="0.25">
      <c r="B1977">
        <v>24</v>
      </c>
      <c r="C1977" s="29">
        <f t="shared" si="3874"/>
        <v>43875</v>
      </c>
      <c r="D1977" s="88">
        <f ca="1">OFFSET(dispos!$D$44,,138)</f>
        <v>0</v>
      </c>
      <c r="E1977" s="88">
        <f ca="1">OFFSET(dispos!$E$44,,138)</f>
        <v>0</v>
      </c>
      <c r="F1977" s="88">
        <f ca="1">OFFSET(dispos!$F$44,,138)</f>
        <v>0</v>
      </c>
      <c r="G1977" s="88">
        <f ca="1">OFFSET(dispos!$G$44,,138)</f>
        <v>0</v>
      </c>
      <c r="H1977" s="88">
        <f ca="1">OFFSET(dispos!$H$44,,138)</f>
        <v>0</v>
      </c>
      <c r="I1977" s="88">
        <f ca="1">OFFSET(dispos!$I$44,,138)</f>
        <v>0</v>
      </c>
      <c r="J1977" s="90" t="str">
        <f t="shared" ref="J1977:O1977" ca="1" si="3977">IF(D1977=0,"",SUMPRODUCT((D1954:D2003&lt;=D1977)-(ISBLANK(D1954:D2003))))</f>
        <v/>
      </c>
      <c r="K1977" s="90" t="str">
        <f t="shared" ca="1" si="3977"/>
        <v/>
      </c>
      <c r="L1977" s="90" t="str">
        <f t="shared" ca="1" si="3977"/>
        <v/>
      </c>
      <c r="M1977" s="90" t="str">
        <f t="shared" ca="1" si="3977"/>
        <v/>
      </c>
      <c r="N1977" s="90" t="str">
        <f t="shared" ca="1" si="3977"/>
        <v/>
      </c>
      <c r="O1977" s="90" t="str">
        <f t="shared" ca="1" si="3977"/>
        <v/>
      </c>
      <c r="P1977" s="89" t="str">
        <f t="shared" ref="P1977:U1977" ca="1" si="3978">IF(ISNA(MATCH(MIN(J1954:J2003)+ROW()-ROW(P1954),J1954:J2003,0)),"",INDEX(D1954:D2003,MATCH(MIN(J1954:J2003)+ROW()-ROW(P1954),J1954:J2003,0)))</f>
        <v/>
      </c>
      <c r="Q1977" s="89" t="str">
        <f t="shared" ca="1" si="3978"/>
        <v/>
      </c>
      <c r="R1977" s="89" t="str">
        <f t="shared" ca="1" si="3978"/>
        <v/>
      </c>
      <c r="S1977" s="89" t="str">
        <f t="shared" ca="1" si="3978"/>
        <v/>
      </c>
      <c r="T1977" s="89" t="str">
        <f t="shared" ca="1" si="3978"/>
        <v/>
      </c>
      <c r="U1977" s="89" t="str">
        <f t="shared" ca="1" si="3978"/>
        <v/>
      </c>
      <c r="V1977" s="98"/>
    </row>
    <row r="1978" spans="2:22" x14ac:dyDescent="0.25">
      <c r="B1978">
        <v>25</v>
      </c>
      <c r="C1978" s="29">
        <f t="shared" si="3874"/>
        <v>43875</v>
      </c>
      <c r="D1978" s="88">
        <f ca="1">OFFSET(dispos!$D$44,,144)</f>
        <v>0</v>
      </c>
      <c r="E1978" s="88">
        <f ca="1">OFFSET(dispos!$E$44,,144)</f>
        <v>0</v>
      </c>
      <c r="F1978" s="88">
        <f ca="1">OFFSET(dispos!$F$44,,144)</f>
        <v>0</v>
      </c>
      <c r="G1978" s="88">
        <f ca="1">OFFSET(dispos!$G$44,,144)</f>
        <v>0</v>
      </c>
      <c r="H1978" s="88">
        <f ca="1">OFFSET(dispos!$H$44,,144)</f>
        <v>0</v>
      </c>
      <c r="I1978" s="88">
        <f ca="1">OFFSET(dispos!$I$44,,144)</f>
        <v>0</v>
      </c>
      <c r="J1978" s="90" t="str">
        <f t="shared" ref="J1978:O1978" ca="1" si="3979">IF(D1978=0,"",SUMPRODUCT((D1954:D2003&lt;=D1978)-(ISBLANK(D1954:D2003))))</f>
        <v/>
      </c>
      <c r="K1978" s="90" t="str">
        <f t="shared" ca="1" si="3979"/>
        <v/>
      </c>
      <c r="L1978" s="90" t="str">
        <f t="shared" ca="1" si="3979"/>
        <v/>
      </c>
      <c r="M1978" s="90" t="str">
        <f t="shared" ca="1" si="3979"/>
        <v/>
      </c>
      <c r="N1978" s="90" t="str">
        <f t="shared" ca="1" si="3979"/>
        <v/>
      </c>
      <c r="O1978" s="90" t="str">
        <f t="shared" ca="1" si="3979"/>
        <v/>
      </c>
      <c r="P1978" s="89" t="str">
        <f t="shared" ref="P1978:U1978" ca="1" si="3980">IF(ISNA(MATCH(MIN(J1954:J2003)+ROW()-ROW(P1954),J1954:J2003,0)),"",INDEX(D1954:D2003,MATCH(MIN(J1954:J2003)+ROW()-ROW(P1954),J1954:J2003,0)))</f>
        <v/>
      </c>
      <c r="Q1978" s="89" t="str">
        <f t="shared" ca="1" si="3980"/>
        <v/>
      </c>
      <c r="R1978" s="89" t="str">
        <f t="shared" ca="1" si="3980"/>
        <v/>
      </c>
      <c r="S1978" s="89" t="str">
        <f t="shared" ca="1" si="3980"/>
        <v/>
      </c>
      <c r="T1978" s="89" t="str">
        <f t="shared" ca="1" si="3980"/>
        <v/>
      </c>
      <c r="U1978" s="89" t="str">
        <f t="shared" ca="1" si="3980"/>
        <v/>
      </c>
      <c r="V1978" s="98"/>
    </row>
    <row r="1979" spans="2:22" x14ac:dyDescent="0.25">
      <c r="B1979">
        <v>26</v>
      </c>
      <c r="C1979" s="29">
        <f t="shared" si="3874"/>
        <v>43875</v>
      </c>
      <c r="D1979" s="88">
        <f ca="1">OFFSET(dispos!$D$44,,150)</f>
        <v>0</v>
      </c>
      <c r="E1979" s="88">
        <f ca="1">OFFSET(dispos!$E$44,,150)</f>
        <v>0</v>
      </c>
      <c r="F1979" s="88">
        <f ca="1">OFFSET(dispos!$F$44,,150)</f>
        <v>0</v>
      </c>
      <c r="G1979" s="88">
        <f ca="1">OFFSET(dispos!$G$44,,150)</f>
        <v>0</v>
      </c>
      <c r="H1979" s="88">
        <f ca="1">OFFSET(dispos!$H$44,,150)</f>
        <v>0</v>
      </c>
      <c r="I1979" s="88">
        <f ca="1">OFFSET(dispos!$I$44,,150)</f>
        <v>0</v>
      </c>
      <c r="J1979" s="90" t="str">
        <f t="shared" ref="J1979:O1979" ca="1" si="3981">IF(D1979=0,"",SUMPRODUCT((D1954:D2003&lt;=D1979)-(ISBLANK(D1954:D2003))))</f>
        <v/>
      </c>
      <c r="K1979" s="90" t="str">
        <f t="shared" ca="1" si="3981"/>
        <v/>
      </c>
      <c r="L1979" s="90" t="str">
        <f t="shared" ca="1" si="3981"/>
        <v/>
      </c>
      <c r="M1979" s="90" t="str">
        <f t="shared" ca="1" si="3981"/>
        <v/>
      </c>
      <c r="N1979" s="90" t="str">
        <f t="shared" ca="1" si="3981"/>
        <v/>
      </c>
      <c r="O1979" s="90" t="str">
        <f t="shared" ca="1" si="3981"/>
        <v/>
      </c>
      <c r="P1979" s="89" t="str">
        <f t="shared" ref="P1979:U1979" ca="1" si="3982">IF(ISNA(MATCH(MIN(J1954:J2003)+ROW()-ROW(P1954),J1954:J2003,0)),"",INDEX(D1954:D2003,MATCH(MIN(J1954:J2003)+ROW()-ROW(P1954),J1954:J2003,0)))</f>
        <v/>
      </c>
      <c r="Q1979" s="89" t="str">
        <f t="shared" ca="1" si="3982"/>
        <v/>
      </c>
      <c r="R1979" s="89" t="str">
        <f t="shared" ca="1" si="3982"/>
        <v/>
      </c>
      <c r="S1979" s="89" t="str">
        <f t="shared" ca="1" si="3982"/>
        <v/>
      </c>
      <c r="T1979" s="89" t="str">
        <f t="shared" ca="1" si="3982"/>
        <v/>
      </c>
      <c r="U1979" s="89" t="str">
        <f t="shared" ca="1" si="3982"/>
        <v/>
      </c>
      <c r="V1979" s="98"/>
    </row>
    <row r="1980" spans="2:22" x14ac:dyDescent="0.25">
      <c r="B1980">
        <v>27</v>
      </c>
      <c r="C1980" s="29">
        <f t="shared" si="3874"/>
        <v>43875</v>
      </c>
      <c r="D1980" s="88">
        <f ca="1">OFFSET(dispos!$D$44,,156)</f>
        <v>0</v>
      </c>
      <c r="E1980" s="88">
        <f ca="1">OFFSET(dispos!$E$44,,156)</f>
        <v>0</v>
      </c>
      <c r="F1980" s="88">
        <f ca="1">OFFSET(dispos!$F$44,,156)</f>
        <v>0</v>
      </c>
      <c r="G1980" s="88">
        <f ca="1">OFFSET(dispos!$G$44,,156)</f>
        <v>0</v>
      </c>
      <c r="H1980" s="88">
        <f ca="1">OFFSET(dispos!$H$44,,156)</f>
        <v>0</v>
      </c>
      <c r="I1980" s="88">
        <f ca="1">OFFSET(dispos!$I$44,,156)</f>
        <v>0</v>
      </c>
      <c r="J1980" s="90" t="str">
        <f t="shared" ref="J1980:O1980" ca="1" si="3983">IF(D1980=0,"",SUMPRODUCT((D1954:D2003&lt;=D1980)-(ISBLANK(D1954:D2003))))</f>
        <v/>
      </c>
      <c r="K1980" s="90" t="str">
        <f t="shared" ca="1" si="3983"/>
        <v/>
      </c>
      <c r="L1980" s="90" t="str">
        <f t="shared" ca="1" si="3983"/>
        <v/>
      </c>
      <c r="M1980" s="90" t="str">
        <f t="shared" ca="1" si="3983"/>
        <v/>
      </c>
      <c r="N1980" s="90" t="str">
        <f t="shared" ca="1" si="3983"/>
        <v/>
      </c>
      <c r="O1980" s="90" t="str">
        <f t="shared" ca="1" si="3983"/>
        <v/>
      </c>
      <c r="P1980" s="89" t="str">
        <f t="shared" ref="P1980:U1980" ca="1" si="3984">IF(ISNA(MATCH(MIN(J1954:J2003)+ROW()-ROW(P1954),J1954:J2003,0)),"",INDEX(D1954:D2003,MATCH(MIN(J1954:J2003)+ROW()-ROW(P1954),J1954:J2003,0)))</f>
        <v/>
      </c>
      <c r="Q1980" s="89" t="str">
        <f t="shared" ca="1" si="3984"/>
        <v/>
      </c>
      <c r="R1980" s="89" t="str">
        <f t="shared" ca="1" si="3984"/>
        <v/>
      </c>
      <c r="S1980" s="89" t="str">
        <f t="shared" ca="1" si="3984"/>
        <v/>
      </c>
      <c r="T1980" s="89" t="str">
        <f t="shared" ca="1" si="3984"/>
        <v/>
      </c>
      <c r="U1980" s="89" t="str">
        <f t="shared" ca="1" si="3984"/>
        <v/>
      </c>
      <c r="V1980" s="98"/>
    </row>
    <row r="1981" spans="2:22" x14ac:dyDescent="0.25">
      <c r="B1981">
        <v>28</v>
      </c>
      <c r="C1981" s="29">
        <f t="shared" si="3874"/>
        <v>43875</v>
      </c>
      <c r="D1981" s="88">
        <f ca="1">OFFSET(dispos!$D$44,,162)</f>
        <v>0</v>
      </c>
      <c r="E1981" s="88">
        <f ca="1">OFFSET(dispos!$E$44,,162)</f>
        <v>0</v>
      </c>
      <c r="F1981" s="88">
        <f ca="1">OFFSET(dispos!$F$44,,162)</f>
        <v>0</v>
      </c>
      <c r="G1981" s="88">
        <f ca="1">OFFSET(dispos!$G$44,,162)</f>
        <v>0</v>
      </c>
      <c r="H1981" s="88">
        <f ca="1">OFFSET(dispos!$H$44,,162)</f>
        <v>0</v>
      </c>
      <c r="I1981" s="88">
        <f ca="1">OFFSET(dispos!$I$44,,162)</f>
        <v>0</v>
      </c>
      <c r="J1981" s="90" t="str">
        <f t="shared" ref="J1981:O1981" ca="1" si="3985">IF(D1981=0,"",SUMPRODUCT((D1954:D2003&lt;=D1981)-(ISBLANK(D1954:D2003))))</f>
        <v/>
      </c>
      <c r="K1981" s="90" t="str">
        <f t="shared" ca="1" si="3985"/>
        <v/>
      </c>
      <c r="L1981" s="90" t="str">
        <f t="shared" ca="1" si="3985"/>
        <v/>
      </c>
      <c r="M1981" s="90" t="str">
        <f t="shared" ca="1" si="3985"/>
        <v/>
      </c>
      <c r="N1981" s="90" t="str">
        <f t="shared" ca="1" si="3985"/>
        <v/>
      </c>
      <c r="O1981" s="90" t="str">
        <f t="shared" ca="1" si="3985"/>
        <v/>
      </c>
      <c r="P1981" s="89" t="str">
        <f t="shared" ref="P1981:U1981" ca="1" si="3986">IF(ISNA(MATCH(MIN(J1954:J2003)+ROW()-ROW(P1954),J1954:J2003,0)),"",INDEX(D1954:D2003,MATCH(MIN(J1954:J2003)+ROW()-ROW(P1954),J1954:J2003,0)))</f>
        <v/>
      </c>
      <c r="Q1981" s="89" t="str">
        <f t="shared" ca="1" si="3986"/>
        <v/>
      </c>
      <c r="R1981" s="89" t="str">
        <f t="shared" ca="1" si="3986"/>
        <v/>
      </c>
      <c r="S1981" s="89" t="str">
        <f t="shared" ca="1" si="3986"/>
        <v/>
      </c>
      <c r="T1981" s="89" t="str">
        <f t="shared" ca="1" si="3986"/>
        <v/>
      </c>
      <c r="U1981" s="89" t="str">
        <f t="shared" ca="1" si="3986"/>
        <v/>
      </c>
      <c r="V1981" s="98"/>
    </row>
    <row r="1982" spans="2:22" x14ac:dyDescent="0.25">
      <c r="B1982">
        <v>29</v>
      </c>
      <c r="C1982" s="29">
        <f t="shared" si="3874"/>
        <v>43875</v>
      </c>
      <c r="D1982" s="88">
        <f ca="1">OFFSET(dispos!$D$44,,168)</f>
        <v>0</v>
      </c>
      <c r="E1982" s="88">
        <f ca="1">OFFSET(dispos!$E$44,,168)</f>
        <v>0</v>
      </c>
      <c r="F1982" s="88">
        <f ca="1">OFFSET(dispos!$F$44,,168)</f>
        <v>0</v>
      </c>
      <c r="G1982" s="88">
        <f ca="1">OFFSET(dispos!$G$44,,168)</f>
        <v>0</v>
      </c>
      <c r="H1982" s="88">
        <f ca="1">OFFSET(dispos!$H$44,,168)</f>
        <v>0</v>
      </c>
      <c r="I1982" s="88">
        <f ca="1">OFFSET(dispos!$I$44,,168)</f>
        <v>0</v>
      </c>
      <c r="J1982" s="90" t="str">
        <f t="shared" ref="J1982:O1982" ca="1" si="3987">IF(D1982=0,"",SUMPRODUCT((D1954:D2003&lt;=D1982)-(ISBLANK(D1954:D2003))))</f>
        <v/>
      </c>
      <c r="K1982" s="90" t="str">
        <f t="shared" ca="1" si="3987"/>
        <v/>
      </c>
      <c r="L1982" s="90" t="str">
        <f t="shared" ca="1" si="3987"/>
        <v/>
      </c>
      <c r="M1982" s="90" t="str">
        <f t="shared" ca="1" si="3987"/>
        <v/>
      </c>
      <c r="N1982" s="90" t="str">
        <f t="shared" ca="1" si="3987"/>
        <v/>
      </c>
      <c r="O1982" s="90" t="str">
        <f t="shared" ca="1" si="3987"/>
        <v/>
      </c>
      <c r="P1982" s="89" t="str">
        <f t="shared" ref="P1982:U1982" ca="1" si="3988">IF(ISNA(MATCH(MIN(J1954:J2003)+ROW()-ROW(P1954),J1954:J2003,0)),"",INDEX(D1954:D2003,MATCH(MIN(J1954:J2003)+ROW()-ROW(P1954),J1954:J2003,0)))</f>
        <v/>
      </c>
      <c r="Q1982" s="89" t="str">
        <f t="shared" ca="1" si="3988"/>
        <v/>
      </c>
      <c r="R1982" s="89" t="str">
        <f t="shared" ca="1" si="3988"/>
        <v/>
      </c>
      <c r="S1982" s="89" t="str">
        <f t="shared" ca="1" si="3988"/>
        <v/>
      </c>
      <c r="T1982" s="89" t="str">
        <f t="shared" ca="1" si="3988"/>
        <v/>
      </c>
      <c r="U1982" s="89" t="str">
        <f t="shared" ca="1" si="3988"/>
        <v/>
      </c>
      <c r="V1982" s="98"/>
    </row>
    <row r="1983" spans="2:22" x14ac:dyDescent="0.25">
      <c r="B1983">
        <v>30</v>
      </c>
      <c r="C1983" s="29">
        <f t="shared" si="3874"/>
        <v>43875</v>
      </c>
      <c r="D1983" s="88">
        <f ca="1">OFFSET(dispos!$D$44,,174)</f>
        <v>0</v>
      </c>
      <c r="E1983" s="88">
        <f ca="1">OFFSET(dispos!$E$44,,174)</f>
        <v>0</v>
      </c>
      <c r="F1983" s="88">
        <f ca="1">OFFSET(dispos!$F$44,,174)</f>
        <v>0</v>
      </c>
      <c r="G1983" s="88">
        <f ca="1">OFFSET(dispos!$G$44,,174)</f>
        <v>0</v>
      </c>
      <c r="H1983" s="88">
        <f ca="1">OFFSET(dispos!$H$44,,174)</f>
        <v>0</v>
      </c>
      <c r="I1983" s="88">
        <f ca="1">OFFSET(dispos!$I$44,,174)</f>
        <v>0</v>
      </c>
      <c r="J1983" s="90" t="str">
        <f t="shared" ref="J1983:O1983" ca="1" si="3989">IF(D1983=0,"",SUMPRODUCT((D1954:D2003&lt;=D1983)-(ISBLANK(D1954:D2003))))</f>
        <v/>
      </c>
      <c r="K1983" s="90" t="str">
        <f t="shared" ca="1" si="3989"/>
        <v/>
      </c>
      <c r="L1983" s="90" t="str">
        <f t="shared" ca="1" si="3989"/>
        <v/>
      </c>
      <c r="M1983" s="90" t="str">
        <f t="shared" ca="1" si="3989"/>
        <v/>
      </c>
      <c r="N1983" s="90" t="str">
        <f t="shared" ca="1" si="3989"/>
        <v/>
      </c>
      <c r="O1983" s="90" t="str">
        <f t="shared" ca="1" si="3989"/>
        <v/>
      </c>
      <c r="P1983" s="89" t="str">
        <f t="shared" ref="P1983:U1983" ca="1" si="3990">IF(ISNA(MATCH(MIN(J1954:J2003)+ROW()-ROW(P1954),J1954:J2003,0)),"",INDEX(D1954:D2003,MATCH(MIN(J1954:J2003)+ROW()-ROW(P1954),J1954:J2003,0)))</f>
        <v/>
      </c>
      <c r="Q1983" s="89" t="str">
        <f t="shared" ca="1" si="3990"/>
        <v/>
      </c>
      <c r="R1983" s="89" t="str">
        <f t="shared" ca="1" si="3990"/>
        <v/>
      </c>
      <c r="S1983" s="89" t="str">
        <f t="shared" ca="1" si="3990"/>
        <v/>
      </c>
      <c r="T1983" s="89" t="str">
        <f t="shared" ca="1" si="3990"/>
        <v/>
      </c>
      <c r="U1983" s="89" t="str">
        <f t="shared" ca="1" si="3990"/>
        <v/>
      </c>
      <c r="V1983" s="98"/>
    </row>
    <row r="1984" spans="2:22" x14ac:dyDescent="0.25">
      <c r="B1984">
        <v>31</v>
      </c>
      <c r="C1984" s="29">
        <f t="shared" si="3874"/>
        <v>43875</v>
      </c>
      <c r="D1984" s="88">
        <f ca="1">OFFSET(dispos!$D$44,,180)</f>
        <v>0</v>
      </c>
      <c r="E1984" s="88">
        <f ca="1">OFFSET(dispos!$E$44,,180)</f>
        <v>0</v>
      </c>
      <c r="F1984" s="88">
        <f ca="1">OFFSET(dispos!$F$44,,180)</f>
        <v>0</v>
      </c>
      <c r="G1984" s="88">
        <f ca="1">OFFSET(dispos!$G$44,,180)</f>
        <v>0</v>
      </c>
      <c r="H1984" s="88">
        <f ca="1">OFFSET(dispos!$H$44,,180)</f>
        <v>0</v>
      </c>
      <c r="I1984" s="88">
        <f ca="1">OFFSET(dispos!$I$44,,180)</f>
        <v>0</v>
      </c>
      <c r="J1984" s="90" t="str">
        <f t="shared" ref="J1984:O1984" ca="1" si="3991">IF(D1984=0,"",SUMPRODUCT((D1954:D2003&lt;=D1984)-(ISBLANK(D1954:D2003))))</f>
        <v/>
      </c>
      <c r="K1984" s="90" t="str">
        <f t="shared" ca="1" si="3991"/>
        <v/>
      </c>
      <c r="L1984" s="90" t="str">
        <f t="shared" ca="1" si="3991"/>
        <v/>
      </c>
      <c r="M1984" s="90" t="str">
        <f t="shared" ca="1" si="3991"/>
        <v/>
      </c>
      <c r="N1984" s="90" t="str">
        <f t="shared" ca="1" si="3991"/>
        <v/>
      </c>
      <c r="O1984" s="90" t="str">
        <f t="shared" ca="1" si="3991"/>
        <v/>
      </c>
      <c r="P1984" s="89" t="str">
        <f t="shared" ref="P1984:U1984" ca="1" si="3992">IF(ISNA(MATCH(MIN(J1954:J2003)+ROW()-ROW(P1954),J1954:J2003,0)),"",INDEX(D1954:D2003,MATCH(MIN(J1954:J2003)+ROW()-ROW(P1954),J1954:J2003,0)))</f>
        <v/>
      </c>
      <c r="Q1984" s="89" t="str">
        <f t="shared" ca="1" si="3992"/>
        <v/>
      </c>
      <c r="R1984" s="89" t="str">
        <f t="shared" ca="1" si="3992"/>
        <v/>
      </c>
      <c r="S1984" s="89" t="str">
        <f t="shared" ca="1" si="3992"/>
        <v/>
      </c>
      <c r="T1984" s="89" t="str">
        <f t="shared" ca="1" si="3992"/>
        <v/>
      </c>
      <c r="U1984" s="89" t="str">
        <f t="shared" ca="1" si="3992"/>
        <v/>
      </c>
      <c r="V1984" s="98"/>
    </row>
    <row r="1985" spans="2:22" x14ac:dyDescent="0.25">
      <c r="B1985">
        <v>32</v>
      </c>
      <c r="C1985" s="29">
        <f t="shared" si="3874"/>
        <v>43875</v>
      </c>
      <c r="D1985" s="88">
        <f ca="1">OFFSET(dispos!$D$44,,186)</f>
        <v>0</v>
      </c>
      <c r="E1985" s="88">
        <f ca="1">OFFSET(dispos!$E$44,,186)</f>
        <v>0</v>
      </c>
      <c r="F1985" s="88">
        <f ca="1">OFFSET(dispos!$F$44,,186)</f>
        <v>0</v>
      </c>
      <c r="G1985" s="88">
        <f ca="1">OFFSET(dispos!$G$44,,186)</f>
        <v>0</v>
      </c>
      <c r="H1985" s="88">
        <f ca="1">OFFSET(dispos!$H$44,,186)</f>
        <v>0</v>
      </c>
      <c r="I1985" s="88">
        <f ca="1">OFFSET(dispos!$I$44,,186)</f>
        <v>0</v>
      </c>
      <c r="J1985" s="90" t="str">
        <f t="shared" ref="J1985:O1985" ca="1" si="3993">IF(D1985=0,"",SUMPRODUCT((D1954:D2003&lt;=D1985)-(ISBLANK(D1954:D2003))))</f>
        <v/>
      </c>
      <c r="K1985" s="90" t="str">
        <f t="shared" ca="1" si="3993"/>
        <v/>
      </c>
      <c r="L1985" s="90" t="str">
        <f t="shared" ca="1" si="3993"/>
        <v/>
      </c>
      <c r="M1985" s="90" t="str">
        <f t="shared" ca="1" si="3993"/>
        <v/>
      </c>
      <c r="N1985" s="90" t="str">
        <f t="shared" ca="1" si="3993"/>
        <v/>
      </c>
      <c r="O1985" s="90" t="str">
        <f t="shared" ca="1" si="3993"/>
        <v/>
      </c>
      <c r="P1985" s="89" t="str">
        <f t="shared" ref="P1985:U1985" ca="1" si="3994">IF(ISNA(MATCH(MIN(J1954:J2003)+ROW()-ROW(P1954),J1954:J2003,0)),"",INDEX(D1954:D2003,MATCH(MIN(J1954:J2003)+ROW()-ROW(P1954),J1954:J2003,0)))</f>
        <v/>
      </c>
      <c r="Q1985" s="89" t="str">
        <f t="shared" ca="1" si="3994"/>
        <v/>
      </c>
      <c r="R1985" s="89" t="str">
        <f t="shared" ca="1" si="3994"/>
        <v/>
      </c>
      <c r="S1985" s="89" t="str">
        <f t="shared" ca="1" si="3994"/>
        <v/>
      </c>
      <c r="T1985" s="89" t="str">
        <f t="shared" ca="1" si="3994"/>
        <v/>
      </c>
      <c r="U1985" s="89" t="str">
        <f t="shared" ca="1" si="3994"/>
        <v/>
      </c>
      <c r="V1985" s="98"/>
    </row>
    <row r="1986" spans="2:22" x14ac:dyDescent="0.25">
      <c r="B1986">
        <v>33</v>
      </c>
      <c r="C1986" s="29">
        <f t="shared" si="3874"/>
        <v>43875</v>
      </c>
      <c r="D1986" s="88">
        <f ca="1">OFFSET(dispos!$D$44,,192)</f>
        <v>0</v>
      </c>
      <c r="E1986" s="88">
        <f ca="1">OFFSET(dispos!$E$44,,192)</f>
        <v>0</v>
      </c>
      <c r="F1986" s="88">
        <f ca="1">OFFSET(dispos!$F$44,,192)</f>
        <v>0</v>
      </c>
      <c r="G1986" s="88">
        <f ca="1">OFFSET(dispos!$G$44,,192)</f>
        <v>0</v>
      </c>
      <c r="H1986" s="88">
        <f ca="1">OFFSET(dispos!$H$44,,192)</f>
        <v>0</v>
      </c>
      <c r="I1986" s="88">
        <f ca="1">OFFSET(dispos!$I$44,,192)</f>
        <v>0</v>
      </c>
      <c r="J1986" s="90" t="str">
        <f t="shared" ref="J1986:O1986" ca="1" si="3995">IF(D1986=0,"",SUMPRODUCT((D1954:D2003&lt;=D1986)-(ISBLANK(D1954:D2003))))</f>
        <v/>
      </c>
      <c r="K1986" s="90" t="str">
        <f t="shared" ca="1" si="3995"/>
        <v/>
      </c>
      <c r="L1986" s="90" t="str">
        <f t="shared" ca="1" si="3995"/>
        <v/>
      </c>
      <c r="M1986" s="90" t="str">
        <f t="shared" ca="1" si="3995"/>
        <v/>
      </c>
      <c r="N1986" s="90" t="str">
        <f t="shared" ca="1" si="3995"/>
        <v/>
      </c>
      <c r="O1986" s="90" t="str">
        <f t="shared" ca="1" si="3995"/>
        <v/>
      </c>
      <c r="P1986" s="89" t="str">
        <f t="shared" ref="P1986:U1986" ca="1" si="3996">IF(ISNA(MATCH(MIN(J1954:J2003)+ROW()-ROW(P1954),J1954:J2003,0)),"",INDEX(D1954:D2003,MATCH(MIN(J1954:J2003)+ROW()-ROW(P1954),J1954:J2003,0)))</f>
        <v/>
      </c>
      <c r="Q1986" s="89" t="str">
        <f t="shared" ca="1" si="3996"/>
        <v/>
      </c>
      <c r="R1986" s="89" t="str">
        <f t="shared" ca="1" si="3996"/>
        <v/>
      </c>
      <c r="S1986" s="89" t="str">
        <f t="shared" ca="1" si="3996"/>
        <v/>
      </c>
      <c r="T1986" s="89" t="str">
        <f t="shared" ca="1" si="3996"/>
        <v/>
      </c>
      <c r="U1986" s="89" t="str">
        <f t="shared" ca="1" si="3996"/>
        <v/>
      </c>
      <c r="V1986" s="98"/>
    </row>
    <row r="1987" spans="2:22" x14ac:dyDescent="0.25">
      <c r="B1987">
        <v>34</v>
      </c>
      <c r="C1987" s="29">
        <f t="shared" si="3874"/>
        <v>43875</v>
      </c>
      <c r="D1987" s="88">
        <f ca="1">OFFSET(dispos!$D$44,,198)</f>
        <v>0</v>
      </c>
      <c r="E1987" s="88">
        <f ca="1">OFFSET(dispos!$E$44,,198)</f>
        <v>0</v>
      </c>
      <c r="F1987" s="88">
        <f ca="1">OFFSET(dispos!$F$44,,198)</f>
        <v>0</v>
      </c>
      <c r="G1987" s="88">
        <f ca="1">OFFSET(dispos!$G$44,,198)</f>
        <v>0</v>
      </c>
      <c r="H1987" s="88">
        <f ca="1">OFFSET(dispos!$H$44,,198)</f>
        <v>0</v>
      </c>
      <c r="I1987" s="88">
        <f ca="1">OFFSET(dispos!$I$44,,198)</f>
        <v>0</v>
      </c>
      <c r="J1987" s="90" t="str">
        <f t="shared" ref="J1987:O1987" ca="1" si="3997">IF(D1987=0,"",SUMPRODUCT((D1954:D2003&lt;=D1987)-(ISBLANK(D1954:D2003))))</f>
        <v/>
      </c>
      <c r="K1987" s="90" t="str">
        <f t="shared" ca="1" si="3997"/>
        <v/>
      </c>
      <c r="L1987" s="90" t="str">
        <f t="shared" ca="1" si="3997"/>
        <v/>
      </c>
      <c r="M1987" s="90" t="str">
        <f t="shared" ca="1" si="3997"/>
        <v/>
      </c>
      <c r="N1987" s="90" t="str">
        <f t="shared" ca="1" si="3997"/>
        <v/>
      </c>
      <c r="O1987" s="90" t="str">
        <f t="shared" ca="1" si="3997"/>
        <v/>
      </c>
      <c r="P1987" s="89" t="str">
        <f t="shared" ref="P1987:U1987" ca="1" si="3998">IF(ISNA(MATCH(MIN(J1954:J2003)+ROW()-ROW(P1954),J1954:J2003,0)),"",INDEX(D1954:D2003,MATCH(MIN(J1954:J2003)+ROW()-ROW(P1954),J1954:J2003,0)))</f>
        <v/>
      </c>
      <c r="Q1987" s="89" t="str">
        <f t="shared" ca="1" si="3998"/>
        <v/>
      </c>
      <c r="R1987" s="89" t="str">
        <f t="shared" ca="1" si="3998"/>
        <v/>
      </c>
      <c r="S1987" s="89" t="str">
        <f t="shared" ca="1" si="3998"/>
        <v/>
      </c>
      <c r="T1987" s="89" t="str">
        <f t="shared" ca="1" si="3998"/>
        <v/>
      </c>
      <c r="U1987" s="89" t="str">
        <f t="shared" ca="1" si="3998"/>
        <v/>
      </c>
      <c r="V1987" s="98"/>
    </row>
    <row r="1988" spans="2:22" x14ac:dyDescent="0.25">
      <c r="B1988">
        <v>35</v>
      </c>
      <c r="C1988" s="29">
        <f t="shared" si="3874"/>
        <v>43875</v>
      </c>
      <c r="D1988" s="88">
        <f ca="1">OFFSET(dispos!$D$44,,204)</f>
        <v>0</v>
      </c>
      <c r="E1988" s="88">
        <f ca="1">OFFSET(dispos!$E$44,,204)</f>
        <v>0</v>
      </c>
      <c r="F1988" s="88">
        <f ca="1">OFFSET(dispos!$F$44,,204)</f>
        <v>0</v>
      </c>
      <c r="G1988" s="88">
        <f ca="1">OFFSET(dispos!$G$44,,204)</f>
        <v>0</v>
      </c>
      <c r="H1988" s="88">
        <f ca="1">OFFSET(dispos!$H$44,,204)</f>
        <v>0</v>
      </c>
      <c r="I1988" s="88">
        <f ca="1">OFFSET(dispos!$I$44,,204)</f>
        <v>0</v>
      </c>
      <c r="J1988" s="90" t="str">
        <f t="shared" ref="J1988:O1988" ca="1" si="3999">IF(D1988=0,"",SUMPRODUCT((D1954:D2003&lt;=D1988)-(ISBLANK(D1954:D2003))))</f>
        <v/>
      </c>
      <c r="K1988" s="90" t="str">
        <f t="shared" ca="1" si="3999"/>
        <v/>
      </c>
      <c r="L1988" s="90" t="str">
        <f t="shared" ca="1" si="3999"/>
        <v/>
      </c>
      <c r="M1988" s="90" t="str">
        <f t="shared" ca="1" si="3999"/>
        <v/>
      </c>
      <c r="N1988" s="90" t="str">
        <f t="shared" ca="1" si="3999"/>
        <v/>
      </c>
      <c r="O1988" s="90" t="str">
        <f t="shared" ca="1" si="3999"/>
        <v/>
      </c>
      <c r="P1988" s="89" t="str">
        <f t="shared" ref="P1988:U1988" ca="1" si="4000">IF(ISNA(MATCH(MIN(J1954:J2003)+ROW()-ROW(P1954),J1954:J2003,0)),"",INDEX(D1954:D2003,MATCH(MIN(J1954:J2003)+ROW()-ROW(P1954),J1954:J2003,0)))</f>
        <v/>
      </c>
      <c r="Q1988" s="89" t="str">
        <f t="shared" ca="1" si="4000"/>
        <v/>
      </c>
      <c r="R1988" s="89" t="str">
        <f t="shared" ca="1" si="4000"/>
        <v/>
      </c>
      <c r="S1988" s="89" t="str">
        <f t="shared" ca="1" si="4000"/>
        <v/>
      </c>
      <c r="T1988" s="89" t="str">
        <f t="shared" ca="1" si="4000"/>
        <v/>
      </c>
      <c r="U1988" s="89" t="str">
        <f t="shared" ca="1" si="4000"/>
        <v/>
      </c>
      <c r="V1988" s="98"/>
    </row>
    <row r="1989" spans="2:22" x14ac:dyDescent="0.25">
      <c r="B1989">
        <v>36</v>
      </c>
      <c r="C1989" s="29">
        <f t="shared" si="3874"/>
        <v>43875</v>
      </c>
      <c r="D1989" s="88">
        <f ca="1">OFFSET(dispos!$D$44,,210)</f>
        <v>0</v>
      </c>
      <c r="E1989" s="88">
        <f ca="1">OFFSET(dispos!$E$44,,210)</f>
        <v>0</v>
      </c>
      <c r="F1989" s="88">
        <f ca="1">OFFSET(dispos!$F$44,,210)</f>
        <v>0</v>
      </c>
      <c r="G1989" s="88">
        <f ca="1">OFFSET(dispos!$G$44,,210)</f>
        <v>0</v>
      </c>
      <c r="H1989" s="88">
        <f ca="1">OFFSET(dispos!$H$44,,210)</f>
        <v>0</v>
      </c>
      <c r="I1989" s="88">
        <f ca="1">OFFSET(dispos!$I$44,,210)</f>
        <v>0</v>
      </c>
      <c r="J1989" s="90" t="str">
        <f t="shared" ref="J1989:O1989" ca="1" si="4001">IF(D1989=0,"",SUMPRODUCT((D1954:D2003&lt;=D1989)-(ISBLANK(D1954:D2003))))</f>
        <v/>
      </c>
      <c r="K1989" s="90" t="str">
        <f t="shared" ca="1" si="4001"/>
        <v/>
      </c>
      <c r="L1989" s="90" t="str">
        <f t="shared" ca="1" si="4001"/>
        <v/>
      </c>
      <c r="M1989" s="90" t="str">
        <f t="shared" ca="1" si="4001"/>
        <v/>
      </c>
      <c r="N1989" s="90" t="str">
        <f t="shared" ca="1" si="4001"/>
        <v/>
      </c>
      <c r="O1989" s="90" t="str">
        <f t="shared" ca="1" si="4001"/>
        <v/>
      </c>
      <c r="P1989" s="89" t="str">
        <f t="shared" ref="P1989:U1989" ca="1" si="4002">IF(ISNA(MATCH(MIN(J1954:J2003)+ROW()-ROW(P1954),J1954:J2003,0)),"",INDEX(D1954:D2003,MATCH(MIN(J1954:J2003)+ROW()-ROW(P1954),J1954:J2003,0)))</f>
        <v/>
      </c>
      <c r="Q1989" s="89" t="str">
        <f t="shared" ca="1" si="4002"/>
        <v/>
      </c>
      <c r="R1989" s="89" t="str">
        <f t="shared" ca="1" si="4002"/>
        <v/>
      </c>
      <c r="S1989" s="89" t="str">
        <f t="shared" ca="1" si="4002"/>
        <v/>
      </c>
      <c r="T1989" s="89" t="str">
        <f t="shared" ca="1" si="4002"/>
        <v/>
      </c>
      <c r="U1989" s="89" t="str">
        <f t="shared" ca="1" si="4002"/>
        <v/>
      </c>
      <c r="V1989" s="98"/>
    </row>
    <row r="1990" spans="2:22" x14ac:dyDescent="0.25">
      <c r="B1990">
        <v>37</v>
      </c>
      <c r="C1990" s="29">
        <f t="shared" ref="C1990:C2053" si="4003">C1989</f>
        <v>43875</v>
      </c>
      <c r="D1990" s="88">
        <f ca="1">OFFSET(dispos!$D$44,,216)</f>
        <v>0</v>
      </c>
      <c r="E1990" s="88">
        <f ca="1">OFFSET(dispos!$E$44,,216)</f>
        <v>0</v>
      </c>
      <c r="F1990" s="88">
        <f ca="1">OFFSET(dispos!$F$44,,216)</f>
        <v>0</v>
      </c>
      <c r="G1990" s="88">
        <f ca="1">OFFSET(dispos!$G$44,,216)</f>
        <v>0</v>
      </c>
      <c r="H1990" s="88">
        <f ca="1">OFFSET(dispos!$H$44,,216)</f>
        <v>0</v>
      </c>
      <c r="I1990" s="88">
        <f ca="1">OFFSET(dispos!$I$44,,216)</f>
        <v>0</v>
      </c>
      <c r="J1990" s="90" t="str">
        <f t="shared" ref="J1990:O1990" ca="1" si="4004">IF(D1990=0,"",SUMPRODUCT((D1954:D2003&lt;=D1990)-(ISBLANK(D1954:D2003))))</f>
        <v/>
      </c>
      <c r="K1990" s="90" t="str">
        <f t="shared" ca="1" si="4004"/>
        <v/>
      </c>
      <c r="L1990" s="90" t="str">
        <f t="shared" ca="1" si="4004"/>
        <v/>
      </c>
      <c r="M1990" s="90" t="str">
        <f t="shared" ca="1" si="4004"/>
        <v/>
      </c>
      <c r="N1990" s="90" t="str">
        <f t="shared" ca="1" si="4004"/>
        <v/>
      </c>
      <c r="O1990" s="90" t="str">
        <f t="shared" ca="1" si="4004"/>
        <v/>
      </c>
      <c r="P1990" s="89" t="str">
        <f t="shared" ref="P1990:U1990" ca="1" si="4005">IF(ISNA(MATCH(MIN(J1954:J2003)+ROW()-ROW(P1954),J1954:J2003,0)),"",INDEX(D1954:D2003,MATCH(MIN(J1954:J2003)+ROW()-ROW(P1954),J1954:J2003,0)))</f>
        <v/>
      </c>
      <c r="Q1990" s="89" t="str">
        <f t="shared" ca="1" si="4005"/>
        <v/>
      </c>
      <c r="R1990" s="89" t="str">
        <f t="shared" ca="1" si="4005"/>
        <v/>
      </c>
      <c r="S1990" s="89" t="str">
        <f t="shared" ca="1" si="4005"/>
        <v/>
      </c>
      <c r="T1990" s="89" t="str">
        <f t="shared" ca="1" si="4005"/>
        <v/>
      </c>
      <c r="U1990" s="89" t="str">
        <f t="shared" ca="1" si="4005"/>
        <v/>
      </c>
      <c r="V1990" s="98"/>
    </row>
    <row r="1991" spans="2:22" x14ac:dyDescent="0.25">
      <c r="B1991">
        <v>38</v>
      </c>
      <c r="C1991" s="29">
        <f t="shared" si="4003"/>
        <v>43875</v>
      </c>
      <c r="D1991" s="88">
        <f ca="1">OFFSET(dispos!$D$44,,222)</f>
        <v>0</v>
      </c>
      <c r="E1991" s="88">
        <f ca="1">OFFSET(dispos!$E$44,,222)</f>
        <v>0</v>
      </c>
      <c r="F1991" s="88">
        <f ca="1">OFFSET(dispos!$F$44,,222)</f>
        <v>0</v>
      </c>
      <c r="G1991" s="88">
        <f ca="1">OFFSET(dispos!$G$44,,222)</f>
        <v>0</v>
      </c>
      <c r="H1991" s="88">
        <f ca="1">OFFSET(dispos!$H$44,,222)</f>
        <v>0</v>
      </c>
      <c r="I1991" s="88">
        <f ca="1">OFFSET(dispos!$I$44,,222)</f>
        <v>0</v>
      </c>
      <c r="J1991" s="90" t="str">
        <f t="shared" ref="J1991:O1991" ca="1" si="4006">IF(D1991=0,"",SUMPRODUCT((D1954:D2003&lt;=D1991)-(ISBLANK(D1954:D2003))))</f>
        <v/>
      </c>
      <c r="K1991" s="90" t="str">
        <f t="shared" ca="1" si="4006"/>
        <v/>
      </c>
      <c r="L1991" s="90" t="str">
        <f t="shared" ca="1" si="4006"/>
        <v/>
      </c>
      <c r="M1991" s="90" t="str">
        <f t="shared" ca="1" si="4006"/>
        <v/>
      </c>
      <c r="N1991" s="90" t="str">
        <f t="shared" ca="1" si="4006"/>
        <v/>
      </c>
      <c r="O1991" s="90" t="str">
        <f t="shared" ca="1" si="4006"/>
        <v/>
      </c>
      <c r="P1991" s="89" t="str">
        <f t="shared" ref="P1991:U1991" ca="1" si="4007">IF(ISNA(MATCH(MIN(J1954:J2003)+ROW()-ROW(P1954),J1954:J2003,0)),"",INDEX(D1954:D2003,MATCH(MIN(J1954:J2003)+ROW()-ROW(P1954),J1954:J2003,0)))</f>
        <v/>
      </c>
      <c r="Q1991" s="89" t="str">
        <f t="shared" ca="1" si="4007"/>
        <v/>
      </c>
      <c r="R1991" s="89" t="str">
        <f t="shared" ca="1" si="4007"/>
        <v/>
      </c>
      <c r="S1991" s="89" t="str">
        <f t="shared" ca="1" si="4007"/>
        <v/>
      </c>
      <c r="T1991" s="89" t="str">
        <f t="shared" ca="1" si="4007"/>
        <v/>
      </c>
      <c r="U1991" s="89" t="str">
        <f t="shared" ca="1" si="4007"/>
        <v/>
      </c>
      <c r="V1991" s="98"/>
    </row>
    <row r="1992" spans="2:22" x14ac:dyDescent="0.25">
      <c r="B1992">
        <v>39</v>
      </c>
      <c r="C1992" s="29">
        <f t="shared" si="4003"/>
        <v>43875</v>
      </c>
      <c r="D1992" s="88">
        <f ca="1">OFFSET(dispos!$D$44,,228)</f>
        <v>0</v>
      </c>
      <c r="E1992" s="88">
        <f ca="1">OFFSET(dispos!$E$44,,228)</f>
        <v>0</v>
      </c>
      <c r="F1992" s="88">
        <f ca="1">OFFSET(dispos!$F$44,,228)</f>
        <v>0</v>
      </c>
      <c r="G1992" s="88">
        <f ca="1">OFFSET(dispos!$G$44,,228)</f>
        <v>0</v>
      </c>
      <c r="H1992" s="88">
        <f ca="1">OFFSET(dispos!$H$44,,228)</f>
        <v>0</v>
      </c>
      <c r="I1992" s="88">
        <f ca="1">OFFSET(dispos!$I$44,,228)</f>
        <v>0</v>
      </c>
      <c r="J1992" s="90" t="str">
        <f t="shared" ref="J1992:O1992" ca="1" si="4008">IF(D1992=0,"",SUMPRODUCT((D1954:D2003&lt;=D1992)-(ISBLANK(D1954:D2003))))</f>
        <v/>
      </c>
      <c r="K1992" s="90" t="str">
        <f t="shared" ca="1" si="4008"/>
        <v/>
      </c>
      <c r="L1992" s="90" t="str">
        <f t="shared" ca="1" si="4008"/>
        <v/>
      </c>
      <c r="M1992" s="90" t="str">
        <f t="shared" ca="1" si="4008"/>
        <v/>
      </c>
      <c r="N1992" s="90" t="str">
        <f t="shared" ca="1" si="4008"/>
        <v/>
      </c>
      <c r="O1992" s="90" t="str">
        <f t="shared" ca="1" si="4008"/>
        <v/>
      </c>
      <c r="P1992" s="89" t="str">
        <f t="shared" ref="P1992:U1992" ca="1" si="4009">IF(ISNA(MATCH(MIN(J1954:J2003)+ROW()-ROW(P1954),J1954:J2003,0)),"",INDEX(D1954:D2003,MATCH(MIN(J1954:J2003)+ROW()-ROW(P1954),J1954:J2003,0)))</f>
        <v/>
      </c>
      <c r="Q1992" s="89" t="str">
        <f t="shared" ca="1" si="4009"/>
        <v/>
      </c>
      <c r="R1992" s="89" t="str">
        <f t="shared" ca="1" si="4009"/>
        <v/>
      </c>
      <c r="S1992" s="89" t="str">
        <f t="shared" ca="1" si="4009"/>
        <v/>
      </c>
      <c r="T1992" s="89" t="str">
        <f t="shared" ca="1" si="4009"/>
        <v/>
      </c>
      <c r="U1992" s="89" t="str">
        <f t="shared" ca="1" si="4009"/>
        <v/>
      </c>
      <c r="V1992" s="98"/>
    </row>
    <row r="1993" spans="2:22" x14ac:dyDescent="0.25">
      <c r="B1993">
        <v>40</v>
      </c>
      <c r="C1993" s="29">
        <f t="shared" si="4003"/>
        <v>43875</v>
      </c>
      <c r="D1993" s="88">
        <f ca="1">OFFSET(dispos!$D$44,,234)</f>
        <v>0</v>
      </c>
      <c r="E1993" s="88">
        <f ca="1">OFFSET(dispos!$E$44,,234)</f>
        <v>0</v>
      </c>
      <c r="F1993" s="88">
        <f ca="1">OFFSET(dispos!$F$44,,234)</f>
        <v>0</v>
      </c>
      <c r="G1993" s="88">
        <f ca="1">OFFSET(dispos!$G$44,,234)</f>
        <v>0</v>
      </c>
      <c r="H1993" s="88">
        <f ca="1">OFFSET(dispos!$H$44,,234)</f>
        <v>0</v>
      </c>
      <c r="I1993" s="88">
        <f ca="1">OFFSET(dispos!$I$44,,234)</f>
        <v>0</v>
      </c>
      <c r="J1993" s="90" t="str">
        <f t="shared" ref="J1993:O1993" ca="1" si="4010">IF(D1993=0,"",SUMPRODUCT((D1954:D2003&lt;=D1993)-(ISBLANK(D1954:D2003))))</f>
        <v/>
      </c>
      <c r="K1993" s="90" t="str">
        <f t="shared" ca="1" si="4010"/>
        <v/>
      </c>
      <c r="L1993" s="90" t="str">
        <f t="shared" ca="1" si="4010"/>
        <v/>
      </c>
      <c r="M1993" s="90" t="str">
        <f t="shared" ca="1" si="4010"/>
        <v/>
      </c>
      <c r="N1993" s="90" t="str">
        <f t="shared" ca="1" si="4010"/>
        <v/>
      </c>
      <c r="O1993" s="90" t="str">
        <f t="shared" ca="1" si="4010"/>
        <v/>
      </c>
      <c r="P1993" s="89" t="str">
        <f t="shared" ref="P1993:U1993" ca="1" si="4011">IF(ISNA(MATCH(MIN(J1954:J2003)+ROW()-ROW(P1954),J1954:J2003,0)),"",INDEX(D1954:D2003,MATCH(MIN(J1954:J2003)+ROW()-ROW(P1954),J1954:J2003,0)))</f>
        <v/>
      </c>
      <c r="Q1993" s="89" t="str">
        <f t="shared" ca="1" si="4011"/>
        <v/>
      </c>
      <c r="R1993" s="89" t="str">
        <f t="shared" ca="1" si="4011"/>
        <v/>
      </c>
      <c r="S1993" s="89" t="str">
        <f t="shared" ca="1" si="4011"/>
        <v/>
      </c>
      <c r="T1993" s="89" t="str">
        <f t="shared" ca="1" si="4011"/>
        <v/>
      </c>
      <c r="U1993" s="89" t="str">
        <f t="shared" ca="1" si="4011"/>
        <v/>
      </c>
      <c r="V1993" s="98"/>
    </row>
    <row r="1994" spans="2:22" x14ac:dyDescent="0.25">
      <c r="B1994">
        <v>41</v>
      </c>
      <c r="C1994" s="29">
        <f t="shared" si="4003"/>
        <v>43875</v>
      </c>
      <c r="D1994" s="88">
        <f ca="1">OFFSET(dispos!$D$44,,240)</f>
        <v>0</v>
      </c>
      <c r="E1994" s="88">
        <f ca="1">OFFSET(dispos!$E$44,,240)</f>
        <v>0</v>
      </c>
      <c r="F1994" s="88">
        <f ca="1">OFFSET(dispos!$F$44,,240)</f>
        <v>0</v>
      </c>
      <c r="G1994" s="88">
        <f ca="1">OFFSET(dispos!$G$44,,240)</f>
        <v>0</v>
      </c>
      <c r="H1994" s="88">
        <f ca="1">OFFSET(dispos!$H$44,,240)</f>
        <v>0</v>
      </c>
      <c r="I1994" s="88">
        <f ca="1">OFFSET(dispos!$I$44,,240)</f>
        <v>0</v>
      </c>
      <c r="J1994" s="90" t="str">
        <f t="shared" ref="J1994:O1994" ca="1" si="4012">IF(D1994=0,"",SUMPRODUCT((D1954:D2003&lt;=D1994)-(ISBLANK(D1954:D2003))))</f>
        <v/>
      </c>
      <c r="K1994" s="90" t="str">
        <f t="shared" ca="1" si="4012"/>
        <v/>
      </c>
      <c r="L1994" s="90" t="str">
        <f t="shared" ca="1" si="4012"/>
        <v/>
      </c>
      <c r="M1994" s="90" t="str">
        <f t="shared" ca="1" si="4012"/>
        <v/>
      </c>
      <c r="N1994" s="90" t="str">
        <f t="shared" ca="1" si="4012"/>
        <v/>
      </c>
      <c r="O1994" s="90" t="str">
        <f t="shared" ca="1" si="4012"/>
        <v/>
      </c>
      <c r="P1994" s="89" t="str">
        <f t="shared" ref="P1994:U1994" ca="1" si="4013">IF(ISNA(MATCH(MIN(J1954:J2003)+ROW()-ROW(P1954),J1954:J2003,0)),"",INDEX(D1954:D2003,MATCH(MIN(J1954:J2003)+ROW()-ROW(P1954),J1954:J2003,0)))</f>
        <v/>
      </c>
      <c r="Q1994" s="89" t="str">
        <f t="shared" ca="1" si="4013"/>
        <v/>
      </c>
      <c r="R1994" s="89" t="str">
        <f t="shared" ca="1" si="4013"/>
        <v/>
      </c>
      <c r="S1994" s="89" t="str">
        <f t="shared" ca="1" si="4013"/>
        <v/>
      </c>
      <c r="T1994" s="89" t="str">
        <f t="shared" ca="1" si="4013"/>
        <v/>
      </c>
      <c r="U1994" s="89" t="str">
        <f t="shared" ca="1" si="4013"/>
        <v/>
      </c>
      <c r="V1994" s="98"/>
    </row>
    <row r="1995" spans="2:22" x14ac:dyDescent="0.25">
      <c r="B1995">
        <v>42</v>
      </c>
      <c r="C1995" s="29">
        <f t="shared" si="4003"/>
        <v>43875</v>
      </c>
      <c r="D1995" s="88">
        <f ca="1">OFFSET(dispos!$D$44,,246)</f>
        <v>0</v>
      </c>
      <c r="E1995" s="88">
        <f ca="1">OFFSET(dispos!$E$44,,246)</f>
        <v>0</v>
      </c>
      <c r="F1995" s="88">
        <f ca="1">OFFSET(dispos!$F$44,,246)</f>
        <v>0</v>
      </c>
      <c r="G1995" s="88">
        <f ca="1">OFFSET(dispos!$G$44,,246)</f>
        <v>0</v>
      </c>
      <c r="H1995" s="88">
        <f ca="1">OFFSET(dispos!$H$44,,246)</f>
        <v>0</v>
      </c>
      <c r="I1995" s="88">
        <f ca="1">OFFSET(dispos!$I$44,,246)</f>
        <v>0</v>
      </c>
      <c r="J1995" s="90" t="str">
        <f t="shared" ref="J1995:O1995" ca="1" si="4014">IF(D1995=0,"",SUMPRODUCT((D1954:D2003&lt;=D1995)-(ISBLANK(D1954:D2003))))</f>
        <v/>
      </c>
      <c r="K1995" s="90" t="str">
        <f t="shared" ca="1" si="4014"/>
        <v/>
      </c>
      <c r="L1995" s="90" t="str">
        <f t="shared" ca="1" si="4014"/>
        <v/>
      </c>
      <c r="M1995" s="90" t="str">
        <f t="shared" ca="1" si="4014"/>
        <v/>
      </c>
      <c r="N1995" s="90" t="str">
        <f t="shared" ca="1" si="4014"/>
        <v/>
      </c>
      <c r="O1995" s="90" t="str">
        <f t="shared" ca="1" si="4014"/>
        <v/>
      </c>
      <c r="P1995" s="89" t="str">
        <f t="shared" ref="P1995:U1995" ca="1" si="4015">IF(ISNA(MATCH(MIN(J1954:J2003)+ROW()-ROW(P1954),J1954:J2003,0)),"",INDEX(D1954:D2003,MATCH(MIN(J1954:J2003)+ROW()-ROW(P1954),J1954:J2003,0)))</f>
        <v/>
      </c>
      <c r="Q1995" s="89" t="str">
        <f t="shared" ca="1" si="4015"/>
        <v/>
      </c>
      <c r="R1995" s="89" t="str">
        <f t="shared" ca="1" si="4015"/>
        <v/>
      </c>
      <c r="S1995" s="89" t="str">
        <f t="shared" ca="1" si="4015"/>
        <v/>
      </c>
      <c r="T1995" s="89" t="str">
        <f t="shared" ca="1" si="4015"/>
        <v/>
      </c>
      <c r="U1995" s="89" t="str">
        <f t="shared" ca="1" si="4015"/>
        <v/>
      </c>
      <c r="V1995" s="98"/>
    </row>
    <row r="1996" spans="2:22" x14ac:dyDescent="0.25">
      <c r="B1996">
        <v>43</v>
      </c>
      <c r="C1996" s="29">
        <f t="shared" si="4003"/>
        <v>43875</v>
      </c>
      <c r="D1996" s="88">
        <f ca="1">OFFSET(dispos!$D$44,,252)</f>
        <v>0</v>
      </c>
      <c r="E1996" s="88">
        <f ca="1">OFFSET(dispos!$E$44,,252)</f>
        <v>0</v>
      </c>
      <c r="F1996" s="88">
        <f ca="1">OFFSET(dispos!$F$44,,252)</f>
        <v>0</v>
      </c>
      <c r="G1996" s="88">
        <f ca="1">OFFSET(dispos!$G$44,,252)</f>
        <v>0</v>
      </c>
      <c r="H1996" s="88">
        <f ca="1">OFFSET(dispos!$H$44,,252)</f>
        <v>0</v>
      </c>
      <c r="I1996" s="88">
        <f ca="1">OFFSET(dispos!$I$44,,252)</f>
        <v>0</v>
      </c>
      <c r="J1996" s="90" t="str">
        <f t="shared" ref="J1996:O1996" ca="1" si="4016">IF(D1996=0,"",SUMPRODUCT((D1954:D2003&lt;=D1996)-(ISBLANK(D1954:D2003))))</f>
        <v/>
      </c>
      <c r="K1996" s="90" t="str">
        <f t="shared" ca="1" si="4016"/>
        <v/>
      </c>
      <c r="L1996" s="90" t="str">
        <f t="shared" ca="1" si="4016"/>
        <v/>
      </c>
      <c r="M1996" s="90" t="str">
        <f t="shared" ca="1" si="4016"/>
        <v/>
      </c>
      <c r="N1996" s="90" t="str">
        <f t="shared" ca="1" si="4016"/>
        <v/>
      </c>
      <c r="O1996" s="90" t="str">
        <f t="shared" ca="1" si="4016"/>
        <v/>
      </c>
      <c r="P1996" s="89" t="str">
        <f t="shared" ref="P1996:U1996" ca="1" si="4017">IF(ISNA(MATCH(MIN(J1954:J2003)+ROW()-ROW(P1954),J1954:J2003,0)),"",INDEX(D1954:D2003,MATCH(MIN(J1954:J2003)+ROW()-ROW(P1954),J1954:J2003,0)))</f>
        <v/>
      </c>
      <c r="Q1996" s="89" t="str">
        <f t="shared" ca="1" si="4017"/>
        <v/>
      </c>
      <c r="R1996" s="89" t="str">
        <f t="shared" ca="1" si="4017"/>
        <v/>
      </c>
      <c r="S1996" s="89" t="str">
        <f t="shared" ca="1" si="4017"/>
        <v/>
      </c>
      <c r="T1996" s="89" t="str">
        <f t="shared" ca="1" si="4017"/>
        <v/>
      </c>
      <c r="U1996" s="89" t="str">
        <f t="shared" ca="1" si="4017"/>
        <v/>
      </c>
      <c r="V1996" s="98"/>
    </row>
    <row r="1997" spans="2:22" x14ac:dyDescent="0.25">
      <c r="B1997">
        <v>44</v>
      </c>
      <c r="C1997" s="29">
        <f t="shared" si="4003"/>
        <v>43875</v>
      </c>
      <c r="D1997" s="88">
        <f ca="1">OFFSET(dispos!$D$44,,258)</f>
        <v>0</v>
      </c>
      <c r="E1997" s="88">
        <f ca="1">OFFSET(dispos!$E$44,,258)</f>
        <v>0</v>
      </c>
      <c r="F1997" s="88">
        <f ca="1">OFFSET(dispos!$F$44,,258)</f>
        <v>0</v>
      </c>
      <c r="G1997" s="88">
        <f ca="1">OFFSET(dispos!$G$44,,258)</f>
        <v>0</v>
      </c>
      <c r="H1997" s="88">
        <f ca="1">OFFSET(dispos!$H$44,,258)</f>
        <v>0</v>
      </c>
      <c r="I1997" s="88">
        <f ca="1">OFFSET(dispos!$I$44,,258)</f>
        <v>0</v>
      </c>
      <c r="J1997" s="90" t="str">
        <f t="shared" ref="J1997:O1997" ca="1" si="4018">IF(D1997=0,"",SUMPRODUCT((D1954:D2003&lt;=D1997)-(ISBLANK(D1954:D2003))))</f>
        <v/>
      </c>
      <c r="K1997" s="90" t="str">
        <f t="shared" ca="1" si="4018"/>
        <v/>
      </c>
      <c r="L1997" s="90" t="str">
        <f t="shared" ca="1" si="4018"/>
        <v/>
      </c>
      <c r="M1997" s="90" t="str">
        <f t="shared" ca="1" si="4018"/>
        <v/>
      </c>
      <c r="N1997" s="90" t="str">
        <f t="shared" ca="1" si="4018"/>
        <v/>
      </c>
      <c r="O1997" s="90" t="str">
        <f t="shared" ca="1" si="4018"/>
        <v/>
      </c>
      <c r="P1997" s="89" t="str">
        <f t="shared" ref="P1997:U1997" ca="1" si="4019">IF(ISNA(MATCH(MIN(J1954:J2003)+ROW()-ROW(P1954),J1954:J2003,0)),"",INDEX(D1954:D2003,MATCH(MIN(J1954:J2003)+ROW()-ROW(P1954),J1954:J2003,0)))</f>
        <v/>
      </c>
      <c r="Q1997" s="89" t="str">
        <f t="shared" ca="1" si="4019"/>
        <v/>
      </c>
      <c r="R1997" s="89" t="str">
        <f t="shared" ca="1" si="4019"/>
        <v/>
      </c>
      <c r="S1997" s="89" t="str">
        <f t="shared" ca="1" si="4019"/>
        <v/>
      </c>
      <c r="T1997" s="89" t="str">
        <f t="shared" ca="1" si="4019"/>
        <v/>
      </c>
      <c r="U1997" s="89" t="str">
        <f t="shared" ca="1" si="4019"/>
        <v/>
      </c>
      <c r="V1997" s="98"/>
    </row>
    <row r="1998" spans="2:22" x14ac:dyDescent="0.25">
      <c r="B1998">
        <v>45</v>
      </c>
      <c r="C1998" s="29">
        <f t="shared" si="4003"/>
        <v>43875</v>
      </c>
      <c r="D1998" s="88">
        <f ca="1">OFFSET(dispos!$D$44,,264)</f>
        <v>0</v>
      </c>
      <c r="E1998" s="88">
        <f ca="1">OFFSET(dispos!$E$44,,264)</f>
        <v>0</v>
      </c>
      <c r="F1998" s="88">
        <f ca="1">OFFSET(dispos!$F$44,,264)</f>
        <v>0</v>
      </c>
      <c r="G1998" s="88">
        <f ca="1">OFFSET(dispos!$G$44,,264)</f>
        <v>0</v>
      </c>
      <c r="H1998" s="88">
        <f ca="1">OFFSET(dispos!$H$44,,264)</f>
        <v>0</v>
      </c>
      <c r="I1998" s="88">
        <f ca="1">OFFSET(dispos!$I$44,,264)</f>
        <v>0</v>
      </c>
      <c r="J1998" s="90" t="str">
        <f t="shared" ref="J1998:O1998" ca="1" si="4020">IF(D1998=0,"",SUMPRODUCT((D1954:D2003&lt;=D1998)-(ISBLANK(D1954:D2003))))</f>
        <v/>
      </c>
      <c r="K1998" s="90" t="str">
        <f t="shared" ca="1" si="4020"/>
        <v/>
      </c>
      <c r="L1998" s="90" t="str">
        <f t="shared" ca="1" si="4020"/>
        <v/>
      </c>
      <c r="M1998" s="90" t="str">
        <f t="shared" ca="1" si="4020"/>
        <v/>
      </c>
      <c r="N1998" s="90" t="str">
        <f t="shared" ca="1" si="4020"/>
        <v/>
      </c>
      <c r="O1998" s="90" t="str">
        <f t="shared" ca="1" si="4020"/>
        <v/>
      </c>
      <c r="P1998" s="89" t="str">
        <f t="shared" ref="P1998:U1998" ca="1" si="4021">IF(ISNA(MATCH(MIN(J1954:J2003)+ROW()-ROW(P1954),J1954:J2003,0)),"",INDEX(D1954:D2003,MATCH(MIN(J1954:J2003)+ROW()-ROW(P1954),J1954:J2003,0)))</f>
        <v/>
      </c>
      <c r="Q1998" s="89" t="str">
        <f t="shared" ca="1" si="4021"/>
        <v/>
      </c>
      <c r="R1998" s="89" t="str">
        <f t="shared" ca="1" si="4021"/>
        <v/>
      </c>
      <c r="S1998" s="89" t="str">
        <f t="shared" ca="1" si="4021"/>
        <v/>
      </c>
      <c r="T1998" s="89" t="str">
        <f t="shared" ca="1" si="4021"/>
        <v/>
      </c>
      <c r="U1998" s="89" t="str">
        <f t="shared" ca="1" si="4021"/>
        <v/>
      </c>
      <c r="V1998" s="98"/>
    </row>
    <row r="1999" spans="2:22" x14ac:dyDescent="0.25">
      <c r="B1999">
        <v>46</v>
      </c>
      <c r="C1999" s="29">
        <f t="shared" si="4003"/>
        <v>43875</v>
      </c>
      <c r="D1999" s="88">
        <f ca="1">OFFSET(dispos!$D$44,,270)</f>
        <v>0</v>
      </c>
      <c r="E1999" s="88">
        <f ca="1">OFFSET(dispos!$E$44,,270)</f>
        <v>0</v>
      </c>
      <c r="F1999" s="88">
        <f ca="1">OFFSET(dispos!$F$44,,270)</f>
        <v>0</v>
      </c>
      <c r="G1999" s="88">
        <f ca="1">OFFSET(dispos!$G$44,,270)</f>
        <v>0</v>
      </c>
      <c r="H1999" s="88">
        <f ca="1">OFFSET(dispos!$H$44,,270)</f>
        <v>0</v>
      </c>
      <c r="I1999" s="88">
        <f ca="1">OFFSET(dispos!$I$44,,270)</f>
        <v>0</v>
      </c>
      <c r="J1999" s="90" t="str">
        <f t="shared" ref="J1999:O1999" ca="1" si="4022">IF(D1999=0,"",SUMPRODUCT((D1954:D2003&lt;=D1999)-(ISBLANK(D1954:D2003))))</f>
        <v/>
      </c>
      <c r="K1999" s="90" t="str">
        <f t="shared" ca="1" si="4022"/>
        <v/>
      </c>
      <c r="L1999" s="90" t="str">
        <f t="shared" ca="1" si="4022"/>
        <v/>
      </c>
      <c r="M1999" s="90" t="str">
        <f t="shared" ca="1" si="4022"/>
        <v/>
      </c>
      <c r="N1999" s="90" t="str">
        <f t="shared" ca="1" si="4022"/>
        <v/>
      </c>
      <c r="O1999" s="90" t="str">
        <f t="shared" ca="1" si="4022"/>
        <v/>
      </c>
      <c r="P1999" s="89" t="str">
        <f t="shared" ref="P1999:U1999" ca="1" si="4023">IF(ISNA(MATCH(MIN(J1954:J2003)+ROW()-ROW(P1954),J1954:J2003,0)),"",INDEX(D1954:D2003,MATCH(MIN(J1954:J2003)+ROW()-ROW(P1954),J1954:J2003,0)))</f>
        <v/>
      </c>
      <c r="Q1999" s="89" t="str">
        <f t="shared" ca="1" si="4023"/>
        <v/>
      </c>
      <c r="R1999" s="89" t="str">
        <f t="shared" ca="1" si="4023"/>
        <v/>
      </c>
      <c r="S1999" s="89" t="str">
        <f t="shared" ca="1" si="4023"/>
        <v/>
      </c>
      <c r="T1999" s="89" t="str">
        <f t="shared" ca="1" si="4023"/>
        <v/>
      </c>
      <c r="U1999" s="89" t="str">
        <f t="shared" ca="1" si="4023"/>
        <v/>
      </c>
      <c r="V1999" s="98"/>
    </row>
    <row r="2000" spans="2:22" x14ac:dyDescent="0.25">
      <c r="B2000">
        <v>47</v>
      </c>
      <c r="C2000" s="29">
        <f t="shared" si="4003"/>
        <v>43875</v>
      </c>
      <c r="D2000" s="88">
        <f ca="1">OFFSET(dispos!$D$44,,276)</f>
        <v>0</v>
      </c>
      <c r="E2000" s="88">
        <f ca="1">OFFSET(dispos!$E$44,,276)</f>
        <v>0</v>
      </c>
      <c r="F2000" s="88">
        <f ca="1">OFFSET(dispos!$F$44,,276)</f>
        <v>0</v>
      </c>
      <c r="G2000" s="88">
        <f ca="1">OFFSET(dispos!$G$44,,276)</f>
        <v>0</v>
      </c>
      <c r="H2000" s="88">
        <f ca="1">OFFSET(dispos!$H$44,,276)</f>
        <v>0</v>
      </c>
      <c r="I2000" s="88">
        <f ca="1">OFFSET(dispos!$I$44,,276)</f>
        <v>0</v>
      </c>
      <c r="J2000" s="90" t="str">
        <f t="shared" ref="J2000:O2000" ca="1" si="4024">IF(D2000=0,"",SUMPRODUCT((D1954:D2003&lt;=D2000)-(ISBLANK(D1954:D2003))))</f>
        <v/>
      </c>
      <c r="K2000" s="90" t="str">
        <f t="shared" ca="1" si="4024"/>
        <v/>
      </c>
      <c r="L2000" s="90" t="str">
        <f t="shared" ca="1" si="4024"/>
        <v/>
      </c>
      <c r="M2000" s="90" t="str">
        <f t="shared" ca="1" si="4024"/>
        <v/>
      </c>
      <c r="N2000" s="90" t="str">
        <f t="shared" ca="1" si="4024"/>
        <v/>
      </c>
      <c r="O2000" s="90" t="str">
        <f t="shared" ca="1" si="4024"/>
        <v/>
      </c>
      <c r="P2000" s="89" t="str">
        <f t="shared" ref="P2000:U2000" ca="1" si="4025">IF(ISNA(MATCH(MIN(J1954:J2003)+ROW()-ROW(P1954),J1954:J2003,0)),"",INDEX(D1954:D2003,MATCH(MIN(J1954:J2003)+ROW()-ROW(P1954),J1954:J2003,0)))</f>
        <v/>
      </c>
      <c r="Q2000" s="89" t="str">
        <f t="shared" ca="1" si="4025"/>
        <v/>
      </c>
      <c r="R2000" s="89" t="str">
        <f t="shared" ca="1" si="4025"/>
        <v/>
      </c>
      <c r="S2000" s="89" t="str">
        <f t="shared" ca="1" si="4025"/>
        <v/>
      </c>
      <c r="T2000" s="89" t="str">
        <f t="shared" ca="1" si="4025"/>
        <v/>
      </c>
      <c r="U2000" s="89" t="str">
        <f t="shared" ca="1" si="4025"/>
        <v/>
      </c>
      <c r="V2000" s="98"/>
    </row>
    <row r="2001" spans="2:22" x14ac:dyDescent="0.25">
      <c r="B2001">
        <v>48</v>
      </c>
      <c r="C2001" s="29">
        <f t="shared" si="4003"/>
        <v>43875</v>
      </c>
      <c r="D2001" s="88">
        <f ca="1">OFFSET(dispos!$D$44,,282)</f>
        <v>0</v>
      </c>
      <c r="E2001" s="88">
        <f ca="1">OFFSET(dispos!$E$44,,282)</f>
        <v>0</v>
      </c>
      <c r="F2001" s="88">
        <f ca="1">OFFSET(dispos!$F$44,,282)</f>
        <v>0</v>
      </c>
      <c r="G2001" s="88">
        <f ca="1">OFFSET(dispos!$G$44,,282)</f>
        <v>0</v>
      </c>
      <c r="H2001" s="88">
        <f ca="1">OFFSET(dispos!$H$44,,282)</f>
        <v>0</v>
      </c>
      <c r="I2001" s="88">
        <f ca="1">OFFSET(dispos!$I$44,,282)</f>
        <v>0</v>
      </c>
      <c r="J2001" s="90" t="str">
        <f t="shared" ref="J2001:O2001" ca="1" si="4026">IF(D2001=0,"",SUMPRODUCT((D1954:D2003&lt;=D2001)-(ISBLANK(D1954:D2003))))</f>
        <v/>
      </c>
      <c r="K2001" s="90" t="str">
        <f t="shared" ca="1" si="4026"/>
        <v/>
      </c>
      <c r="L2001" s="90" t="str">
        <f t="shared" ca="1" si="4026"/>
        <v/>
      </c>
      <c r="M2001" s="90" t="str">
        <f t="shared" ca="1" si="4026"/>
        <v/>
      </c>
      <c r="N2001" s="90" t="str">
        <f t="shared" ca="1" si="4026"/>
        <v/>
      </c>
      <c r="O2001" s="90" t="str">
        <f t="shared" ca="1" si="4026"/>
        <v/>
      </c>
      <c r="P2001" s="89" t="str">
        <f t="shared" ref="P2001:U2001" ca="1" si="4027">IF(ISNA(MATCH(MIN(J1954:J2003)+ROW()-ROW(P1954),J1954:J2003,0)),"",INDEX(D1954:D2003,MATCH(MIN(J1954:J2003)+ROW()-ROW(P1954),J1954:J2003,0)))</f>
        <v/>
      </c>
      <c r="Q2001" s="89" t="str">
        <f t="shared" ca="1" si="4027"/>
        <v/>
      </c>
      <c r="R2001" s="89" t="str">
        <f t="shared" ca="1" si="4027"/>
        <v/>
      </c>
      <c r="S2001" s="89" t="str">
        <f t="shared" ca="1" si="4027"/>
        <v/>
      </c>
      <c r="T2001" s="89" t="str">
        <f t="shared" ca="1" si="4027"/>
        <v/>
      </c>
      <c r="U2001" s="89" t="str">
        <f t="shared" ca="1" si="4027"/>
        <v/>
      </c>
      <c r="V2001" s="98"/>
    </row>
    <row r="2002" spans="2:22" x14ac:dyDescent="0.25">
      <c r="B2002">
        <v>49</v>
      </c>
      <c r="C2002" s="29">
        <f t="shared" si="4003"/>
        <v>43875</v>
      </c>
      <c r="D2002" s="88">
        <f ca="1">OFFSET(dispos!$D$44,,288)</f>
        <v>0</v>
      </c>
      <c r="E2002" s="88">
        <f ca="1">OFFSET(dispos!$E$44,,288)</f>
        <v>0</v>
      </c>
      <c r="F2002" s="88">
        <f ca="1">OFFSET(dispos!$F$44,,288)</f>
        <v>0</v>
      </c>
      <c r="G2002" s="88">
        <f ca="1">OFFSET(dispos!$G$44,,288)</f>
        <v>0</v>
      </c>
      <c r="H2002" s="88">
        <f ca="1">OFFSET(dispos!$H$44,,288)</f>
        <v>0</v>
      </c>
      <c r="I2002" s="88">
        <f ca="1">OFFSET(dispos!$I$44,,288)</f>
        <v>0</v>
      </c>
      <c r="J2002" s="90" t="str">
        <f t="shared" ref="J2002:O2002" ca="1" si="4028">IF(D2002=0,"",SUMPRODUCT((D1954:D2003&lt;=D2002)-(ISBLANK(D1954:D2003))))</f>
        <v/>
      </c>
      <c r="K2002" s="90" t="str">
        <f t="shared" ca="1" si="4028"/>
        <v/>
      </c>
      <c r="L2002" s="90" t="str">
        <f t="shared" ca="1" si="4028"/>
        <v/>
      </c>
      <c r="M2002" s="90" t="str">
        <f t="shared" ca="1" si="4028"/>
        <v/>
      </c>
      <c r="N2002" s="90" t="str">
        <f t="shared" ca="1" si="4028"/>
        <v/>
      </c>
      <c r="O2002" s="90" t="str">
        <f t="shared" ca="1" si="4028"/>
        <v/>
      </c>
      <c r="P2002" s="89" t="str">
        <f t="shared" ref="P2002:U2002" ca="1" si="4029">IF(ISNA(MATCH(MIN(J1954:J2003)+ROW()-ROW(P1954),J1954:J2003,0)),"",INDEX(D1954:D2003,MATCH(MIN(J1954:J2003)+ROW()-ROW(P1954),J1954:J2003,0)))</f>
        <v/>
      </c>
      <c r="Q2002" s="89" t="str">
        <f t="shared" ca="1" si="4029"/>
        <v/>
      </c>
      <c r="R2002" s="89" t="str">
        <f t="shared" ca="1" si="4029"/>
        <v/>
      </c>
      <c r="S2002" s="89" t="str">
        <f t="shared" ca="1" si="4029"/>
        <v/>
      </c>
      <c r="T2002" s="89" t="str">
        <f t="shared" ca="1" si="4029"/>
        <v/>
      </c>
      <c r="U2002" s="89" t="str">
        <f t="shared" ca="1" si="4029"/>
        <v/>
      </c>
      <c r="V2002" s="98"/>
    </row>
    <row r="2003" spans="2:22" x14ac:dyDescent="0.25">
      <c r="B2003">
        <v>50</v>
      </c>
      <c r="C2003" s="29">
        <f t="shared" si="4003"/>
        <v>43875</v>
      </c>
      <c r="D2003" s="88">
        <f ca="1">OFFSET(dispos!$D$44,,294)</f>
        <v>0</v>
      </c>
      <c r="E2003" s="88">
        <f ca="1">OFFSET(dispos!$E$44,,294)</f>
        <v>0</v>
      </c>
      <c r="F2003" s="88">
        <f ca="1">OFFSET(dispos!$F$44,,294)</f>
        <v>0</v>
      </c>
      <c r="G2003" s="88">
        <f ca="1">OFFSET(dispos!$G$44,,294)</f>
        <v>0</v>
      </c>
      <c r="H2003" s="88">
        <f ca="1">OFFSET(dispos!$H$44,,294)</f>
        <v>0</v>
      </c>
      <c r="I2003" s="88">
        <f ca="1">OFFSET(dispos!$I$44,,294)</f>
        <v>0</v>
      </c>
      <c r="J2003" s="90" t="str">
        <f t="shared" ref="J2003:O2003" ca="1" si="4030">IF(D2003=0,"",SUMPRODUCT((D1954:D2003&lt;=D2003)-(ISBLANK(D1954:D2003))))</f>
        <v/>
      </c>
      <c r="K2003" s="90" t="str">
        <f t="shared" ca="1" si="4030"/>
        <v/>
      </c>
      <c r="L2003" s="90" t="str">
        <f t="shared" ca="1" si="4030"/>
        <v/>
      </c>
      <c r="M2003" s="90" t="str">
        <f t="shared" ca="1" si="4030"/>
        <v/>
      </c>
      <c r="N2003" s="90" t="str">
        <f t="shared" ca="1" si="4030"/>
        <v/>
      </c>
      <c r="O2003" s="90" t="str">
        <f t="shared" ca="1" si="4030"/>
        <v/>
      </c>
      <c r="P2003" s="89" t="str">
        <f t="shared" ref="P2003:U2003" ca="1" si="4031">IF(ISNA(MATCH(MIN(J1954:J2003)+ROW()-ROW(P1954),J1954:J2003,0)),"",INDEX(D1954:D2003,MATCH(MIN(J1954:J2003)+ROW()-ROW(P1954),J1954:J2003,0)))</f>
        <v/>
      </c>
      <c r="Q2003" s="89" t="str">
        <f t="shared" ca="1" si="4031"/>
        <v/>
      </c>
      <c r="R2003" s="89" t="str">
        <f t="shared" ca="1" si="4031"/>
        <v/>
      </c>
      <c r="S2003" s="89" t="str">
        <f t="shared" ca="1" si="4031"/>
        <v/>
      </c>
      <c r="T2003" s="89" t="str">
        <f t="shared" ca="1" si="4031"/>
        <v/>
      </c>
      <c r="U2003" s="89" t="str">
        <f t="shared" ca="1" si="4031"/>
        <v/>
      </c>
      <c r="V2003" s="98"/>
    </row>
    <row r="2004" spans="2:22" x14ac:dyDescent="0.25">
      <c r="B2004" s="91">
        <v>1</v>
      </c>
      <c r="C2004" s="92">
        <f>dispos!$C$45</f>
        <v>43876</v>
      </c>
      <c r="D2004" s="93">
        <f ca="1">OFFSET(dispos!$D$45,,)</f>
        <v>0</v>
      </c>
      <c r="E2004" s="93">
        <f ca="1">OFFSET(dispos!$E$45,,)</f>
        <v>0</v>
      </c>
      <c r="F2004" s="93">
        <f ca="1">OFFSET(dispos!$F$45,,)</f>
        <v>0</v>
      </c>
      <c r="G2004" s="93">
        <f ca="1">OFFSET(dispos!$G$45,,)</f>
        <v>0</v>
      </c>
      <c r="H2004" s="93">
        <f ca="1">OFFSET(dispos!$H$45,,)</f>
        <v>0</v>
      </c>
      <c r="I2004" s="93">
        <f ca="1">OFFSET(dispos!$I$45,,)</f>
        <v>0</v>
      </c>
      <c r="J2004" s="94" t="str">
        <f t="shared" ref="J2004:O2004" ca="1" si="4032">IF(D2004=0,"",SUMPRODUCT((D2004:D2053&lt;=D2004)-(ISBLANK(D2004:D2053))))</f>
        <v/>
      </c>
      <c r="K2004" s="95" t="str">
        <f t="shared" ca="1" si="4032"/>
        <v/>
      </c>
      <c r="L2004" s="95" t="str">
        <f t="shared" ca="1" si="4032"/>
        <v/>
      </c>
      <c r="M2004" s="95" t="str">
        <f t="shared" ca="1" si="4032"/>
        <v/>
      </c>
      <c r="N2004" s="95" t="str">
        <f t="shared" ca="1" si="4032"/>
        <v/>
      </c>
      <c r="O2004" s="95" t="str">
        <f t="shared" ca="1" si="4032"/>
        <v/>
      </c>
      <c r="P2004" s="96" t="str">
        <f t="shared" ref="P2004:U2004" ca="1" si="4033">IF(ISNA(MATCH(MIN(J2004:J2053)+ROW()-ROW(P2004),J2004:J2053,0)),"",INDEX(D2004:D2053,MATCH(MIN(J2004:J2053)+ROW()-ROW(P2004),J2004:J2053,0)))</f>
        <v/>
      </c>
      <c r="Q2004" s="96" t="str">
        <f t="shared" ca="1" si="4033"/>
        <v/>
      </c>
      <c r="R2004" s="96" t="str">
        <f t="shared" ca="1" si="4033"/>
        <v/>
      </c>
      <c r="S2004" s="96" t="str">
        <f t="shared" ca="1" si="4033"/>
        <v/>
      </c>
      <c r="T2004" s="96" t="str">
        <f t="shared" ca="1" si="4033"/>
        <v/>
      </c>
      <c r="U2004" s="96" t="str">
        <f t="shared" ca="1" si="4033"/>
        <v/>
      </c>
      <c r="V2004" s="98">
        <v>41</v>
      </c>
    </row>
    <row r="2005" spans="2:22" x14ac:dyDescent="0.25">
      <c r="B2005" s="91">
        <v>2</v>
      </c>
      <c r="C2005" s="92">
        <f t="shared" si="4003"/>
        <v>43876</v>
      </c>
      <c r="D2005" s="93">
        <f ca="1">OFFSET(dispos!$D$45,,6)</f>
        <v>0</v>
      </c>
      <c r="E2005" s="93">
        <f ca="1">OFFSET(dispos!$E$45,,6)</f>
        <v>0</v>
      </c>
      <c r="F2005" s="93">
        <f ca="1">OFFSET(dispos!$F$45,,6)</f>
        <v>0</v>
      </c>
      <c r="G2005" s="93">
        <f ca="1">OFFSET(dispos!$G$45,,6)</f>
        <v>0</v>
      </c>
      <c r="H2005" s="93">
        <f ca="1">OFFSET(dispos!$H$45,,6)</f>
        <v>0</v>
      </c>
      <c r="I2005" s="93">
        <f ca="1">OFFSET(dispos!$I$45,,6)</f>
        <v>0</v>
      </c>
      <c r="J2005" s="90" t="str">
        <f t="shared" ref="J2005:O2005" ca="1" si="4034">IF(D2005=0,"",SUMPRODUCT((D2004:D2053&lt;=D2005)-(ISBLANK(D2004:D2053))))</f>
        <v/>
      </c>
      <c r="K2005" s="90" t="str">
        <f t="shared" ca="1" si="4034"/>
        <v/>
      </c>
      <c r="L2005" s="90" t="str">
        <f t="shared" ca="1" si="4034"/>
        <v/>
      </c>
      <c r="M2005" s="90" t="str">
        <f t="shared" ca="1" si="4034"/>
        <v/>
      </c>
      <c r="N2005" s="90" t="str">
        <f t="shared" ca="1" si="4034"/>
        <v/>
      </c>
      <c r="O2005" s="90" t="str">
        <f t="shared" ca="1" si="4034"/>
        <v/>
      </c>
      <c r="P2005" s="89" t="str">
        <f t="shared" ref="P2005:U2005" ca="1" si="4035">IF(ISNA(MATCH(MIN(J2004:J2053)+ROW()-ROW(P2004),J2004:J2053,0)),"",INDEX(D2004:D2053,MATCH(MIN(J2004:J2053)+ROW()-ROW(P2004),J2004:J2053,0)))</f>
        <v/>
      </c>
      <c r="Q2005" s="89" t="str">
        <f t="shared" ca="1" si="4035"/>
        <v/>
      </c>
      <c r="R2005" s="89" t="str">
        <f t="shared" ca="1" si="4035"/>
        <v/>
      </c>
      <c r="S2005" s="89" t="str">
        <f t="shared" ca="1" si="4035"/>
        <v/>
      </c>
      <c r="T2005" s="89" t="str">
        <f t="shared" ca="1" si="4035"/>
        <v/>
      </c>
      <c r="U2005" s="89" t="str">
        <f t="shared" ca="1" si="4035"/>
        <v/>
      </c>
      <c r="V2005" s="98"/>
    </row>
    <row r="2006" spans="2:22" x14ac:dyDescent="0.25">
      <c r="B2006" s="91">
        <v>3</v>
      </c>
      <c r="C2006" s="92">
        <f t="shared" si="4003"/>
        <v>43876</v>
      </c>
      <c r="D2006" s="93">
        <f ca="1">OFFSET(dispos!$D$45,,12)</f>
        <v>0</v>
      </c>
      <c r="E2006" s="93">
        <f ca="1">OFFSET(dispos!$E$45,,12)</f>
        <v>0</v>
      </c>
      <c r="F2006" s="93">
        <f ca="1">OFFSET(dispos!$F$45,,12)</f>
        <v>0</v>
      </c>
      <c r="G2006" s="93">
        <f ca="1">OFFSET(dispos!$G$45,,12)</f>
        <v>0</v>
      </c>
      <c r="H2006" s="93">
        <f ca="1">OFFSET(dispos!$H$45,,12)</f>
        <v>0</v>
      </c>
      <c r="I2006" s="93">
        <f ca="1">OFFSET(dispos!$I$45,,12)</f>
        <v>0</v>
      </c>
      <c r="J2006" s="90" t="str">
        <f t="shared" ref="J2006:O2006" ca="1" si="4036">IF(D2006=0,"",SUMPRODUCT((D2004:D2053&lt;=D2006)-(ISBLANK(D2004:D2053))))</f>
        <v/>
      </c>
      <c r="K2006" s="90" t="str">
        <f t="shared" ca="1" si="4036"/>
        <v/>
      </c>
      <c r="L2006" s="90" t="str">
        <f t="shared" ca="1" si="4036"/>
        <v/>
      </c>
      <c r="M2006" s="90" t="str">
        <f t="shared" ca="1" si="4036"/>
        <v/>
      </c>
      <c r="N2006" s="90" t="str">
        <f t="shared" ca="1" si="4036"/>
        <v/>
      </c>
      <c r="O2006" s="90" t="str">
        <f t="shared" ca="1" si="4036"/>
        <v/>
      </c>
      <c r="P2006" s="89" t="str">
        <f t="shared" ref="P2006:U2006" ca="1" si="4037">IF(ISNA(MATCH(MIN(J2004:J2053)+ROW()-ROW(P2004),J2004:J2053,0)),"",INDEX(D2004:D2053,MATCH(MIN(J2004:J2053)+ROW()-ROW(P2004),J2004:J2053,0)))</f>
        <v/>
      </c>
      <c r="Q2006" s="89" t="str">
        <f t="shared" ca="1" si="4037"/>
        <v/>
      </c>
      <c r="R2006" s="89" t="str">
        <f t="shared" ca="1" si="4037"/>
        <v/>
      </c>
      <c r="S2006" s="89" t="str">
        <f t="shared" ca="1" si="4037"/>
        <v/>
      </c>
      <c r="T2006" s="89" t="str">
        <f t="shared" ca="1" si="4037"/>
        <v/>
      </c>
      <c r="U2006" s="89" t="str">
        <f t="shared" ca="1" si="4037"/>
        <v/>
      </c>
      <c r="V2006" s="98"/>
    </row>
    <row r="2007" spans="2:22" x14ac:dyDescent="0.25">
      <c r="B2007" s="91">
        <v>4</v>
      </c>
      <c r="C2007" s="92">
        <f t="shared" si="4003"/>
        <v>43876</v>
      </c>
      <c r="D2007" s="93">
        <f ca="1">OFFSET(dispos!$D$45,,18)</f>
        <v>0</v>
      </c>
      <c r="E2007" s="93">
        <f ca="1">OFFSET(dispos!$E$45,,18)</f>
        <v>0</v>
      </c>
      <c r="F2007" s="93">
        <f ca="1">OFFSET(dispos!$F$45,,18)</f>
        <v>0</v>
      </c>
      <c r="G2007" s="93">
        <f ca="1">OFFSET(dispos!$G$45,,18)</f>
        <v>0</v>
      </c>
      <c r="H2007" s="93">
        <f ca="1">OFFSET(dispos!$H$45,,18)</f>
        <v>0</v>
      </c>
      <c r="I2007" s="93">
        <f ca="1">OFFSET(dispos!$I$45,,18)</f>
        <v>0</v>
      </c>
      <c r="J2007" s="90" t="str">
        <f t="shared" ref="J2007:O2007" ca="1" si="4038">IF(D2007=0,"",SUMPRODUCT((D2004:D2053&lt;=D2007)-(ISBLANK(D2004:D2053))))</f>
        <v/>
      </c>
      <c r="K2007" s="90" t="str">
        <f t="shared" ca="1" si="4038"/>
        <v/>
      </c>
      <c r="L2007" s="90" t="str">
        <f t="shared" ca="1" si="4038"/>
        <v/>
      </c>
      <c r="M2007" s="90" t="str">
        <f t="shared" ca="1" si="4038"/>
        <v/>
      </c>
      <c r="N2007" s="90" t="str">
        <f t="shared" ca="1" si="4038"/>
        <v/>
      </c>
      <c r="O2007" s="90" t="str">
        <f t="shared" ca="1" si="4038"/>
        <v/>
      </c>
      <c r="P2007" s="89" t="str">
        <f t="shared" ref="P2007:U2007" ca="1" si="4039">IF(ISNA(MATCH(MIN(J2004:J2053)+ROW()-ROW(P2004),J2004:J2053,0)),"",INDEX(D2004:D2053,MATCH(MIN(J2004:J2053)+ROW()-ROW(P2004),J2004:J2053,0)))</f>
        <v/>
      </c>
      <c r="Q2007" s="89" t="str">
        <f t="shared" ca="1" si="4039"/>
        <v/>
      </c>
      <c r="R2007" s="89" t="str">
        <f t="shared" ca="1" si="4039"/>
        <v/>
      </c>
      <c r="S2007" s="89" t="str">
        <f t="shared" ca="1" si="4039"/>
        <v/>
      </c>
      <c r="T2007" s="89" t="str">
        <f t="shared" ca="1" si="4039"/>
        <v/>
      </c>
      <c r="U2007" s="89" t="str">
        <f t="shared" ca="1" si="4039"/>
        <v/>
      </c>
      <c r="V2007" s="98"/>
    </row>
    <row r="2008" spans="2:22" x14ac:dyDescent="0.25">
      <c r="B2008" s="91">
        <v>5</v>
      </c>
      <c r="C2008" s="92">
        <f t="shared" si="4003"/>
        <v>43876</v>
      </c>
      <c r="D2008" s="93">
        <f ca="1">OFFSET(dispos!$D$45,,24)</f>
        <v>0</v>
      </c>
      <c r="E2008" s="93">
        <f ca="1">OFFSET(dispos!$E$45,,24)</f>
        <v>0</v>
      </c>
      <c r="F2008" s="93">
        <f ca="1">OFFSET(dispos!$F$45,,24)</f>
        <v>0</v>
      </c>
      <c r="G2008" s="93">
        <f ca="1">OFFSET(dispos!$G$45,,24)</f>
        <v>0</v>
      </c>
      <c r="H2008" s="93">
        <f ca="1">OFFSET(dispos!$H$45,,24)</f>
        <v>0</v>
      </c>
      <c r="I2008" s="93">
        <f ca="1">OFFSET(dispos!$I$45,,24)</f>
        <v>0</v>
      </c>
      <c r="J2008" s="90" t="str">
        <f t="shared" ref="J2008:O2008" ca="1" si="4040">IF(D2008=0,"",SUMPRODUCT((D2004:D2053&lt;=D2008)-(ISBLANK(D2004:D2053))))</f>
        <v/>
      </c>
      <c r="K2008" s="90" t="str">
        <f t="shared" ca="1" si="4040"/>
        <v/>
      </c>
      <c r="L2008" s="90" t="str">
        <f t="shared" ca="1" si="4040"/>
        <v/>
      </c>
      <c r="M2008" s="90" t="str">
        <f t="shared" ca="1" si="4040"/>
        <v/>
      </c>
      <c r="N2008" s="90" t="str">
        <f t="shared" ca="1" si="4040"/>
        <v/>
      </c>
      <c r="O2008" s="90" t="str">
        <f t="shared" ca="1" si="4040"/>
        <v/>
      </c>
      <c r="P2008" s="89" t="str">
        <f t="shared" ref="P2008:U2008" ca="1" si="4041">IF(ISNA(MATCH(MIN(J2004:J2053)+ROW()-ROW(P2004),J2004:J2053,0)),"",INDEX(D2004:D2053,MATCH(MIN(J2004:J2053)+ROW()-ROW(P2004),J2004:J2053,0)))</f>
        <v/>
      </c>
      <c r="Q2008" s="89" t="str">
        <f t="shared" ca="1" si="4041"/>
        <v/>
      </c>
      <c r="R2008" s="89" t="str">
        <f t="shared" ca="1" si="4041"/>
        <v/>
      </c>
      <c r="S2008" s="89" t="str">
        <f t="shared" ca="1" si="4041"/>
        <v/>
      </c>
      <c r="T2008" s="89" t="str">
        <f t="shared" ca="1" si="4041"/>
        <v/>
      </c>
      <c r="U2008" s="89" t="str">
        <f t="shared" ca="1" si="4041"/>
        <v/>
      </c>
      <c r="V2008" s="98"/>
    </row>
    <row r="2009" spans="2:22" x14ac:dyDescent="0.25">
      <c r="B2009" s="91">
        <v>6</v>
      </c>
      <c r="C2009" s="92">
        <f t="shared" si="4003"/>
        <v>43876</v>
      </c>
      <c r="D2009" s="93">
        <f ca="1">OFFSET(dispos!$D$45,,30)</f>
        <v>0</v>
      </c>
      <c r="E2009" s="93">
        <f ca="1">OFFSET(dispos!$E$45,,30)</f>
        <v>0</v>
      </c>
      <c r="F2009" s="93">
        <f ca="1">OFFSET(dispos!$F$45,,30)</f>
        <v>0</v>
      </c>
      <c r="G2009" s="93">
        <f ca="1">OFFSET(dispos!$G$45,,30)</f>
        <v>0</v>
      </c>
      <c r="H2009" s="93">
        <f ca="1">OFFSET(dispos!$H$45,,30)</f>
        <v>0</v>
      </c>
      <c r="I2009" s="93">
        <f ca="1">OFFSET(dispos!$I$45,,30)</f>
        <v>0</v>
      </c>
      <c r="J2009" s="90" t="str">
        <f t="shared" ref="J2009:O2009" ca="1" si="4042">IF(D2009=0,"",SUMPRODUCT((D2004:D2053&lt;=D2009)-(ISBLANK(D2004:D2053))))</f>
        <v/>
      </c>
      <c r="K2009" s="90" t="str">
        <f t="shared" ca="1" si="4042"/>
        <v/>
      </c>
      <c r="L2009" s="90" t="str">
        <f t="shared" ca="1" si="4042"/>
        <v/>
      </c>
      <c r="M2009" s="90" t="str">
        <f t="shared" ca="1" si="4042"/>
        <v/>
      </c>
      <c r="N2009" s="90" t="str">
        <f t="shared" ca="1" si="4042"/>
        <v/>
      </c>
      <c r="O2009" s="90" t="str">
        <f t="shared" ca="1" si="4042"/>
        <v/>
      </c>
      <c r="P2009" s="89" t="str">
        <f t="shared" ref="P2009:U2009" ca="1" si="4043">IF(ISNA(MATCH(MIN(J2004:J2053)+ROW()-ROW(P2004),J2004:J2053,0)),"",INDEX(D2004:D2053,MATCH(MIN(J2004:J2053)+ROW()-ROW(P2004),J2004:J2053,0)))</f>
        <v/>
      </c>
      <c r="Q2009" s="89" t="str">
        <f t="shared" ca="1" si="4043"/>
        <v/>
      </c>
      <c r="R2009" s="89" t="str">
        <f t="shared" ca="1" si="4043"/>
        <v/>
      </c>
      <c r="S2009" s="89" t="str">
        <f t="shared" ca="1" si="4043"/>
        <v/>
      </c>
      <c r="T2009" s="89" t="str">
        <f t="shared" ca="1" si="4043"/>
        <v/>
      </c>
      <c r="U2009" s="89" t="str">
        <f t="shared" ca="1" si="4043"/>
        <v/>
      </c>
      <c r="V2009" s="98"/>
    </row>
    <row r="2010" spans="2:22" x14ac:dyDescent="0.25">
      <c r="B2010" s="91">
        <v>7</v>
      </c>
      <c r="C2010" s="92">
        <f t="shared" si="4003"/>
        <v>43876</v>
      </c>
      <c r="D2010" s="93">
        <f ca="1">OFFSET(dispos!$D$45,,36)</f>
        <v>0</v>
      </c>
      <c r="E2010" s="93">
        <f ca="1">OFFSET(dispos!$E$45,,36)</f>
        <v>0</v>
      </c>
      <c r="F2010" s="93">
        <f ca="1">OFFSET(dispos!$F$45,,36)</f>
        <v>0</v>
      </c>
      <c r="G2010" s="93">
        <f ca="1">OFFSET(dispos!$G$45,,36)</f>
        <v>0</v>
      </c>
      <c r="H2010" s="93">
        <f ca="1">OFFSET(dispos!$H$45,,36)</f>
        <v>0</v>
      </c>
      <c r="I2010" s="93">
        <f ca="1">OFFSET(dispos!$I$45,,36)</f>
        <v>0</v>
      </c>
      <c r="J2010" s="90" t="str">
        <f t="shared" ref="J2010:O2010" ca="1" si="4044">IF(D2010=0,"",SUMPRODUCT((D2004:D2053&lt;=D2010)-(ISBLANK(D2004:D2053))))</f>
        <v/>
      </c>
      <c r="K2010" s="90" t="str">
        <f t="shared" ca="1" si="4044"/>
        <v/>
      </c>
      <c r="L2010" s="90" t="str">
        <f t="shared" ca="1" si="4044"/>
        <v/>
      </c>
      <c r="M2010" s="90" t="str">
        <f t="shared" ca="1" si="4044"/>
        <v/>
      </c>
      <c r="N2010" s="90" t="str">
        <f t="shared" ca="1" si="4044"/>
        <v/>
      </c>
      <c r="O2010" s="90" t="str">
        <f t="shared" ca="1" si="4044"/>
        <v/>
      </c>
      <c r="P2010" s="89" t="str">
        <f t="shared" ref="P2010:U2010" ca="1" si="4045">IF(ISNA(MATCH(MIN(J2004:J2053)+ROW()-ROW(P2004),J2004:J2053,0)),"",INDEX(D2004:D2053,MATCH(MIN(J2004:J2053)+ROW()-ROW(P2004),J2004:J2053,0)))</f>
        <v/>
      </c>
      <c r="Q2010" s="89" t="str">
        <f t="shared" ca="1" si="4045"/>
        <v/>
      </c>
      <c r="R2010" s="89" t="str">
        <f t="shared" ca="1" si="4045"/>
        <v/>
      </c>
      <c r="S2010" s="89" t="str">
        <f t="shared" ca="1" si="4045"/>
        <v/>
      </c>
      <c r="T2010" s="89" t="str">
        <f t="shared" ca="1" si="4045"/>
        <v/>
      </c>
      <c r="U2010" s="89" t="str">
        <f t="shared" ca="1" si="4045"/>
        <v/>
      </c>
      <c r="V2010" s="98"/>
    </row>
    <row r="2011" spans="2:22" x14ac:dyDescent="0.25">
      <c r="B2011" s="91">
        <v>8</v>
      </c>
      <c r="C2011" s="92">
        <f t="shared" si="4003"/>
        <v>43876</v>
      </c>
      <c r="D2011" s="93">
        <f ca="1">OFFSET(dispos!$D$45,,42)</f>
        <v>0</v>
      </c>
      <c r="E2011" s="93">
        <f ca="1">OFFSET(dispos!$E$45,,42)</f>
        <v>0</v>
      </c>
      <c r="F2011" s="93">
        <f ca="1">OFFSET(dispos!$F$45,,42)</f>
        <v>0</v>
      </c>
      <c r="G2011" s="93">
        <f ca="1">OFFSET(dispos!$G$45,,42)</f>
        <v>0</v>
      </c>
      <c r="H2011" s="93">
        <f ca="1">OFFSET(dispos!$H$45,,42)</f>
        <v>0</v>
      </c>
      <c r="I2011" s="93">
        <f ca="1">OFFSET(dispos!$I$45,,42)</f>
        <v>0</v>
      </c>
      <c r="J2011" s="90" t="str">
        <f t="shared" ref="J2011:O2011" ca="1" si="4046">IF(D2011=0,"",SUMPRODUCT((D2004:D2053&lt;=D2011)-(ISBLANK(D2004:D2053))))</f>
        <v/>
      </c>
      <c r="K2011" s="90" t="str">
        <f t="shared" ca="1" si="4046"/>
        <v/>
      </c>
      <c r="L2011" s="90" t="str">
        <f t="shared" ca="1" si="4046"/>
        <v/>
      </c>
      <c r="M2011" s="90" t="str">
        <f t="shared" ca="1" si="4046"/>
        <v/>
      </c>
      <c r="N2011" s="90" t="str">
        <f t="shared" ca="1" si="4046"/>
        <v/>
      </c>
      <c r="O2011" s="90" t="str">
        <f t="shared" ca="1" si="4046"/>
        <v/>
      </c>
      <c r="P2011" s="89" t="str">
        <f t="shared" ref="P2011:U2011" ca="1" si="4047">IF(ISNA(MATCH(MIN(J2004:J2053)+ROW()-ROW(P2004),J2004:J2053,0)),"",INDEX(D2004:D2053,MATCH(MIN(J2004:J2053)+ROW()-ROW(P2004),J2004:J2053,0)))</f>
        <v/>
      </c>
      <c r="Q2011" s="89" t="str">
        <f t="shared" ca="1" si="4047"/>
        <v/>
      </c>
      <c r="R2011" s="89" t="str">
        <f t="shared" ca="1" si="4047"/>
        <v/>
      </c>
      <c r="S2011" s="89" t="str">
        <f t="shared" ca="1" si="4047"/>
        <v/>
      </c>
      <c r="T2011" s="89" t="str">
        <f t="shared" ca="1" si="4047"/>
        <v/>
      </c>
      <c r="U2011" s="89" t="str">
        <f t="shared" ca="1" si="4047"/>
        <v/>
      </c>
      <c r="V2011" s="98"/>
    </row>
    <row r="2012" spans="2:22" x14ac:dyDescent="0.25">
      <c r="B2012" s="91">
        <v>9</v>
      </c>
      <c r="C2012" s="92">
        <f t="shared" si="4003"/>
        <v>43876</v>
      </c>
      <c r="D2012" s="93">
        <f ca="1">OFFSET(dispos!$D$45,,48)</f>
        <v>0</v>
      </c>
      <c r="E2012" s="93">
        <f ca="1">OFFSET(dispos!$E$45,,48)</f>
        <v>0</v>
      </c>
      <c r="F2012" s="93">
        <f ca="1">OFFSET(dispos!$F$45,,48)</f>
        <v>0</v>
      </c>
      <c r="G2012" s="93">
        <f ca="1">OFFSET(dispos!$G$45,,48)</f>
        <v>0</v>
      </c>
      <c r="H2012" s="93">
        <f ca="1">OFFSET(dispos!$H$45,,48)</f>
        <v>0</v>
      </c>
      <c r="I2012" s="93">
        <f ca="1">OFFSET(dispos!$I$45,,48)</f>
        <v>0</v>
      </c>
      <c r="J2012" s="90" t="str">
        <f t="shared" ref="J2012:O2012" ca="1" si="4048">IF(D2012=0,"",SUMPRODUCT((D2004:D2053&lt;=D2012)-(ISBLANK(D2004:D2053))))</f>
        <v/>
      </c>
      <c r="K2012" s="90" t="str">
        <f t="shared" ca="1" si="4048"/>
        <v/>
      </c>
      <c r="L2012" s="90" t="str">
        <f t="shared" ca="1" si="4048"/>
        <v/>
      </c>
      <c r="M2012" s="90" t="str">
        <f t="shared" ca="1" si="4048"/>
        <v/>
      </c>
      <c r="N2012" s="90" t="str">
        <f t="shared" ca="1" si="4048"/>
        <v/>
      </c>
      <c r="O2012" s="90" t="str">
        <f t="shared" ca="1" si="4048"/>
        <v/>
      </c>
      <c r="P2012" s="89" t="str">
        <f t="shared" ref="P2012:U2012" ca="1" si="4049">IF(ISNA(MATCH(MIN(J2004:J2053)+ROW()-ROW(P2004),J2004:J2053,0)),"",INDEX(D2004:D2053,MATCH(MIN(J2004:J2053)+ROW()-ROW(P2004),J2004:J2053,0)))</f>
        <v/>
      </c>
      <c r="Q2012" s="89" t="str">
        <f t="shared" ca="1" si="4049"/>
        <v/>
      </c>
      <c r="R2012" s="89" t="str">
        <f t="shared" ca="1" si="4049"/>
        <v/>
      </c>
      <c r="S2012" s="89" t="str">
        <f t="shared" ca="1" si="4049"/>
        <v/>
      </c>
      <c r="T2012" s="89" t="str">
        <f t="shared" ca="1" si="4049"/>
        <v/>
      </c>
      <c r="U2012" s="89" t="str">
        <f t="shared" ca="1" si="4049"/>
        <v/>
      </c>
      <c r="V2012" s="98"/>
    </row>
    <row r="2013" spans="2:22" x14ac:dyDescent="0.25">
      <c r="B2013" s="91">
        <v>10</v>
      </c>
      <c r="C2013" s="92">
        <f t="shared" si="4003"/>
        <v>43876</v>
      </c>
      <c r="D2013" s="93">
        <f ca="1">OFFSET(dispos!$D$45,,54)</f>
        <v>0</v>
      </c>
      <c r="E2013" s="93">
        <f ca="1">OFFSET(dispos!$E$45,,54)</f>
        <v>0</v>
      </c>
      <c r="F2013" s="93">
        <f ca="1">OFFSET(dispos!$F$45,,54)</f>
        <v>0</v>
      </c>
      <c r="G2013" s="93">
        <f ca="1">OFFSET(dispos!$G$45,,54)</f>
        <v>0</v>
      </c>
      <c r="H2013" s="93">
        <f ca="1">OFFSET(dispos!$H$45,,54)</f>
        <v>0</v>
      </c>
      <c r="I2013" s="93">
        <f ca="1">OFFSET(dispos!$I$45,,54)</f>
        <v>0</v>
      </c>
      <c r="J2013" s="90" t="str">
        <f t="shared" ref="J2013:O2013" ca="1" si="4050">IF(D2013=0,"",SUMPRODUCT((D2004:D2053&lt;=D2013)-(ISBLANK(D2004:D2053))))</f>
        <v/>
      </c>
      <c r="K2013" s="90" t="str">
        <f t="shared" ca="1" si="4050"/>
        <v/>
      </c>
      <c r="L2013" s="90" t="str">
        <f t="shared" ca="1" si="4050"/>
        <v/>
      </c>
      <c r="M2013" s="90" t="str">
        <f t="shared" ca="1" si="4050"/>
        <v/>
      </c>
      <c r="N2013" s="90" t="str">
        <f t="shared" ca="1" si="4050"/>
        <v/>
      </c>
      <c r="O2013" s="90" t="str">
        <f t="shared" ca="1" si="4050"/>
        <v/>
      </c>
      <c r="P2013" s="89" t="str">
        <f t="shared" ref="P2013:U2013" ca="1" si="4051">IF(ISNA(MATCH(MIN(J2004:J2053)+ROW()-ROW(P2004),J2004:J2053,0)),"",INDEX(D2004:D2053,MATCH(MIN(J2004:J2053)+ROW()-ROW(P2004),J2004:J2053,0)))</f>
        <v/>
      </c>
      <c r="Q2013" s="89" t="str">
        <f t="shared" ca="1" si="4051"/>
        <v/>
      </c>
      <c r="R2013" s="89" t="str">
        <f t="shared" ca="1" si="4051"/>
        <v/>
      </c>
      <c r="S2013" s="89" t="str">
        <f t="shared" ca="1" si="4051"/>
        <v/>
      </c>
      <c r="T2013" s="89" t="str">
        <f t="shared" ca="1" si="4051"/>
        <v/>
      </c>
      <c r="U2013" s="89" t="str">
        <f t="shared" ca="1" si="4051"/>
        <v/>
      </c>
      <c r="V2013" s="98"/>
    </row>
    <row r="2014" spans="2:22" x14ac:dyDescent="0.25">
      <c r="B2014" s="91">
        <v>11</v>
      </c>
      <c r="C2014" s="92">
        <f t="shared" si="4003"/>
        <v>43876</v>
      </c>
      <c r="D2014" s="93">
        <f ca="1">OFFSET(dispos!$D$45,,60)</f>
        <v>0</v>
      </c>
      <c r="E2014" s="93">
        <f ca="1">OFFSET(dispos!$E$45,,60)</f>
        <v>0</v>
      </c>
      <c r="F2014" s="93">
        <f ca="1">OFFSET(dispos!$F$45,,60)</f>
        <v>0</v>
      </c>
      <c r="G2014" s="93">
        <f ca="1">OFFSET(dispos!$G$45,,60)</f>
        <v>0</v>
      </c>
      <c r="H2014" s="93">
        <f ca="1">OFFSET(dispos!$H$45,,60)</f>
        <v>0</v>
      </c>
      <c r="I2014" s="93">
        <f ca="1">OFFSET(dispos!$I$45,,60)</f>
        <v>0</v>
      </c>
      <c r="J2014" s="90" t="str">
        <f t="shared" ref="J2014:O2014" ca="1" si="4052">IF(D2014=0,"",SUMPRODUCT((D2004:D2053&lt;=D2014)-(ISBLANK(D2004:D2053))))</f>
        <v/>
      </c>
      <c r="K2014" s="90" t="str">
        <f t="shared" ca="1" si="4052"/>
        <v/>
      </c>
      <c r="L2014" s="90" t="str">
        <f t="shared" ca="1" si="4052"/>
        <v/>
      </c>
      <c r="M2014" s="90" t="str">
        <f t="shared" ca="1" si="4052"/>
        <v/>
      </c>
      <c r="N2014" s="90" t="str">
        <f t="shared" ca="1" si="4052"/>
        <v/>
      </c>
      <c r="O2014" s="90" t="str">
        <f t="shared" ca="1" si="4052"/>
        <v/>
      </c>
      <c r="P2014" s="89" t="str">
        <f t="shared" ref="P2014:U2014" ca="1" si="4053">IF(ISNA(MATCH(MIN(J2004:J2053)+ROW()-ROW(P2004),J2004:J2053,0)),"",INDEX(D2004:D2053,MATCH(MIN(J2004:J2053)+ROW()-ROW(P2004),J2004:J2053,0)))</f>
        <v/>
      </c>
      <c r="Q2014" s="89" t="str">
        <f t="shared" ca="1" si="4053"/>
        <v/>
      </c>
      <c r="R2014" s="89" t="str">
        <f t="shared" ca="1" si="4053"/>
        <v/>
      </c>
      <c r="S2014" s="89" t="str">
        <f t="shared" ca="1" si="4053"/>
        <v/>
      </c>
      <c r="T2014" s="89" t="str">
        <f t="shared" ca="1" si="4053"/>
        <v/>
      </c>
      <c r="U2014" s="89" t="str">
        <f t="shared" ca="1" si="4053"/>
        <v/>
      </c>
      <c r="V2014" s="98"/>
    </row>
    <row r="2015" spans="2:22" x14ac:dyDescent="0.25">
      <c r="B2015" s="91">
        <v>12</v>
      </c>
      <c r="C2015" s="92">
        <f t="shared" si="4003"/>
        <v>43876</v>
      </c>
      <c r="D2015" s="93">
        <f ca="1">OFFSET(dispos!$D$45,,66)</f>
        <v>0</v>
      </c>
      <c r="E2015" s="93">
        <f ca="1">OFFSET(dispos!$E$45,,66)</f>
        <v>0</v>
      </c>
      <c r="F2015" s="93">
        <f ca="1">OFFSET(dispos!$F$45,,66)</f>
        <v>0</v>
      </c>
      <c r="G2015" s="93">
        <f ca="1">OFFSET(dispos!$G$45,,66)</f>
        <v>0</v>
      </c>
      <c r="H2015" s="93">
        <f ca="1">OFFSET(dispos!$H$45,,66)</f>
        <v>0</v>
      </c>
      <c r="I2015" s="93">
        <f ca="1">OFFSET(dispos!$I$45,,66)</f>
        <v>0</v>
      </c>
      <c r="J2015" s="90" t="str">
        <f t="shared" ref="J2015:O2015" ca="1" si="4054">IF(D2015=0,"",SUMPRODUCT((D2004:D2053&lt;=D2015)-(ISBLANK(D2004:D2053))))</f>
        <v/>
      </c>
      <c r="K2015" s="90" t="str">
        <f t="shared" ca="1" si="4054"/>
        <v/>
      </c>
      <c r="L2015" s="90" t="str">
        <f t="shared" ca="1" si="4054"/>
        <v/>
      </c>
      <c r="M2015" s="90" t="str">
        <f t="shared" ca="1" si="4054"/>
        <v/>
      </c>
      <c r="N2015" s="90" t="str">
        <f t="shared" ca="1" si="4054"/>
        <v/>
      </c>
      <c r="O2015" s="90" t="str">
        <f t="shared" ca="1" si="4054"/>
        <v/>
      </c>
      <c r="P2015" s="89" t="str">
        <f t="shared" ref="P2015:U2015" ca="1" si="4055">IF(ISNA(MATCH(MIN(J2004:J2053)+ROW()-ROW(P2004),J2004:J2053,0)),"",INDEX(D2004:D2053,MATCH(MIN(J2004:J2053)+ROW()-ROW(P2004),J2004:J2053,0)))</f>
        <v/>
      </c>
      <c r="Q2015" s="89" t="str">
        <f t="shared" ca="1" si="4055"/>
        <v/>
      </c>
      <c r="R2015" s="89" t="str">
        <f t="shared" ca="1" si="4055"/>
        <v/>
      </c>
      <c r="S2015" s="89" t="str">
        <f t="shared" ca="1" si="4055"/>
        <v/>
      </c>
      <c r="T2015" s="89" t="str">
        <f t="shared" ca="1" si="4055"/>
        <v/>
      </c>
      <c r="U2015" s="89" t="str">
        <f t="shared" ca="1" si="4055"/>
        <v/>
      </c>
      <c r="V2015" s="98"/>
    </row>
    <row r="2016" spans="2:22" x14ac:dyDescent="0.25">
      <c r="B2016" s="91">
        <v>13</v>
      </c>
      <c r="C2016" s="92">
        <f t="shared" si="4003"/>
        <v>43876</v>
      </c>
      <c r="D2016" s="93">
        <f ca="1">OFFSET(dispos!$D$45,,72)</f>
        <v>0</v>
      </c>
      <c r="E2016" s="93">
        <f ca="1">OFFSET(dispos!$E$45,,72)</f>
        <v>0</v>
      </c>
      <c r="F2016" s="93">
        <f ca="1">OFFSET(dispos!$F$45,,72)</f>
        <v>0</v>
      </c>
      <c r="G2016" s="93">
        <f ca="1">OFFSET(dispos!$G$45,,72)</f>
        <v>0</v>
      </c>
      <c r="H2016" s="93">
        <f ca="1">OFFSET(dispos!$H$45,,72)</f>
        <v>0</v>
      </c>
      <c r="I2016" s="93">
        <f ca="1">OFFSET(dispos!$I$45,,72)</f>
        <v>0</v>
      </c>
      <c r="J2016" s="90" t="str">
        <f t="shared" ref="J2016:O2016" ca="1" si="4056">IF(D2016=0,"",SUMPRODUCT((D2004:D2053&lt;=D2016)-(ISBLANK(D2004:D2053))))</f>
        <v/>
      </c>
      <c r="K2016" s="90" t="str">
        <f t="shared" ca="1" si="4056"/>
        <v/>
      </c>
      <c r="L2016" s="90" t="str">
        <f t="shared" ca="1" si="4056"/>
        <v/>
      </c>
      <c r="M2016" s="90" t="str">
        <f t="shared" ca="1" si="4056"/>
        <v/>
      </c>
      <c r="N2016" s="90" t="str">
        <f t="shared" ca="1" si="4056"/>
        <v/>
      </c>
      <c r="O2016" s="90" t="str">
        <f t="shared" ca="1" si="4056"/>
        <v/>
      </c>
      <c r="P2016" s="89" t="str">
        <f t="shared" ref="P2016:U2016" ca="1" si="4057">IF(ISNA(MATCH(MIN(J2004:J2053)+ROW()-ROW(P2004),J2004:J2053,0)),"",INDEX(D2004:D2053,MATCH(MIN(J2004:J2053)+ROW()-ROW(P2004),J2004:J2053,0)))</f>
        <v/>
      </c>
      <c r="Q2016" s="89" t="str">
        <f t="shared" ca="1" si="4057"/>
        <v/>
      </c>
      <c r="R2016" s="89" t="str">
        <f t="shared" ca="1" si="4057"/>
        <v/>
      </c>
      <c r="S2016" s="89" t="str">
        <f t="shared" ca="1" si="4057"/>
        <v/>
      </c>
      <c r="T2016" s="89" t="str">
        <f t="shared" ca="1" si="4057"/>
        <v/>
      </c>
      <c r="U2016" s="89" t="str">
        <f t="shared" ca="1" si="4057"/>
        <v/>
      </c>
      <c r="V2016" s="98"/>
    </row>
    <row r="2017" spans="2:22" x14ac:dyDescent="0.25">
      <c r="B2017" s="91">
        <v>14</v>
      </c>
      <c r="C2017" s="92">
        <f t="shared" si="4003"/>
        <v>43876</v>
      </c>
      <c r="D2017" s="93">
        <f ca="1">OFFSET(dispos!$D$45,,78)</f>
        <v>0</v>
      </c>
      <c r="E2017" s="93">
        <f ca="1">OFFSET(dispos!$E$45,,78)</f>
        <v>0</v>
      </c>
      <c r="F2017" s="93">
        <f ca="1">OFFSET(dispos!$F$45,,78)</f>
        <v>0</v>
      </c>
      <c r="G2017" s="93">
        <f ca="1">OFFSET(dispos!$G$45,,78)</f>
        <v>0</v>
      </c>
      <c r="H2017" s="93">
        <f ca="1">OFFSET(dispos!$H$45,,78)</f>
        <v>0</v>
      </c>
      <c r="I2017" s="93">
        <f ca="1">OFFSET(dispos!$I$45,,78)</f>
        <v>0</v>
      </c>
      <c r="J2017" s="90" t="str">
        <f t="shared" ref="J2017:O2017" ca="1" si="4058">IF(D2017=0,"",SUMPRODUCT((D2004:D2053&lt;=D2017)-(ISBLANK(D2004:D2053))))</f>
        <v/>
      </c>
      <c r="K2017" s="90" t="str">
        <f t="shared" ca="1" si="4058"/>
        <v/>
      </c>
      <c r="L2017" s="90" t="str">
        <f t="shared" ca="1" si="4058"/>
        <v/>
      </c>
      <c r="M2017" s="90" t="str">
        <f t="shared" ca="1" si="4058"/>
        <v/>
      </c>
      <c r="N2017" s="90" t="str">
        <f t="shared" ca="1" si="4058"/>
        <v/>
      </c>
      <c r="O2017" s="90" t="str">
        <f t="shared" ca="1" si="4058"/>
        <v/>
      </c>
      <c r="P2017" s="89" t="str">
        <f t="shared" ref="P2017:U2017" ca="1" si="4059">IF(ISNA(MATCH(MIN(J2004:J2053)+ROW()-ROW(P2004),J2004:J2053,0)),"",INDEX(D2004:D2053,MATCH(MIN(J2004:J2053)+ROW()-ROW(P2004),J2004:J2053,0)))</f>
        <v/>
      </c>
      <c r="Q2017" s="89" t="str">
        <f t="shared" ca="1" si="4059"/>
        <v/>
      </c>
      <c r="R2017" s="89" t="str">
        <f t="shared" ca="1" si="4059"/>
        <v/>
      </c>
      <c r="S2017" s="89" t="str">
        <f t="shared" ca="1" si="4059"/>
        <v/>
      </c>
      <c r="T2017" s="89" t="str">
        <f t="shared" ca="1" si="4059"/>
        <v/>
      </c>
      <c r="U2017" s="89" t="str">
        <f t="shared" ca="1" si="4059"/>
        <v/>
      </c>
      <c r="V2017" s="98"/>
    </row>
    <row r="2018" spans="2:22" x14ac:dyDescent="0.25">
      <c r="B2018" s="91">
        <v>15</v>
      </c>
      <c r="C2018" s="92">
        <f t="shared" si="4003"/>
        <v>43876</v>
      </c>
      <c r="D2018" s="93">
        <f ca="1">OFFSET(dispos!$D$45,,84)</f>
        <v>0</v>
      </c>
      <c r="E2018" s="93">
        <f ca="1">OFFSET(dispos!$E$45,,84)</f>
        <v>0</v>
      </c>
      <c r="F2018" s="93">
        <f ca="1">OFFSET(dispos!$F$45,,84)</f>
        <v>0</v>
      </c>
      <c r="G2018" s="93">
        <f ca="1">OFFSET(dispos!$G$45,,84)</f>
        <v>0</v>
      </c>
      <c r="H2018" s="93">
        <f ca="1">OFFSET(dispos!$H$45,,84)</f>
        <v>0</v>
      </c>
      <c r="I2018" s="93">
        <f ca="1">OFFSET(dispos!$I$45,,84)</f>
        <v>0</v>
      </c>
      <c r="J2018" s="90" t="str">
        <f t="shared" ref="J2018:O2018" ca="1" si="4060">IF(D2018=0,"",SUMPRODUCT((D2004:D2053&lt;=D2018)-(ISBLANK(D2004:D2053))))</f>
        <v/>
      </c>
      <c r="K2018" s="90" t="str">
        <f t="shared" ca="1" si="4060"/>
        <v/>
      </c>
      <c r="L2018" s="90" t="str">
        <f t="shared" ca="1" si="4060"/>
        <v/>
      </c>
      <c r="M2018" s="90" t="str">
        <f t="shared" ca="1" si="4060"/>
        <v/>
      </c>
      <c r="N2018" s="90" t="str">
        <f t="shared" ca="1" si="4060"/>
        <v/>
      </c>
      <c r="O2018" s="90" t="str">
        <f t="shared" ca="1" si="4060"/>
        <v/>
      </c>
      <c r="P2018" s="89" t="str">
        <f t="shared" ref="P2018:U2018" ca="1" si="4061">IF(ISNA(MATCH(MIN(J2004:J2053)+ROW()-ROW(P2004),J2004:J2053,0)),"",INDEX(D2004:D2053,MATCH(MIN(J2004:J2053)+ROW()-ROW(P2004),J2004:J2053,0)))</f>
        <v/>
      </c>
      <c r="Q2018" s="89" t="str">
        <f t="shared" ca="1" si="4061"/>
        <v/>
      </c>
      <c r="R2018" s="89" t="str">
        <f t="shared" ca="1" si="4061"/>
        <v/>
      </c>
      <c r="S2018" s="89" t="str">
        <f t="shared" ca="1" si="4061"/>
        <v/>
      </c>
      <c r="T2018" s="89" t="str">
        <f t="shared" ca="1" si="4061"/>
        <v/>
      </c>
      <c r="U2018" s="89" t="str">
        <f t="shared" ca="1" si="4061"/>
        <v/>
      </c>
      <c r="V2018" s="98"/>
    </row>
    <row r="2019" spans="2:22" x14ac:dyDescent="0.25">
      <c r="B2019" s="91">
        <v>16</v>
      </c>
      <c r="C2019" s="92">
        <f t="shared" si="4003"/>
        <v>43876</v>
      </c>
      <c r="D2019" s="93">
        <f ca="1">OFFSET(dispos!$D$45,,90)</f>
        <v>0</v>
      </c>
      <c r="E2019" s="93">
        <f ca="1">OFFSET(dispos!$E$45,,90)</f>
        <v>0</v>
      </c>
      <c r="F2019" s="93">
        <f ca="1">OFFSET(dispos!$F$45,,90)</f>
        <v>0</v>
      </c>
      <c r="G2019" s="93">
        <f ca="1">OFFSET(dispos!$G$45,,90)</f>
        <v>0</v>
      </c>
      <c r="H2019" s="93">
        <f ca="1">OFFSET(dispos!$H$45,,90)</f>
        <v>0</v>
      </c>
      <c r="I2019" s="93">
        <f ca="1">OFFSET(dispos!$I$45,,90)</f>
        <v>0</v>
      </c>
      <c r="J2019" s="90" t="str">
        <f t="shared" ref="J2019:O2019" ca="1" si="4062">IF(D2019=0,"",SUMPRODUCT((D2004:D2053&lt;=D2019)-(ISBLANK(D2004:D2053))))</f>
        <v/>
      </c>
      <c r="K2019" s="90" t="str">
        <f t="shared" ca="1" si="4062"/>
        <v/>
      </c>
      <c r="L2019" s="90" t="str">
        <f t="shared" ca="1" si="4062"/>
        <v/>
      </c>
      <c r="M2019" s="90" t="str">
        <f t="shared" ca="1" si="4062"/>
        <v/>
      </c>
      <c r="N2019" s="90" t="str">
        <f t="shared" ca="1" si="4062"/>
        <v/>
      </c>
      <c r="O2019" s="90" t="str">
        <f t="shared" ca="1" si="4062"/>
        <v/>
      </c>
      <c r="P2019" s="89" t="str">
        <f t="shared" ref="P2019:U2019" ca="1" si="4063">IF(ISNA(MATCH(MIN(J2004:J2053)+ROW()-ROW(P2004),J2004:J2053,0)),"",INDEX(D2004:D2053,MATCH(MIN(J2004:J2053)+ROW()-ROW(P2004),J2004:J2053,0)))</f>
        <v/>
      </c>
      <c r="Q2019" s="89" t="str">
        <f t="shared" ca="1" si="4063"/>
        <v/>
      </c>
      <c r="R2019" s="89" t="str">
        <f t="shared" ca="1" si="4063"/>
        <v/>
      </c>
      <c r="S2019" s="89" t="str">
        <f t="shared" ca="1" si="4063"/>
        <v/>
      </c>
      <c r="T2019" s="89" t="str">
        <f t="shared" ca="1" si="4063"/>
        <v/>
      </c>
      <c r="U2019" s="89" t="str">
        <f t="shared" ca="1" si="4063"/>
        <v/>
      </c>
      <c r="V2019" s="98"/>
    </row>
    <row r="2020" spans="2:22" x14ac:dyDescent="0.25">
      <c r="B2020" s="91">
        <v>17</v>
      </c>
      <c r="C2020" s="92">
        <f t="shared" si="4003"/>
        <v>43876</v>
      </c>
      <c r="D2020" s="93">
        <f ca="1">OFFSET(dispos!$D$45,,96)</f>
        <v>0</v>
      </c>
      <c r="E2020" s="93">
        <f ca="1">OFFSET(dispos!$E$45,,96)</f>
        <v>0</v>
      </c>
      <c r="F2020" s="93">
        <f ca="1">OFFSET(dispos!$F$45,,96)</f>
        <v>0</v>
      </c>
      <c r="G2020" s="93">
        <f ca="1">OFFSET(dispos!$G$45,,96)</f>
        <v>0</v>
      </c>
      <c r="H2020" s="93">
        <f ca="1">OFFSET(dispos!$H$45,,96)</f>
        <v>0</v>
      </c>
      <c r="I2020" s="93">
        <f ca="1">OFFSET(dispos!$I$45,,96)</f>
        <v>0</v>
      </c>
      <c r="J2020" s="90" t="str">
        <f t="shared" ref="J2020:O2020" ca="1" si="4064">IF(D2020=0,"",SUMPRODUCT((D2004:D2053&lt;=D2020)-(ISBLANK(D2004:D2053))))</f>
        <v/>
      </c>
      <c r="K2020" s="90" t="str">
        <f t="shared" ca="1" si="4064"/>
        <v/>
      </c>
      <c r="L2020" s="90" t="str">
        <f t="shared" ca="1" si="4064"/>
        <v/>
      </c>
      <c r="M2020" s="90" t="str">
        <f t="shared" ca="1" si="4064"/>
        <v/>
      </c>
      <c r="N2020" s="90" t="str">
        <f t="shared" ca="1" si="4064"/>
        <v/>
      </c>
      <c r="O2020" s="90" t="str">
        <f t="shared" ca="1" si="4064"/>
        <v/>
      </c>
      <c r="P2020" s="89" t="str">
        <f t="shared" ref="P2020:U2020" ca="1" si="4065">IF(ISNA(MATCH(MIN(J2004:J2053)+ROW()-ROW(P2004),J2004:J2053,0)),"",INDEX(D2004:D2053,MATCH(MIN(J2004:J2053)+ROW()-ROW(P2004),J2004:J2053,0)))</f>
        <v/>
      </c>
      <c r="Q2020" s="89" t="str">
        <f t="shared" ca="1" si="4065"/>
        <v/>
      </c>
      <c r="R2020" s="89" t="str">
        <f t="shared" ca="1" si="4065"/>
        <v/>
      </c>
      <c r="S2020" s="89" t="str">
        <f t="shared" ca="1" si="4065"/>
        <v/>
      </c>
      <c r="T2020" s="89" t="str">
        <f t="shared" ca="1" si="4065"/>
        <v/>
      </c>
      <c r="U2020" s="89" t="str">
        <f t="shared" ca="1" si="4065"/>
        <v/>
      </c>
      <c r="V2020" s="98"/>
    </row>
    <row r="2021" spans="2:22" x14ac:dyDescent="0.25">
      <c r="B2021" s="91">
        <v>18</v>
      </c>
      <c r="C2021" s="92">
        <f t="shared" si="4003"/>
        <v>43876</v>
      </c>
      <c r="D2021" s="93">
        <f ca="1">OFFSET(dispos!$D$45,,102)</f>
        <v>0</v>
      </c>
      <c r="E2021" s="93">
        <f ca="1">OFFSET(dispos!$E$45,,102)</f>
        <v>0</v>
      </c>
      <c r="F2021" s="93">
        <f ca="1">OFFSET(dispos!$F$45,,102)</f>
        <v>0</v>
      </c>
      <c r="G2021" s="93">
        <f ca="1">OFFSET(dispos!$G$45,,102)</f>
        <v>0</v>
      </c>
      <c r="H2021" s="93">
        <f ca="1">OFFSET(dispos!$H$45,,102)</f>
        <v>0</v>
      </c>
      <c r="I2021" s="93">
        <f ca="1">OFFSET(dispos!$I$45,,102)</f>
        <v>0</v>
      </c>
      <c r="J2021" s="90" t="str">
        <f t="shared" ref="J2021:O2021" ca="1" si="4066">IF(D2021=0,"",SUMPRODUCT((D2004:D2053&lt;=D2021)-(ISBLANK(D2004:D2053))))</f>
        <v/>
      </c>
      <c r="K2021" s="90" t="str">
        <f t="shared" ca="1" si="4066"/>
        <v/>
      </c>
      <c r="L2021" s="90" t="str">
        <f t="shared" ca="1" si="4066"/>
        <v/>
      </c>
      <c r="M2021" s="90" t="str">
        <f t="shared" ca="1" si="4066"/>
        <v/>
      </c>
      <c r="N2021" s="90" t="str">
        <f t="shared" ca="1" si="4066"/>
        <v/>
      </c>
      <c r="O2021" s="90" t="str">
        <f t="shared" ca="1" si="4066"/>
        <v/>
      </c>
      <c r="P2021" s="89" t="str">
        <f t="shared" ref="P2021:U2021" ca="1" si="4067">IF(ISNA(MATCH(MIN(J2004:J2053)+ROW()-ROW(P2004),J2004:J2053,0)),"",INDEX(D2004:D2053,MATCH(MIN(J2004:J2053)+ROW()-ROW(P2004),J2004:J2053,0)))</f>
        <v/>
      </c>
      <c r="Q2021" s="89" t="str">
        <f t="shared" ca="1" si="4067"/>
        <v/>
      </c>
      <c r="R2021" s="89" t="str">
        <f t="shared" ca="1" si="4067"/>
        <v/>
      </c>
      <c r="S2021" s="89" t="str">
        <f t="shared" ca="1" si="4067"/>
        <v/>
      </c>
      <c r="T2021" s="89" t="str">
        <f t="shared" ca="1" si="4067"/>
        <v/>
      </c>
      <c r="U2021" s="89" t="str">
        <f t="shared" ca="1" si="4067"/>
        <v/>
      </c>
      <c r="V2021" s="98"/>
    </row>
    <row r="2022" spans="2:22" x14ac:dyDescent="0.25">
      <c r="B2022" s="91">
        <v>19</v>
      </c>
      <c r="C2022" s="92">
        <f t="shared" si="4003"/>
        <v>43876</v>
      </c>
      <c r="D2022" s="93">
        <f ca="1">OFFSET(dispos!$D$45,,108)</f>
        <v>0</v>
      </c>
      <c r="E2022" s="93">
        <f ca="1">OFFSET(dispos!$E$45,,108)</f>
        <v>0</v>
      </c>
      <c r="F2022" s="93">
        <f ca="1">OFFSET(dispos!$F$45,,108)</f>
        <v>0</v>
      </c>
      <c r="G2022" s="93">
        <f ca="1">OFFSET(dispos!$G$45,,108)</f>
        <v>0</v>
      </c>
      <c r="H2022" s="93">
        <f ca="1">OFFSET(dispos!$H$45,,108)</f>
        <v>0</v>
      </c>
      <c r="I2022" s="93">
        <f ca="1">OFFSET(dispos!$I$45,,108)</f>
        <v>0</v>
      </c>
      <c r="J2022" s="90" t="str">
        <f t="shared" ref="J2022:O2022" ca="1" si="4068">IF(D2022=0,"",SUMPRODUCT((D2004:D2053&lt;=D2022)-(ISBLANK(D2004:D2053))))</f>
        <v/>
      </c>
      <c r="K2022" s="90" t="str">
        <f t="shared" ca="1" si="4068"/>
        <v/>
      </c>
      <c r="L2022" s="90" t="str">
        <f t="shared" ca="1" si="4068"/>
        <v/>
      </c>
      <c r="M2022" s="90" t="str">
        <f t="shared" ca="1" si="4068"/>
        <v/>
      </c>
      <c r="N2022" s="90" t="str">
        <f t="shared" ca="1" si="4068"/>
        <v/>
      </c>
      <c r="O2022" s="90" t="str">
        <f t="shared" ca="1" si="4068"/>
        <v/>
      </c>
      <c r="P2022" s="89" t="str">
        <f t="shared" ref="P2022:U2022" ca="1" si="4069">IF(ISNA(MATCH(MIN(J2004:J2053)+ROW()-ROW(P2004),J2004:J2053,0)),"",INDEX(D2004:D2053,MATCH(MIN(J2004:J2053)+ROW()-ROW(P2004),J2004:J2053,0)))</f>
        <v/>
      </c>
      <c r="Q2022" s="89" t="str">
        <f t="shared" ca="1" si="4069"/>
        <v/>
      </c>
      <c r="R2022" s="89" t="str">
        <f t="shared" ca="1" si="4069"/>
        <v/>
      </c>
      <c r="S2022" s="89" t="str">
        <f t="shared" ca="1" si="4069"/>
        <v/>
      </c>
      <c r="T2022" s="89" t="str">
        <f t="shared" ca="1" si="4069"/>
        <v/>
      </c>
      <c r="U2022" s="89" t="str">
        <f t="shared" ca="1" si="4069"/>
        <v/>
      </c>
      <c r="V2022" s="98"/>
    </row>
    <row r="2023" spans="2:22" x14ac:dyDescent="0.25">
      <c r="B2023" s="91">
        <v>20</v>
      </c>
      <c r="C2023" s="92">
        <f t="shared" si="4003"/>
        <v>43876</v>
      </c>
      <c r="D2023" s="93">
        <f ca="1">OFFSET(dispos!$D$45,,114)</f>
        <v>0</v>
      </c>
      <c r="E2023" s="93">
        <f ca="1">OFFSET(dispos!$E$45,,114)</f>
        <v>0</v>
      </c>
      <c r="F2023" s="93">
        <f ca="1">OFFSET(dispos!$F$45,,114)</f>
        <v>0</v>
      </c>
      <c r="G2023" s="93">
        <f ca="1">OFFSET(dispos!$G$45,,114)</f>
        <v>0</v>
      </c>
      <c r="H2023" s="93">
        <f ca="1">OFFSET(dispos!$H$45,,114)</f>
        <v>0</v>
      </c>
      <c r="I2023" s="93">
        <f ca="1">OFFSET(dispos!$I$45,,114)</f>
        <v>0</v>
      </c>
      <c r="J2023" s="90" t="str">
        <f t="shared" ref="J2023:O2023" ca="1" si="4070">IF(D2023=0,"",SUMPRODUCT((D2004:D2053&lt;=D2023)-(ISBLANK(D2004:D2053))))</f>
        <v/>
      </c>
      <c r="K2023" s="90" t="str">
        <f t="shared" ca="1" si="4070"/>
        <v/>
      </c>
      <c r="L2023" s="90" t="str">
        <f t="shared" ca="1" si="4070"/>
        <v/>
      </c>
      <c r="M2023" s="90" t="str">
        <f t="shared" ca="1" si="4070"/>
        <v/>
      </c>
      <c r="N2023" s="90" t="str">
        <f t="shared" ca="1" si="4070"/>
        <v/>
      </c>
      <c r="O2023" s="90" t="str">
        <f t="shared" ca="1" si="4070"/>
        <v/>
      </c>
      <c r="P2023" s="89" t="str">
        <f t="shared" ref="P2023:U2023" ca="1" si="4071">IF(ISNA(MATCH(MIN(J2004:J2053)+ROW()-ROW(P2004),J2004:J2053,0)),"",INDEX(D2004:D2053,MATCH(MIN(J2004:J2053)+ROW()-ROW(P2004),J2004:J2053,0)))</f>
        <v/>
      </c>
      <c r="Q2023" s="89" t="str">
        <f t="shared" ca="1" si="4071"/>
        <v/>
      </c>
      <c r="R2023" s="89" t="str">
        <f t="shared" ca="1" si="4071"/>
        <v/>
      </c>
      <c r="S2023" s="89" t="str">
        <f t="shared" ca="1" si="4071"/>
        <v/>
      </c>
      <c r="T2023" s="89" t="str">
        <f t="shared" ca="1" si="4071"/>
        <v/>
      </c>
      <c r="U2023" s="89" t="str">
        <f t="shared" ca="1" si="4071"/>
        <v/>
      </c>
      <c r="V2023" s="98"/>
    </row>
    <row r="2024" spans="2:22" x14ac:dyDescent="0.25">
      <c r="B2024" s="91">
        <v>21</v>
      </c>
      <c r="C2024" s="92">
        <f t="shared" si="4003"/>
        <v>43876</v>
      </c>
      <c r="D2024" s="93">
        <f ca="1">OFFSET(dispos!$D$45,,120)</f>
        <v>0</v>
      </c>
      <c r="E2024" s="93">
        <f ca="1">OFFSET(dispos!$E$45,,120)</f>
        <v>0</v>
      </c>
      <c r="F2024" s="93">
        <f ca="1">OFFSET(dispos!$F$45,,120)</f>
        <v>0</v>
      </c>
      <c r="G2024" s="93">
        <f ca="1">OFFSET(dispos!$G$45,,120)</f>
        <v>0</v>
      </c>
      <c r="H2024" s="93">
        <f ca="1">OFFSET(dispos!$H$45,,120)</f>
        <v>0</v>
      </c>
      <c r="I2024" s="93">
        <f ca="1">OFFSET(dispos!$I$45,,120)</f>
        <v>0</v>
      </c>
      <c r="J2024" s="90" t="str">
        <f t="shared" ref="J2024:O2024" ca="1" si="4072">IF(D2024=0,"",SUMPRODUCT((D2004:D2053&lt;=D2024)-(ISBLANK(D2004:D2053))))</f>
        <v/>
      </c>
      <c r="K2024" s="90" t="str">
        <f t="shared" ca="1" si="4072"/>
        <v/>
      </c>
      <c r="L2024" s="90" t="str">
        <f t="shared" ca="1" si="4072"/>
        <v/>
      </c>
      <c r="M2024" s="90" t="str">
        <f t="shared" ca="1" si="4072"/>
        <v/>
      </c>
      <c r="N2024" s="90" t="str">
        <f t="shared" ca="1" si="4072"/>
        <v/>
      </c>
      <c r="O2024" s="90" t="str">
        <f t="shared" ca="1" si="4072"/>
        <v/>
      </c>
      <c r="P2024" s="89" t="str">
        <f t="shared" ref="P2024:U2024" ca="1" si="4073">IF(ISNA(MATCH(MIN(J2004:J2053)+ROW()-ROW(P2004),J2004:J2053,0)),"",INDEX(D2004:D2053,MATCH(MIN(J2004:J2053)+ROW()-ROW(P2004),J2004:J2053,0)))</f>
        <v/>
      </c>
      <c r="Q2024" s="89" t="str">
        <f t="shared" ca="1" si="4073"/>
        <v/>
      </c>
      <c r="R2024" s="89" t="str">
        <f t="shared" ca="1" si="4073"/>
        <v/>
      </c>
      <c r="S2024" s="89" t="str">
        <f t="shared" ca="1" si="4073"/>
        <v/>
      </c>
      <c r="T2024" s="89" t="str">
        <f t="shared" ca="1" si="4073"/>
        <v/>
      </c>
      <c r="U2024" s="89" t="str">
        <f t="shared" ca="1" si="4073"/>
        <v/>
      </c>
      <c r="V2024" s="98"/>
    </row>
    <row r="2025" spans="2:22" x14ac:dyDescent="0.25">
      <c r="B2025" s="91">
        <v>22</v>
      </c>
      <c r="C2025" s="92">
        <f t="shared" si="4003"/>
        <v>43876</v>
      </c>
      <c r="D2025" s="93">
        <f ca="1">OFFSET(dispos!$D$45,,126)</f>
        <v>0</v>
      </c>
      <c r="E2025" s="93">
        <f ca="1">OFFSET(dispos!$E$45,,126)</f>
        <v>0</v>
      </c>
      <c r="F2025" s="93">
        <f ca="1">OFFSET(dispos!$F$45,,126)</f>
        <v>0</v>
      </c>
      <c r="G2025" s="93">
        <f ca="1">OFFSET(dispos!$G$45,,126)</f>
        <v>0</v>
      </c>
      <c r="H2025" s="93">
        <f ca="1">OFFSET(dispos!$H$45,,126)</f>
        <v>0</v>
      </c>
      <c r="I2025" s="93">
        <f ca="1">OFFSET(dispos!$I$45,,126)</f>
        <v>0</v>
      </c>
      <c r="J2025" s="90" t="str">
        <f t="shared" ref="J2025:O2025" ca="1" si="4074">IF(D2025=0,"",SUMPRODUCT((D2004:D2053&lt;=D2025)-(ISBLANK(D2004:D2053))))</f>
        <v/>
      </c>
      <c r="K2025" s="90" t="str">
        <f t="shared" ca="1" si="4074"/>
        <v/>
      </c>
      <c r="L2025" s="90" t="str">
        <f t="shared" ca="1" si="4074"/>
        <v/>
      </c>
      <c r="M2025" s="90" t="str">
        <f t="shared" ca="1" si="4074"/>
        <v/>
      </c>
      <c r="N2025" s="90" t="str">
        <f t="shared" ca="1" si="4074"/>
        <v/>
      </c>
      <c r="O2025" s="90" t="str">
        <f t="shared" ca="1" si="4074"/>
        <v/>
      </c>
      <c r="P2025" s="89" t="str">
        <f t="shared" ref="P2025:U2025" ca="1" si="4075">IF(ISNA(MATCH(MIN(J2004:J2053)+ROW()-ROW(P2004),J2004:J2053,0)),"",INDEX(D2004:D2053,MATCH(MIN(J2004:J2053)+ROW()-ROW(P2004),J2004:J2053,0)))</f>
        <v/>
      </c>
      <c r="Q2025" s="89" t="str">
        <f t="shared" ca="1" si="4075"/>
        <v/>
      </c>
      <c r="R2025" s="89" t="str">
        <f t="shared" ca="1" si="4075"/>
        <v/>
      </c>
      <c r="S2025" s="89" t="str">
        <f t="shared" ca="1" si="4075"/>
        <v/>
      </c>
      <c r="T2025" s="89" t="str">
        <f t="shared" ca="1" si="4075"/>
        <v/>
      </c>
      <c r="U2025" s="89" t="str">
        <f t="shared" ca="1" si="4075"/>
        <v/>
      </c>
      <c r="V2025" s="98"/>
    </row>
    <row r="2026" spans="2:22" x14ac:dyDescent="0.25">
      <c r="B2026" s="91">
        <v>23</v>
      </c>
      <c r="C2026" s="92">
        <f t="shared" si="4003"/>
        <v>43876</v>
      </c>
      <c r="D2026" s="93">
        <f ca="1">OFFSET(dispos!$D$45,,132)</f>
        <v>0</v>
      </c>
      <c r="E2026" s="93">
        <f ca="1">OFFSET(dispos!$E$45,,132)</f>
        <v>0</v>
      </c>
      <c r="F2026" s="93">
        <f ca="1">OFFSET(dispos!$F$45,,132)</f>
        <v>0</v>
      </c>
      <c r="G2026" s="93">
        <f ca="1">OFFSET(dispos!$G$45,,132)</f>
        <v>0</v>
      </c>
      <c r="H2026" s="93">
        <f ca="1">OFFSET(dispos!$H$45,,132)</f>
        <v>0</v>
      </c>
      <c r="I2026" s="93">
        <f ca="1">OFFSET(dispos!$I$45,,132)</f>
        <v>0</v>
      </c>
      <c r="J2026" s="90" t="str">
        <f t="shared" ref="J2026:O2026" ca="1" si="4076">IF(D2026=0,"",SUMPRODUCT((D2004:D2053&lt;=D2026)-(ISBLANK(D2004:D2053))))</f>
        <v/>
      </c>
      <c r="K2026" s="90" t="str">
        <f t="shared" ca="1" si="4076"/>
        <v/>
      </c>
      <c r="L2026" s="90" t="str">
        <f t="shared" ca="1" si="4076"/>
        <v/>
      </c>
      <c r="M2026" s="90" t="str">
        <f t="shared" ca="1" si="4076"/>
        <v/>
      </c>
      <c r="N2026" s="90" t="str">
        <f t="shared" ca="1" si="4076"/>
        <v/>
      </c>
      <c r="O2026" s="90" t="str">
        <f t="shared" ca="1" si="4076"/>
        <v/>
      </c>
      <c r="P2026" s="89" t="str">
        <f t="shared" ref="P2026:U2026" ca="1" si="4077">IF(ISNA(MATCH(MIN(J2004:J2053)+ROW()-ROW(P2004),J2004:J2053,0)),"",INDEX(D2004:D2053,MATCH(MIN(J2004:J2053)+ROW()-ROW(P2004),J2004:J2053,0)))</f>
        <v/>
      </c>
      <c r="Q2026" s="89" t="str">
        <f t="shared" ca="1" si="4077"/>
        <v/>
      </c>
      <c r="R2026" s="89" t="str">
        <f t="shared" ca="1" si="4077"/>
        <v/>
      </c>
      <c r="S2026" s="89" t="str">
        <f t="shared" ca="1" si="4077"/>
        <v/>
      </c>
      <c r="T2026" s="89" t="str">
        <f t="shared" ca="1" si="4077"/>
        <v/>
      </c>
      <c r="U2026" s="89" t="str">
        <f t="shared" ca="1" si="4077"/>
        <v/>
      </c>
      <c r="V2026" s="98"/>
    </row>
    <row r="2027" spans="2:22" x14ac:dyDescent="0.25">
      <c r="B2027" s="91">
        <v>24</v>
      </c>
      <c r="C2027" s="92">
        <f t="shared" si="4003"/>
        <v>43876</v>
      </c>
      <c r="D2027" s="93">
        <f ca="1">OFFSET(dispos!$D$45,,138)</f>
        <v>0</v>
      </c>
      <c r="E2027" s="93">
        <f ca="1">OFFSET(dispos!$E$45,,138)</f>
        <v>0</v>
      </c>
      <c r="F2027" s="93">
        <f ca="1">OFFSET(dispos!$F$45,,138)</f>
        <v>0</v>
      </c>
      <c r="G2027" s="93">
        <f ca="1">OFFSET(dispos!$G$45,,138)</f>
        <v>0</v>
      </c>
      <c r="H2027" s="93">
        <f ca="1">OFFSET(dispos!$H$45,,138)</f>
        <v>0</v>
      </c>
      <c r="I2027" s="93">
        <f ca="1">OFFSET(dispos!$I$45,,138)</f>
        <v>0</v>
      </c>
      <c r="J2027" s="90" t="str">
        <f t="shared" ref="J2027:O2027" ca="1" si="4078">IF(D2027=0,"",SUMPRODUCT((D2004:D2053&lt;=D2027)-(ISBLANK(D2004:D2053))))</f>
        <v/>
      </c>
      <c r="K2027" s="90" t="str">
        <f t="shared" ca="1" si="4078"/>
        <v/>
      </c>
      <c r="L2027" s="90" t="str">
        <f t="shared" ca="1" si="4078"/>
        <v/>
      </c>
      <c r="M2027" s="90" t="str">
        <f t="shared" ca="1" si="4078"/>
        <v/>
      </c>
      <c r="N2027" s="90" t="str">
        <f t="shared" ca="1" si="4078"/>
        <v/>
      </c>
      <c r="O2027" s="90" t="str">
        <f t="shared" ca="1" si="4078"/>
        <v/>
      </c>
      <c r="P2027" s="89" t="str">
        <f t="shared" ref="P2027:U2027" ca="1" si="4079">IF(ISNA(MATCH(MIN(J2004:J2053)+ROW()-ROW(P2004),J2004:J2053,0)),"",INDEX(D2004:D2053,MATCH(MIN(J2004:J2053)+ROW()-ROW(P2004),J2004:J2053,0)))</f>
        <v/>
      </c>
      <c r="Q2027" s="89" t="str">
        <f t="shared" ca="1" si="4079"/>
        <v/>
      </c>
      <c r="R2027" s="89" t="str">
        <f t="shared" ca="1" si="4079"/>
        <v/>
      </c>
      <c r="S2027" s="89" t="str">
        <f t="shared" ca="1" si="4079"/>
        <v/>
      </c>
      <c r="T2027" s="89" t="str">
        <f t="shared" ca="1" si="4079"/>
        <v/>
      </c>
      <c r="U2027" s="89" t="str">
        <f t="shared" ca="1" si="4079"/>
        <v/>
      </c>
      <c r="V2027" s="98"/>
    </row>
    <row r="2028" spans="2:22" x14ac:dyDescent="0.25">
      <c r="B2028" s="91">
        <v>25</v>
      </c>
      <c r="C2028" s="92">
        <f t="shared" si="4003"/>
        <v>43876</v>
      </c>
      <c r="D2028" s="93">
        <f ca="1">OFFSET(dispos!$D$45,,144)</f>
        <v>0</v>
      </c>
      <c r="E2028" s="93">
        <f ca="1">OFFSET(dispos!$E$45,,144)</f>
        <v>0</v>
      </c>
      <c r="F2028" s="93">
        <f ca="1">OFFSET(dispos!$F$45,,144)</f>
        <v>0</v>
      </c>
      <c r="G2028" s="93">
        <f ca="1">OFFSET(dispos!$G$45,,144)</f>
        <v>0</v>
      </c>
      <c r="H2028" s="93">
        <f ca="1">OFFSET(dispos!$H$45,,144)</f>
        <v>0</v>
      </c>
      <c r="I2028" s="93">
        <f ca="1">OFFSET(dispos!$I$45,,144)</f>
        <v>0</v>
      </c>
      <c r="J2028" s="90" t="str">
        <f t="shared" ref="J2028:O2028" ca="1" si="4080">IF(D2028=0,"",SUMPRODUCT((D2004:D2053&lt;=D2028)-(ISBLANK(D2004:D2053))))</f>
        <v/>
      </c>
      <c r="K2028" s="90" t="str">
        <f t="shared" ca="1" si="4080"/>
        <v/>
      </c>
      <c r="L2028" s="90" t="str">
        <f t="shared" ca="1" si="4080"/>
        <v/>
      </c>
      <c r="M2028" s="90" t="str">
        <f t="shared" ca="1" si="4080"/>
        <v/>
      </c>
      <c r="N2028" s="90" t="str">
        <f t="shared" ca="1" si="4080"/>
        <v/>
      </c>
      <c r="O2028" s="90" t="str">
        <f t="shared" ca="1" si="4080"/>
        <v/>
      </c>
      <c r="P2028" s="89" t="str">
        <f t="shared" ref="P2028:U2028" ca="1" si="4081">IF(ISNA(MATCH(MIN(J2004:J2053)+ROW()-ROW(P2004),J2004:J2053,0)),"",INDEX(D2004:D2053,MATCH(MIN(J2004:J2053)+ROW()-ROW(P2004),J2004:J2053,0)))</f>
        <v/>
      </c>
      <c r="Q2028" s="89" t="str">
        <f t="shared" ca="1" si="4081"/>
        <v/>
      </c>
      <c r="R2028" s="89" t="str">
        <f t="shared" ca="1" si="4081"/>
        <v/>
      </c>
      <c r="S2028" s="89" t="str">
        <f t="shared" ca="1" si="4081"/>
        <v/>
      </c>
      <c r="T2028" s="89" t="str">
        <f t="shared" ca="1" si="4081"/>
        <v/>
      </c>
      <c r="U2028" s="89" t="str">
        <f t="shared" ca="1" si="4081"/>
        <v/>
      </c>
      <c r="V2028" s="98"/>
    </row>
    <row r="2029" spans="2:22" x14ac:dyDescent="0.25">
      <c r="B2029" s="91">
        <v>26</v>
      </c>
      <c r="C2029" s="92">
        <f t="shared" si="4003"/>
        <v>43876</v>
      </c>
      <c r="D2029" s="93">
        <f ca="1">OFFSET(dispos!$D$45,,150)</f>
        <v>0</v>
      </c>
      <c r="E2029" s="93">
        <f ca="1">OFFSET(dispos!$E$45,,150)</f>
        <v>0</v>
      </c>
      <c r="F2029" s="93">
        <f ca="1">OFFSET(dispos!$F$45,,150)</f>
        <v>0</v>
      </c>
      <c r="G2029" s="93">
        <f ca="1">OFFSET(dispos!$G$45,,150)</f>
        <v>0</v>
      </c>
      <c r="H2029" s="93">
        <f ca="1">OFFSET(dispos!$H$45,,150)</f>
        <v>0</v>
      </c>
      <c r="I2029" s="93">
        <f ca="1">OFFSET(dispos!$I$45,,150)</f>
        <v>0</v>
      </c>
      <c r="J2029" s="90" t="str">
        <f t="shared" ref="J2029:O2029" ca="1" si="4082">IF(D2029=0,"",SUMPRODUCT((D2004:D2053&lt;=D2029)-(ISBLANK(D2004:D2053))))</f>
        <v/>
      </c>
      <c r="K2029" s="90" t="str">
        <f t="shared" ca="1" si="4082"/>
        <v/>
      </c>
      <c r="L2029" s="90" t="str">
        <f t="shared" ca="1" si="4082"/>
        <v/>
      </c>
      <c r="M2029" s="90" t="str">
        <f t="shared" ca="1" si="4082"/>
        <v/>
      </c>
      <c r="N2029" s="90" t="str">
        <f t="shared" ca="1" si="4082"/>
        <v/>
      </c>
      <c r="O2029" s="90" t="str">
        <f t="shared" ca="1" si="4082"/>
        <v/>
      </c>
      <c r="P2029" s="89" t="str">
        <f t="shared" ref="P2029:U2029" ca="1" si="4083">IF(ISNA(MATCH(MIN(J2004:J2053)+ROW()-ROW(P2004),J2004:J2053,0)),"",INDEX(D2004:D2053,MATCH(MIN(J2004:J2053)+ROW()-ROW(P2004),J2004:J2053,0)))</f>
        <v/>
      </c>
      <c r="Q2029" s="89" t="str">
        <f t="shared" ca="1" si="4083"/>
        <v/>
      </c>
      <c r="R2029" s="89" t="str">
        <f t="shared" ca="1" si="4083"/>
        <v/>
      </c>
      <c r="S2029" s="89" t="str">
        <f t="shared" ca="1" si="4083"/>
        <v/>
      </c>
      <c r="T2029" s="89" t="str">
        <f t="shared" ca="1" si="4083"/>
        <v/>
      </c>
      <c r="U2029" s="89" t="str">
        <f t="shared" ca="1" si="4083"/>
        <v/>
      </c>
      <c r="V2029" s="98"/>
    </row>
    <row r="2030" spans="2:22" x14ac:dyDescent="0.25">
      <c r="B2030" s="91">
        <v>27</v>
      </c>
      <c r="C2030" s="92">
        <f t="shared" si="4003"/>
        <v>43876</v>
      </c>
      <c r="D2030" s="93">
        <f ca="1">OFFSET(dispos!$D$45,,156)</f>
        <v>0</v>
      </c>
      <c r="E2030" s="93">
        <f ca="1">OFFSET(dispos!$E$45,,156)</f>
        <v>0</v>
      </c>
      <c r="F2030" s="93">
        <f ca="1">OFFSET(dispos!$F$45,,156)</f>
        <v>0</v>
      </c>
      <c r="G2030" s="93">
        <f ca="1">OFFSET(dispos!$G$45,,156)</f>
        <v>0</v>
      </c>
      <c r="H2030" s="93">
        <f ca="1">OFFSET(dispos!$H$45,,156)</f>
        <v>0</v>
      </c>
      <c r="I2030" s="93">
        <f ca="1">OFFSET(dispos!$I$45,,156)</f>
        <v>0</v>
      </c>
      <c r="J2030" s="90" t="str">
        <f t="shared" ref="J2030:O2030" ca="1" si="4084">IF(D2030=0,"",SUMPRODUCT((D2004:D2053&lt;=D2030)-(ISBLANK(D2004:D2053))))</f>
        <v/>
      </c>
      <c r="K2030" s="90" t="str">
        <f t="shared" ca="1" si="4084"/>
        <v/>
      </c>
      <c r="L2030" s="90" t="str">
        <f t="shared" ca="1" si="4084"/>
        <v/>
      </c>
      <c r="M2030" s="90" t="str">
        <f t="shared" ca="1" si="4084"/>
        <v/>
      </c>
      <c r="N2030" s="90" t="str">
        <f t="shared" ca="1" si="4084"/>
        <v/>
      </c>
      <c r="O2030" s="90" t="str">
        <f t="shared" ca="1" si="4084"/>
        <v/>
      </c>
      <c r="P2030" s="89" t="str">
        <f t="shared" ref="P2030:U2030" ca="1" si="4085">IF(ISNA(MATCH(MIN(J2004:J2053)+ROW()-ROW(P2004),J2004:J2053,0)),"",INDEX(D2004:D2053,MATCH(MIN(J2004:J2053)+ROW()-ROW(P2004),J2004:J2053,0)))</f>
        <v/>
      </c>
      <c r="Q2030" s="89" t="str">
        <f t="shared" ca="1" si="4085"/>
        <v/>
      </c>
      <c r="R2030" s="89" t="str">
        <f t="shared" ca="1" si="4085"/>
        <v/>
      </c>
      <c r="S2030" s="89" t="str">
        <f t="shared" ca="1" si="4085"/>
        <v/>
      </c>
      <c r="T2030" s="89" t="str">
        <f t="shared" ca="1" si="4085"/>
        <v/>
      </c>
      <c r="U2030" s="89" t="str">
        <f t="shared" ca="1" si="4085"/>
        <v/>
      </c>
      <c r="V2030" s="98"/>
    </row>
    <row r="2031" spans="2:22" x14ac:dyDescent="0.25">
      <c r="B2031" s="91">
        <v>28</v>
      </c>
      <c r="C2031" s="92">
        <f t="shared" si="4003"/>
        <v>43876</v>
      </c>
      <c r="D2031" s="93">
        <f ca="1">OFFSET(dispos!$D$45,,162)</f>
        <v>0</v>
      </c>
      <c r="E2031" s="93">
        <f ca="1">OFFSET(dispos!$E$45,,162)</f>
        <v>0</v>
      </c>
      <c r="F2031" s="93">
        <f ca="1">OFFSET(dispos!$F$45,,162)</f>
        <v>0</v>
      </c>
      <c r="G2031" s="93">
        <f ca="1">OFFSET(dispos!$G$45,,162)</f>
        <v>0</v>
      </c>
      <c r="H2031" s="93">
        <f ca="1">OFFSET(dispos!$H$45,,162)</f>
        <v>0</v>
      </c>
      <c r="I2031" s="93">
        <f ca="1">OFFSET(dispos!$I$45,,162)</f>
        <v>0</v>
      </c>
      <c r="J2031" s="90" t="str">
        <f t="shared" ref="J2031:O2031" ca="1" si="4086">IF(D2031=0,"",SUMPRODUCT((D2004:D2053&lt;=D2031)-(ISBLANK(D2004:D2053))))</f>
        <v/>
      </c>
      <c r="K2031" s="90" t="str">
        <f t="shared" ca="1" si="4086"/>
        <v/>
      </c>
      <c r="L2031" s="90" t="str">
        <f t="shared" ca="1" si="4086"/>
        <v/>
      </c>
      <c r="M2031" s="90" t="str">
        <f t="shared" ca="1" si="4086"/>
        <v/>
      </c>
      <c r="N2031" s="90" t="str">
        <f t="shared" ca="1" si="4086"/>
        <v/>
      </c>
      <c r="O2031" s="90" t="str">
        <f t="shared" ca="1" si="4086"/>
        <v/>
      </c>
      <c r="P2031" s="89" t="str">
        <f t="shared" ref="P2031:U2031" ca="1" si="4087">IF(ISNA(MATCH(MIN(J2004:J2053)+ROW()-ROW(P2004),J2004:J2053,0)),"",INDEX(D2004:D2053,MATCH(MIN(J2004:J2053)+ROW()-ROW(P2004),J2004:J2053,0)))</f>
        <v/>
      </c>
      <c r="Q2031" s="89" t="str">
        <f t="shared" ca="1" si="4087"/>
        <v/>
      </c>
      <c r="R2031" s="89" t="str">
        <f t="shared" ca="1" si="4087"/>
        <v/>
      </c>
      <c r="S2031" s="89" t="str">
        <f t="shared" ca="1" si="4087"/>
        <v/>
      </c>
      <c r="T2031" s="89" t="str">
        <f t="shared" ca="1" si="4087"/>
        <v/>
      </c>
      <c r="U2031" s="89" t="str">
        <f t="shared" ca="1" si="4087"/>
        <v/>
      </c>
      <c r="V2031" s="98"/>
    </row>
    <row r="2032" spans="2:22" x14ac:dyDescent="0.25">
      <c r="B2032" s="91">
        <v>29</v>
      </c>
      <c r="C2032" s="92">
        <f t="shared" si="4003"/>
        <v>43876</v>
      </c>
      <c r="D2032" s="93">
        <f ca="1">OFFSET(dispos!$D$45,,168)</f>
        <v>0</v>
      </c>
      <c r="E2032" s="93">
        <f ca="1">OFFSET(dispos!$E$45,,168)</f>
        <v>0</v>
      </c>
      <c r="F2032" s="93">
        <f ca="1">OFFSET(dispos!$F$45,,168)</f>
        <v>0</v>
      </c>
      <c r="G2032" s="93">
        <f ca="1">OFFSET(dispos!$G$45,,168)</f>
        <v>0</v>
      </c>
      <c r="H2032" s="93">
        <f ca="1">OFFSET(dispos!$H$45,,168)</f>
        <v>0</v>
      </c>
      <c r="I2032" s="93">
        <f ca="1">OFFSET(dispos!$I$45,,168)</f>
        <v>0</v>
      </c>
      <c r="J2032" s="90" t="str">
        <f t="shared" ref="J2032:O2032" ca="1" si="4088">IF(D2032=0,"",SUMPRODUCT((D2004:D2053&lt;=D2032)-(ISBLANK(D2004:D2053))))</f>
        <v/>
      </c>
      <c r="K2032" s="90" t="str">
        <f t="shared" ca="1" si="4088"/>
        <v/>
      </c>
      <c r="L2032" s="90" t="str">
        <f t="shared" ca="1" si="4088"/>
        <v/>
      </c>
      <c r="M2032" s="90" t="str">
        <f t="shared" ca="1" si="4088"/>
        <v/>
      </c>
      <c r="N2032" s="90" t="str">
        <f t="shared" ca="1" si="4088"/>
        <v/>
      </c>
      <c r="O2032" s="90" t="str">
        <f t="shared" ca="1" si="4088"/>
        <v/>
      </c>
      <c r="P2032" s="89" t="str">
        <f t="shared" ref="P2032:U2032" ca="1" si="4089">IF(ISNA(MATCH(MIN(J2004:J2053)+ROW()-ROW(P2004),J2004:J2053,0)),"",INDEX(D2004:D2053,MATCH(MIN(J2004:J2053)+ROW()-ROW(P2004),J2004:J2053,0)))</f>
        <v/>
      </c>
      <c r="Q2032" s="89" t="str">
        <f t="shared" ca="1" si="4089"/>
        <v/>
      </c>
      <c r="R2032" s="89" t="str">
        <f t="shared" ca="1" si="4089"/>
        <v/>
      </c>
      <c r="S2032" s="89" t="str">
        <f t="shared" ca="1" si="4089"/>
        <v/>
      </c>
      <c r="T2032" s="89" t="str">
        <f t="shared" ca="1" si="4089"/>
        <v/>
      </c>
      <c r="U2032" s="89" t="str">
        <f t="shared" ca="1" si="4089"/>
        <v/>
      </c>
      <c r="V2032" s="98"/>
    </row>
    <row r="2033" spans="2:22" x14ac:dyDescent="0.25">
      <c r="B2033" s="91">
        <v>30</v>
      </c>
      <c r="C2033" s="92">
        <f t="shared" si="4003"/>
        <v>43876</v>
      </c>
      <c r="D2033" s="93">
        <f ca="1">OFFSET(dispos!$D$45,,174)</f>
        <v>0</v>
      </c>
      <c r="E2033" s="93">
        <f ca="1">OFFSET(dispos!$E$45,,174)</f>
        <v>0</v>
      </c>
      <c r="F2033" s="93">
        <f ca="1">OFFSET(dispos!$F$45,,174)</f>
        <v>0</v>
      </c>
      <c r="G2033" s="93">
        <f ca="1">OFFSET(dispos!$G$45,,174)</f>
        <v>0</v>
      </c>
      <c r="H2033" s="93">
        <f ca="1">OFFSET(dispos!$H$45,,174)</f>
        <v>0</v>
      </c>
      <c r="I2033" s="93">
        <f ca="1">OFFSET(dispos!$I$45,,174)</f>
        <v>0</v>
      </c>
      <c r="J2033" s="90" t="str">
        <f t="shared" ref="J2033:O2033" ca="1" si="4090">IF(D2033=0,"",SUMPRODUCT((D2004:D2053&lt;=D2033)-(ISBLANK(D2004:D2053))))</f>
        <v/>
      </c>
      <c r="K2033" s="90" t="str">
        <f t="shared" ca="1" si="4090"/>
        <v/>
      </c>
      <c r="L2033" s="90" t="str">
        <f t="shared" ca="1" si="4090"/>
        <v/>
      </c>
      <c r="M2033" s="90" t="str">
        <f t="shared" ca="1" si="4090"/>
        <v/>
      </c>
      <c r="N2033" s="90" t="str">
        <f t="shared" ca="1" si="4090"/>
        <v/>
      </c>
      <c r="O2033" s="90" t="str">
        <f t="shared" ca="1" si="4090"/>
        <v/>
      </c>
      <c r="P2033" s="89" t="str">
        <f t="shared" ref="P2033:U2033" ca="1" si="4091">IF(ISNA(MATCH(MIN(J2004:J2053)+ROW()-ROW(P2004),J2004:J2053,0)),"",INDEX(D2004:D2053,MATCH(MIN(J2004:J2053)+ROW()-ROW(P2004),J2004:J2053,0)))</f>
        <v/>
      </c>
      <c r="Q2033" s="89" t="str">
        <f t="shared" ca="1" si="4091"/>
        <v/>
      </c>
      <c r="R2033" s="89" t="str">
        <f t="shared" ca="1" si="4091"/>
        <v/>
      </c>
      <c r="S2033" s="89" t="str">
        <f t="shared" ca="1" si="4091"/>
        <v/>
      </c>
      <c r="T2033" s="89" t="str">
        <f t="shared" ca="1" si="4091"/>
        <v/>
      </c>
      <c r="U2033" s="89" t="str">
        <f t="shared" ca="1" si="4091"/>
        <v/>
      </c>
      <c r="V2033" s="98"/>
    </row>
    <row r="2034" spans="2:22" x14ac:dyDescent="0.25">
      <c r="B2034" s="91">
        <v>31</v>
      </c>
      <c r="C2034" s="92">
        <f t="shared" si="4003"/>
        <v>43876</v>
      </c>
      <c r="D2034" s="93">
        <f ca="1">OFFSET(dispos!$D$45,,180)</f>
        <v>0</v>
      </c>
      <c r="E2034" s="93">
        <f ca="1">OFFSET(dispos!$E$45,,180)</f>
        <v>0</v>
      </c>
      <c r="F2034" s="93">
        <f ca="1">OFFSET(dispos!$F$45,,180)</f>
        <v>0</v>
      </c>
      <c r="G2034" s="93">
        <f ca="1">OFFSET(dispos!$G$45,,180)</f>
        <v>0</v>
      </c>
      <c r="H2034" s="93">
        <f ca="1">OFFSET(dispos!$H$45,,180)</f>
        <v>0</v>
      </c>
      <c r="I2034" s="93">
        <f ca="1">OFFSET(dispos!$I$45,,180)</f>
        <v>0</v>
      </c>
      <c r="J2034" s="90" t="str">
        <f t="shared" ref="J2034:O2034" ca="1" si="4092">IF(D2034=0,"",SUMPRODUCT((D2004:D2053&lt;=D2034)-(ISBLANK(D2004:D2053))))</f>
        <v/>
      </c>
      <c r="K2034" s="90" t="str">
        <f t="shared" ca="1" si="4092"/>
        <v/>
      </c>
      <c r="L2034" s="90" t="str">
        <f t="shared" ca="1" si="4092"/>
        <v/>
      </c>
      <c r="M2034" s="90" t="str">
        <f t="shared" ca="1" si="4092"/>
        <v/>
      </c>
      <c r="N2034" s="90" t="str">
        <f t="shared" ca="1" si="4092"/>
        <v/>
      </c>
      <c r="O2034" s="90" t="str">
        <f t="shared" ca="1" si="4092"/>
        <v/>
      </c>
      <c r="P2034" s="89" t="str">
        <f t="shared" ref="P2034:U2034" ca="1" si="4093">IF(ISNA(MATCH(MIN(J2004:J2053)+ROW()-ROW(P2004),J2004:J2053,0)),"",INDEX(D2004:D2053,MATCH(MIN(J2004:J2053)+ROW()-ROW(P2004),J2004:J2053,0)))</f>
        <v/>
      </c>
      <c r="Q2034" s="89" t="str">
        <f t="shared" ca="1" si="4093"/>
        <v/>
      </c>
      <c r="R2034" s="89" t="str">
        <f t="shared" ca="1" si="4093"/>
        <v/>
      </c>
      <c r="S2034" s="89" t="str">
        <f t="shared" ca="1" si="4093"/>
        <v/>
      </c>
      <c r="T2034" s="89" t="str">
        <f t="shared" ca="1" si="4093"/>
        <v/>
      </c>
      <c r="U2034" s="89" t="str">
        <f t="shared" ca="1" si="4093"/>
        <v/>
      </c>
      <c r="V2034" s="98"/>
    </row>
    <row r="2035" spans="2:22" x14ac:dyDescent="0.25">
      <c r="B2035" s="91">
        <v>32</v>
      </c>
      <c r="C2035" s="92">
        <f t="shared" si="4003"/>
        <v>43876</v>
      </c>
      <c r="D2035" s="93">
        <f ca="1">OFFSET(dispos!$D$45,,186)</f>
        <v>0</v>
      </c>
      <c r="E2035" s="93">
        <f ca="1">OFFSET(dispos!$E$45,,186)</f>
        <v>0</v>
      </c>
      <c r="F2035" s="93">
        <f ca="1">OFFSET(dispos!$F$45,,186)</f>
        <v>0</v>
      </c>
      <c r="G2035" s="93">
        <f ca="1">OFFSET(dispos!$G$45,,186)</f>
        <v>0</v>
      </c>
      <c r="H2035" s="93">
        <f ca="1">OFFSET(dispos!$H$45,,186)</f>
        <v>0</v>
      </c>
      <c r="I2035" s="93">
        <f ca="1">OFFSET(dispos!$I$45,,186)</f>
        <v>0</v>
      </c>
      <c r="J2035" s="90" t="str">
        <f t="shared" ref="J2035:O2035" ca="1" si="4094">IF(D2035=0,"",SUMPRODUCT((D2004:D2053&lt;=D2035)-(ISBLANK(D2004:D2053))))</f>
        <v/>
      </c>
      <c r="K2035" s="90" t="str">
        <f t="shared" ca="1" si="4094"/>
        <v/>
      </c>
      <c r="L2035" s="90" t="str">
        <f t="shared" ca="1" si="4094"/>
        <v/>
      </c>
      <c r="M2035" s="90" t="str">
        <f t="shared" ca="1" si="4094"/>
        <v/>
      </c>
      <c r="N2035" s="90" t="str">
        <f t="shared" ca="1" si="4094"/>
        <v/>
      </c>
      <c r="O2035" s="90" t="str">
        <f t="shared" ca="1" si="4094"/>
        <v/>
      </c>
      <c r="P2035" s="89" t="str">
        <f t="shared" ref="P2035:U2035" ca="1" si="4095">IF(ISNA(MATCH(MIN(J2004:J2053)+ROW()-ROW(P2004),J2004:J2053,0)),"",INDEX(D2004:D2053,MATCH(MIN(J2004:J2053)+ROW()-ROW(P2004),J2004:J2053,0)))</f>
        <v/>
      </c>
      <c r="Q2035" s="89" t="str">
        <f t="shared" ca="1" si="4095"/>
        <v/>
      </c>
      <c r="R2035" s="89" t="str">
        <f t="shared" ca="1" si="4095"/>
        <v/>
      </c>
      <c r="S2035" s="89" t="str">
        <f t="shared" ca="1" si="4095"/>
        <v/>
      </c>
      <c r="T2035" s="89" t="str">
        <f t="shared" ca="1" si="4095"/>
        <v/>
      </c>
      <c r="U2035" s="89" t="str">
        <f t="shared" ca="1" si="4095"/>
        <v/>
      </c>
      <c r="V2035" s="98"/>
    </row>
    <row r="2036" spans="2:22" x14ac:dyDescent="0.25">
      <c r="B2036" s="91">
        <v>33</v>
      </c>
      <c r="C2036" s="92">
        <f t="shared" si="4003"/>
        <v>43876</v>
      </c>
      <c r="D2036" s="93">
        <f ca="1">OFFSET(dispos!$D$45,,192)</f>
        <v>0</v>
      </c>
      <c r="E2036" s="93">
        <f ca="1">OFFSET(dispos!$E$45,,192)</f>
        <v>0</v>
      </c>
      <c r="F2036" s="93">
        <f ca="1">OFFSET(dispos!$F$45,,192)</f>
        <v>0</v>
      </c>
      <c r="G2036" s="93">
        <f ca="1">OFFSET(dispos!$G$45,,192)</f>
        <v>0</v>
      </c>
      <c r="H2036" s="93">
        <f ca="1">OFFSET(dispos!$H$45,,192)</f>
        <v>0</v>
      </c>
      <c r="I2036" s="93">
        <f ca="1">OFFSET(dispos!$I$45,,192)</f>
        <v>0</v>
      </c>
      <c r="J2036" s="90" t="str">
        <f t="shared" ref="J2036:O2036" ca="1" si="4096">IF(D2036=0,"",SUMPRODUCT((D2004:D2053&lt;=D2036)-(ISBLANK(D2004:D2053))))</f>
        <v/>
      </c>
      <c r="K2036" s="90" t="str">
        <f t="shared" ca="1" si="4096"/>
        <v/>
      </c>
      <c r="L2036" s="90" t="str">
        <f t="shared" ca="1" si="4096"/>
        <v/>
      </c>
      <c r="M2036" s="90" t="str">
        <f t="shared" ca="1" si="4096"/>
        <v/>
      </c>
      <c r="N2036" s="90" t="str">
        <f t="shared" ca="1" si="4096"/>
        <v/>
      </c>
      <c r="O2036" s="90" t="str">
        <f t="shared" ca="1" si="4096"/>
        <v/>
      </c>
      <c r="P2036" s="89" t="str">
        <f t="shared" ref="P2036:U2036" ca="1" si="4097">IF(ISNA(MATCH(MIN(J2004:J2053)+ROW()-ROW(P2004),J2004:J2053,0)),"",INDEX(D2004:D2053,MATCH(MIN(J2004:J2053)+ROW()-ROW(P2004),J2004:J2053,0)))</f>
        <v/>
      </c>
      <c r="Q2036" s="89" t="str">
        <f t="shared" ca="1" si="4097"/>
        <v/>
      </c>
      <c r="R2036" s="89" t="str">
        <f t="shared" ca="1" si="4097"/>
        <v/>
      </c>
      <c r="S2036" s="89" t="str">
        <f t="shared" ca="1" si="4097"/>
        <v/>
      </c>
      <c r="T2036" s="89" t="str">
        <f t="shared" ca="1" si="4097"/>
        <v/>
      </c>
      <c r="U2036" s="89" t="str">
        <f t="shared" ca="1" si="4097"/>
        <v/>
      </c>
      <c r="V2036" s="98"/>
    </row>
    <row r="2037" spans="2:22" x14ac:dyDescent="0.25">
      <c r="B2037" s="91">
        <v>34</v>
      </c>
      <c r="C2037" s="92">
        <f t="shared" si="4003"/>
        <v>43876</v>
      </c>
      <c r="D2037" s="93">
        <f ca="1">OFFSET(dispos!$D$45,,198)</f>
        <v>0</v>
      </c>
      <c r="E2037" s="93">
        <f ca="1">OFFSET(dispos!$E$45,,198)</f>
        <v>0</v>
      </c>
      <c r="F2037" s="93">
        <f ca="1">OFFSET(dispos!$F$45,,198)</f>
        <v>0</v>
      </c>
      <c r="G2037" s="93">
        <f ca="1">OFFSET(dispos!$G$45,,198)</f>
        <v>0</v>
      </c>
      <c r="H2037" s="93">
        <f ca="1">OFFSET(dispos!$H$45,,198)</f>
        <v>0</v>
      </c>
      <c r="I2037" s="93">
        <f ca="1">OFFSET(dispos!$I$45,,198)</f>
        <v>0</v>
      </c>
      <c r="J2037" s="90" t="str">
        <f t="shared" ref="J2037:O2037" ca="1" si="4098">IF(D2037=0,"",SUMPRODUCT((D2004:D2053&lt;=D2037)-(ISBLANK(D2004:D2053))))</f>
        <v/>
      </c>
      <c r="K2037" s="90" t="str">
        <f t="shared" ca="1" si="4098"/>
        <v/>
      </c>
      <c r="L2037" s="90" t="str">
        <f t="shared" ca="1" si="4098"/>
        <v/>
      </c>
      <c r="M2037" s="90" t="str">
        <f t="shared" ca="1" si="4098"/>
        <v/>
      </c>
      <c r="N2037" s="90" t="str">
        <f t="shared" ca="1" si="4098"/>
        <v/>
      </c>
      <c r="O2037" s="90" t="str">
        <f t="shared" ca="1" si="4098"/>
        <v/>
      </c>
      <c r="P2037" s="89" t="str">
        <f t="shared" ref="P2037:U2037" ca="1" si="4099">IF(ISNA(MATCH(MIN(J2004:J2053)+ROW()-ROW(P2004),J2004:J2053,0)),"",INDEX(D2004:D2053,MATCH(MIN(J2004:J2053)+ROW()-ROW(P2004),J2004:J2053,0)))</f>
        <v/>
      </c>
      <c r="Q2037" s="89" t="str">
        <f t="shared" ca="1" si="4099"/>
        <v/>
      </c>
      <c r="R2037" s="89" t="str">
        <f t="shared" ca="1" si="4099"/>
        <v/>
      </c>
      <c r="S2037" s="89" t="str">
        <f t="shared" ca="1" si="4099"/>
        <v/>
      </c>
      <c r="T2037" s="89" t="str">
        <f t="shared" ca="1" si="4099"/>
        <v/>
      </c>
      <c r="U2037" s="89" t="str">
        <f t="shared" ca="1" si="4099"/>
        <v/>
      </c>
      <c r="V2037" s="98"/>
    </row>
    <row r="2038" spans="2:22" x14ac:dyDescent="0.25">
      <c r="B2038" s="91">
        <v>35</v>
      </c>
      <c r="C2038" s="92">
        <f t="shared" si="4003"/>
        <v>43876</v>
      </c>
      <c r="D2038" s="93">
        <f ca="1">OFFSET(dispos!$D$45,,204)</f>
        <v>0</v>
      </c>
      <c r="E2038" s="93">
        <f ca="1">OFFSET(dispos!$E$45,,204)</f>
        <v>0</v>
      </c>
      <c r="F2038" s="93">
        <f ca="1">OFFSET(dispos!$F$45,,204)</f>
        <v>0</v>
      </c>
      <c r="G2038" s="93">
        <f ca="1">OFFSET(dispos!$G$45,,204)</f>
        <v>0</v>
      </c>
      <c r="H2038" s="93">
        <f ca="1">OFFSET(dispos!$H$45,,204)</f>
        <v>0</v>
      </c>
      <c r="I2038" s="93">
        <f ca="1">OFFSET(dispos!$I$45,,204)</f>
        <v>0</v>
      </c>
      <c r="J2038" s="90" t="str">
        <f t="shared" ref="J2038:O2038" ca="1" si="4100">IF(D2038=0,"",SUMPRODUCT((D2004:D2053&lt;=D2038)-(ISBLANK(D2004:D2053))))</f>
        <v/>
      </c>
      <c r="K2038" s="90" t="str">
        <f t="shared" ca="1" si="4100"/>
        <v/>
      </c>
      <c r="L2038" s="90" t="str">
        <f t="shared" ca="1" si="4100"/>
        <v/>
      </c>
      <c r="M2038" s="90" t="str">
        <f t="shared" ca="1" si="4100"/>
        <v/>
      </c>
      <c r="N2038" s="90" t="str">
        <f t="shared" ca="1" si="4100"/>
        <v/>
      </c>
      <c r="O2038" s="90" t="str">
        <f t="shared" ca="1" si="4100"/>
        <v/>
      </c>
      <c r="P2038" s="89" t="str">
        <f t="shared" ref="P2038:U2038" ca="1" si="4101">IF(ISNA(MATCH(MIN(J2004:J2053)+ROW()-ROW(P2004),J2004:J2053,0)),"",INDEX(D2004:D2053,MATCH(MIN(J2004:J2053)+ROW()-ROW(P2004),J2004:J2053,0)))</f>
        <v/>
      </c>
      <c r="Q2038" s="89" t="str">
        <f t="shared" ca="1" si="4101"/>
        <v/>
      </c>
      <c r="R2038" s="89" t="str">
        <f t="shared" ca="1" si="4101"/>
        <v/>
      </c>
      <c r="S2038" s="89" t="str">
        <f t="shared" ca="1" si="4101"/>
        <v/>
      </c>
      <c r="T2038" s="89" t="str">
        <f t="shared" ca="1" si="4101"/>
        <v/>
      </c>
      <c r="U2038" s="89" t="str">
        <f t="shared" ca="1" si="4101"/>
        <v/>
      </c>
      <c r="V2038" s="98"/>
    </row>
    <row r="2039" spans="2:22" x14ac:dyDescent="0.25">
      <c r="B2039" s="91">
        <v>36</v>
      </c>
      <c r="C2039" s="92">
        <f t="shared" si="4003"/>
        <v>43876</v>
      </c>
      <c r="D2039" s="93">
        <f ca="1">OFFSET(dispos!$D$45,,210)</f>
        <v>0</v>
      </c>
      <c r="E2039" s="93">
        <f ca="1">OFFSET(dispos!$E$45,,210)</f>
        <v>0</v>
      </c>
      <c r="F2039" s="93">
        <f ca="1">OFFSET(dispos!$F$45,,210)</f>
        <v>0</v>
      </c>
      <c r="G2039" s="93">
        <f ca="1">OFFSET(dispos!$G$45,,210)</f>
        <v>0</v>
      </c>
      <c r="H2039" s="93">
        <f ca="1">OFFSET(dispos!$H$45,,210)</f>
        <v>0</v>
      </c>
      <c r="I2039" s="93">
        <f ca="1">OFFSET(dispos!$I$45,,210)</f>
        <v>0</v>
      </c>
      <c r="J2039" s="90" t="str">
        <f t="shared" ref="J2039:O2039" ca="1" si="4102">IF(D2039=0,"",SUMPRODUCT((D2004:D2053&lt;=D2039)-(ISBLANK(D2004:D2053))))</f>
        <v/>
      </c>
      <c r="K2039" s="90" t="str">
        <f t="shared" ca="1" si="4102"/>
        <v/>
      </c>
      <c r="L2039" s="90" t="str">
        <f t="shared" ca="1" si="4102"/>
        <v/>
      </c>
      <c r="M2039" s="90" t="str">
        <f t="shared" ca="1" si="4102"/>
        <v/>
      </c>
      <c r="N2039" s="90" t="str">
        <f t="shared" ca="1" si="4102"/>
        <v/>
      </c>
      <c r="O2039" s="90" t="str">
        <f t="shared" ca="1" si="4102"/>
        <v/>
      </c>
      <c r="P2039" s="89" t="str">
        <f t="shared" ref="P2039:U2039" ca="1" si="4103">IF(ISNA(MATCH(MIN(J2004:J2053)+ROW()-ROW(P2004),J2004:J2053,0)),"",INDEX(D2004:D2053,MATCH(MIN(J2004:J2053)+ROW()-ROW(P2004),J2004:J2053,0)))</f>
        <v/>
      </c>
      <c r="Q2039" s="89" t="str">
        <f t="shared" ca="1" si="4103"/>
        <v/>
      </c>
      <c r="R2039" s="89" t="str">
        <f t="shared" ca="1" si="4103"/>
        <v/>
      </c>
      <c r="S2039" s="89" t="str">
        <f t="shared" ca="1" si="4103"/>
        <v/>
      </c>
      <c r="T2039" s="89" t="str">
        <f t="shared" ca="1" si="4103"/>
        <v/>
      </c>
      <c r="U2039" s="89" t="str">
        <f t="shared" ca="1" si="4103"/>
        <v/>
      </c>
      <c r="V2039" s="98"/>
    </row>
    <row r="2040" spans="2:22" x14ac:dyDescent="0.25">
      <c r="B2040" s="91">
        <v>37</v>
      </c>
      <c r="C2040" s="92">
        <f t="shared" si="4003"/>
        <v>43876</v>
      </c>
      <c r="D2040" s="93">
        <f ca="1">OFFSET(dispos!$D$45,,216)</f>
        <v>0</v>
      </c>
      <c r="E2040" s="93">
        <f ca="1">OFFSET(dispos!$E$45,,216)</f>
        <v>0</v>
      </c>
      <c r="F2040" s="93">
        <f ca="1">OFFSET(dispos!$F$45,,216)</f>
        <v>0</v>
      </c>
      <c r="G2040" s="93">
        <f ca="1">OFFSET(dispos!$G$45,,216)</f>
        <v>0</v>
      </c>
      <c r="H2040" s="93">
        <f ca="1">OFFSET(dispos!$H$45,,216)</f>
        <v>0</v>
      </c>
      <c r="I2040" s="93">
        <f ca="1">OFFSET(dispos!$I$45,,216)</f>
        <v>0</v>
      </c>
      <c r="J2040" s="90" t="str">
        <f t="shared" ref="J2040:O2040" ca="1" si="4104">IF(D2040=0,"",SUMPRODUCT((D2004:D2053&lt;=D2040)-(ISBLANK(D2004:D2053))))</f>
        <v/>
      </c>
      <c r="K2040" s="90" t="str">
        <f t="shared" ca="1" si="4104"/>
        <v/>
      </c>
      <c r="L2040" s="90" t="str">
        <f t="shared" ca="1" si="4104"/>
        <v/>
      </c>
      <c r="M2040" s="90" t="str">
        <f t="shared" ca="1" si="4104"/>
        <v/>
      </c>
      <c r="N2040" s="90" t="str">
        <f t="shared" ca="1" si="4104"/>
        <v/>
      </c>
      <c r="O2040" s="90" t="str">
        <f t="shared" ca="1" si="4104"/>
        <v/>
      </c>
      <c r="P2040" s="89" t="str">
        <f t="shared" ref="P2040:U2040" ca="1" si="4105">IF(ISNA(MATCH(MIN(J2004:J2053)+ROW()-ROW(P2004),J2004:J2053,0)),"",INDEX(D2004:D2053,MATCH(MIN(J2004:J2053)+ROW()-ROW(P2004),J2004:J2053,0)))</f>
        <v/>
      </c>
      <c r="Q2040" s="89" t="str">
        <f t="shared" ca="1" si="4105"/>
        <v/>
      </c>
      <c r="R2040" s="89" t="str">
        <f t="shared" ca="1" si="4105"/>
        <v/>
      </c>
      <c r="S2040" s="89" t="str">
        <f t="shared" ca="1" si="4105"/>
        <v/>
      </c>
      <c r="T2040" s="89" t="str">
        <f t="shared" ca="1" si="4105"/>
        <v/>
      </c>
      <c r="U2040" s="89" t="str">
        <f t="shared" ca="1" si="4105"/>
        <v/>
      </c>
      <c r="V2040" s="98"/>
    </row>
    <row r="2041" spans="2:22" x14ac:dyDescent="0.25">
      <c r="B2041" s="91">
        <v>38</v>
      </c>
      <c r="C2041" s="92">
        <f t="shared" si="4003"/>
        <v>43876</v>
      </c>
      <c r="D2041" s="93">
        <f ca="1">OFFSET(dispos!$D$45,,222)</f>
        <v>0</v>
      </c>
      <c r="E2041" s="93">
        <f ca="1">OFFSET(dispos!$E$45,,222)</f>
        <v>0</v>
      </c>
      <c r="F2041" s="93">
        <f ca="1">OFFSET(dispos!$F$45,,222)</f>
        <v>0</v>
      </c>
      <c r="G2041" s="93">
        <f ca="1">OFFSET(dispos!$G$45,,222)</f>
        <v>0</v>
      </c>
      <c r="H2041" s="93">
        <f ca="1">OFFSET(dispos!$H$45,,222)</f>
        <v>0</v>
      </c>
      <c r="I2041" s="93">
        <f ca="1">OFFSET(dispos!$I$45,,222)</f>
        <v>0</v>
      </c>
      <c r="J2041" s="90" t="str">
        <f t="shared" ref="J2041:O2041" ca="1" si="4106">IF(D2041=0,"",SUMPRODUCT((D2004:D2053&lt;=D2041)-(ISBLANK(D2004:D2053))))</f>
        <v/>
      </c>
      <c r="K2041" s="90" t="str">
        <f t="shared" ca="1" si="4106"/>
        <v/>
      </c>
      <c r="L2041" s="90" t="str">
        <f t="shared" ca="1" si="4106"/>
        <v/>
      </c>
      <c r="M2041" s="90" t="str">
        <f t="shared" ca="1" si="4106"/>
        <v/>
      </c>
      <c r="N2041" s="90" t="str">
        <f t="shared" ca="1" si="4106"/>
        <v/>
      </c>
      <c r="O2041" s="90" t="str">
        <f t="shared" ca="1" si="4106"/>
        <v/>
      </c>
      <c r="P2041" s="89" t="str">
        <f t="shared" ref="P2041:U2041" ca="1" si="4107">IF(ISNA(MATCH(MIN(J2004:J2053)+ROW()-ROW(P2004),J2004:J2053,0)),"",INDEX(D2004:D2053,MATCH(MIN(J2004:J2053)+ROW()-ROW(P2004),J2004:J2053,0)))</f>
        <v/>
      </c>
      <c r="Q2041" s="89" t="str">
        <f t="shared" ca="1" si="4107"/>
        <v/>
      </c>
      <c r="R2041" s="89" t="str">
        <f t="shared" ca="1" si="4107"/>
        <v/>
      </c>
      <c r="S2041" s="89" t="str">
        <f t="shared" ca="1" si="4107"/>
        <v/>
      </c>
      <c r="T2041" s="89" t="str">
        <f t="shared" ca="1" si="4107"/>
        <v/>
      </c>
      <c r="U2041" s="89" t="str">
        <f t="shared" ca="1" si="4107"/>
        <v/>
      </c>
      <c r="V2041" s="98"/>
    </row>
    <row r="2042" spans="2:22" x14ac:dyDescent="0.25">
      <c r="B2042" s="91">
        <v>39</v>
      </c>
      <c r="C2042" s="92">
        <f t="shared" si="4003"/>
        <v>43876</v>
      </c>
      <c r="D2042" s="93">
        <f ca="1">OFFSET(dispos!$D$45,,228)</f>
        <v>0</v>
      </c>
      <c r="E2042" s="93">
        <f ca="1">OFFSET(dispos!$E$45,,228)</f>
        <v>0</v>
      </c>
      <c r="F2042" s="93">
        <f ca="1">OFFSET(dispos!$F$45,,228)</f>
        <v>0</v>
      </c>
      <c r="G2042" s="93">
        <f ca="1">OFFSET(dispos!$G$45,,228)</f>
        <v>0</v>
      </c>
      <c r="H2042" s="93">
        <f ca="1">OFFSET(dispos!$H$45,,228)</f>
        <v>0</v>
      </c>
      <c r="I2042" s="93">
        <f ca="1">OFFSET(dispos!$I$45,,228)</f>
        <v>0</v>
      </c>
      <c r="J2042" s="90" t="str">
        <f t="shared" ref="J2042:O2042" ca="1" si="4108">IF(D2042=0,"",SUMPRODUCT((D2004:D2053&lt;=D2042)-(ISBLANK(D2004:D2053))))</f>
        <v/>
      </c>
      <c r="K2042" s="90" t="str">
        <f t="shared" ca="1" si="4108"/>
        <v/>
      </c>
      <c r="L2042" s="90" t="str">
        <f t="shared" ca="1" si="4108"/>
        <v/>
      </c>
      <c r="M2042" s="90" t="str">
        <f t="shared" ca="1" si="4108"/>
        <v/>
      </c>
      <c r="N2042" s="90" t="str">
        <f t="shared" ca="1" si="4108"/>
        <v/>
      </c>
      <c r="O2042" s="90" t="str">
        <f t="shared" ca="1" si="4108"/>
        <v/>
      </c>
      <c r="P2042" s="89" t="str">
        <f t="shared" ref="P2042:U2042" ca="1" si="4109">IF(ISNA(MATCH(MIN(J2004:J2053)+ROW()-ROW(P2004),J2004:J2053,0)),"",INDEX(D2004:D2053,MATCH(MIN(J2004:J2053)+ROW()-ROW(P2004),J2004:J2053,0)))</f>
        <v/>
      </c>
      <c r="Q2042" s="89" t="str">
        <f t="shared" ca="1" si="4109"/>
        <v/>
      </c>
      <c r="R2042" s="89" t="str">
        <f t="shared" ca="1" si="4109"/>
        <v/>
      </c>
      <c r="S2042" s="89" t="str">
        <f t="shared" ca="1" si="4109"/>
        <v/>
      </c>
      <c r="T2042" s="89" t="str">
        <f t="shared" ca="1" si="4109"/>
        <v/>
      </c>
      <c r="U2042" s="89" t="str">
        <f t="shared" ca="1" si="4109"/>
        <v/>
      </c>
      <c r="V2042" s="98"/>
    </row>
    <row r="2043" spans="2:22" x14ac:dyDescent="0.25">
      <c r="B2043" s="91">
        <v>40</v>
      </c>
      <c r="C2043" s="92">
        <f t="shared" si="4003"/>
        <v>43876</v>
      </c>
      <c r="D2043" s="93">
        <f ca="1">OFFSET(dispos!$D$45,,234)</f>
        <v>0</v>
      </c>
      <c r="E2043" s="93">
        <f ca="1">OFFSET(dispos!$E$45,,234)</f>
        <v>0</v>
      </c>
      <c r="F2043" s="93">
        <f ca="1">OFFSET(dispos!$F$45,,234)</f>
        <v>0</v>
      </c>
      <c r="G2043" s="93">
        <f ca="1">OFFSET(dispos!$G$45,,234)</f>
        <v>0</v>
      </c>
      <c r="H2043" s="93">
        <f ca="1">OFFSET(dispos!$H$45,,234)</f>
        <v>0</v>
      </c>
      <c r="I2043" s="93">
        <f ca="1">OFFSET(dispos!$I$45,,234)</f>
        <v>0</v>
      </c>
      <c r="J2043" s="90" t="str">
        <f t="shared" ref="J2043:O2043" ca="1" si="4110">IF(D2043=0,"",SUMPRODUCT((D2004:D2053&lt;=D2043)-(ISBLANK(D2004:D2053))))</f>
        <v/>
      </c>
      <c r="K2043" s="90" t="str">
        <f t="shared" ca="1" si="4110"/>
        <v/>
      </c>
      <c r="L2043" s="90" t="str">
        <f t="shared" ca="1" si="4110"/>
        <v/>
      </c>
      <c r="M2043" s="90" t="str">
        <f t="shared" ca="1" si="4110"/>
        <v/>
      </c>
      <c r="N2043" s="90" t="str">
        <f t="shared" ca="1" si="4110"/>
        <v/>
      </c>
      <c r="O2043" s="90" t="str">
        <f t="shared" ca="1" si="4110"/>
        <v/>
      </c>
      <c r="P2043" s="89" t="str">
        <f t="shared" ref="P2043:U2043" ca="1" si="4111">IF(ISNA(MATCH(MIN(J2004:J2053)+ROW()-ROW(P2004),J2004:J2053,0)),"",INDEX(D2004:D2053,MATCH(MIN(J2004:J2053)+ROW()-ROW(P2004),J2004:J2053,0)))</f>
        <v/>
      </c>
      <c r="Q2043" s="89" t="str">
        <f t="shared" ca="1" si="4111"/>
        <v/>
      </c>
      <c r="R2043" s="89" t="str">
        <f t="shared" ca="1" si="4111"/>
        <v/>
      </c>
      <c r="S2043" s="89" t="str">
        <f t="shared" ca="1" si="4111"/>
        <v/>
      </c>
      <c r="T2043" s="89" t="str">
        <f t="shared" ca="1" si="4111"/>
        <v/>
      </c>
      <c r="U2043" s="89" t="str">
        <f t="shared" ca="1" si="4111"/>
        <v/>
      </c>
      <c r="V2043" s="98"/>
    </row>
    <row r="2044" spans="2:22" x14ac:dyDescent="0.25">
      <c r="B2044" s="91">
        <v>41</v>
      </c>
      <c r="C2044" s="92">
        <f t="shared" si="4003"/>
        <v>43876</v>
      </c>
      <c r="D2044" s="93">
        <f ca="1">OFFSET(dispos!$D$45,,240)</f>
        <v>0</v>
      </c>
      <c r="E2044" s="93">
        <f ca="1">OFFSET(dispos!$E$45,,240)</f>
        <v>0</v>
      </c>
      <c r="F2044" s="93">
        <f ca="1">OFFSET(dispos!$F$45,,240)</f>
        <v>0</v>
      </c>
      <c r="G2044" s="93">
        <f ca="1">OFFSET(dispos!$G$45,,240)</f>
        <v>0</v>
      </c>
      <c r="H2044" s="93">
        <f ca="1">OFFSET(dispos!$H$45,,240)</f>
        <v>0</v>
      </c>
      <c r="I2044" s="93">
        <f ca="1">OFFSET(dispos!$I$45,,240)</f>
        <v>0</v>
      </c>
      <c r="J2044" s="90" t="str">
        <f t="shared" ref="J2044:O2044" ca="1" si="4112">IF(D2044=0,"",SUMPRODUCT((D2004:D2053&lt;=D2044)-(ISBLANK(D2004:D2053))))</f>
        <v/>
      </c>
      <c r="K2044" s="90" t="str">
        <f t="shared" ca="1" si="4112"/>
        <v/>
      </c>
      <c r="L2044" s="90" t="str">
        <f t="shared" ca="1" si="4112"/>
        <v/>
      </c>
      <c r="M2044" s="90" t="str">
        <f t="shared" ca="1" si="4112"/>
        <v/>
      </c>
      <c r="N2044" s="90" t="str">
        <f t="shared" ca="1" si="4112"/>
        <v/>
      </c>
      <c r="O2044" s="90" t="str">
        <f t="shared" ca="1" si="4112"/>
        <v/>
      </c>
      <c r="P2044" s="89" t="str">
        <f t="shared" ref="P2044:U2044" ca="1" si="4113">IF(ISNA(MATCH(MIN(J2004:J2053)+ROW()-ROW(P2004),J2004:J2053,0)),"",INDEX(D2004:D2053,MATCH(MIN(J2004:J2053)+ROW()-ROW(P2004),J2004:J2053,0)))</f>
        <v/>
      </c>
      <c r="Q2044" s="89" t="str">
        <f t="shared" ca="1" si="4113"/>
        <v/>
      </c>
      <c r="R2044" s="89" t="str">
        <f t="shared" ca="1" si="4113"/>
        <v/>
      </c>
      <c r="S2044" s="89" t="str">
        <f t="shared" ca="1" si="4113"/>
        <v/>
      </c>
      <c r="T2044" s="89" t="str">
        <f t="shared" ca="1" si="4113"/>
        <v/>
      </c>
      <c r="U2044" s="89" t="str">
        <f t="shared" ca="1" si="4113"/>
        <v/>
      </c>
      <c r="V2044" s="98"/>
    </row>
    <row r="2045" spans="2:22" x14ac:dyDescent="0.25">
      <c r="B2045" s="91">
        <v>42</v>
      </c>
      <c r="C2045" s="92">
        <f t="shared" si="4003"/>
        <v>43876</v>
      </c>
      <c r="D2045" s="93">
        <f ca="1">OFFSET(dispos!$D$45,,246)</f>
        <v>0</v>
      </c>
      <c r="E2045" s="93">
        <f ca="1">OFFSET(dispos!$E$45,,246)</f>
        <v>0</v>
      </c>
      <c r="F2045" s="93">
        <f ca="1">OFFSET(dispos!$F$45,,246)</f>
        <v>0</v>
      </c>
      <c r="G2045" s="93">
        <f ca="1">OFFSET(dispos!$G$45,,246)</f>
        <v>0</v>
      </c>
      <c r="H2045" s="93">
        <f ca="1">OFFSET(dispos!$H$45,,246)</f>
        <v>0</v>
      </c>
      <c r="I2045" s="93">
        <f ca="1">OFFSET(dispos!$I$45,,246)</f>
        <v>0</v>
      </c>
      <c r="J2045" s="90" t="str">
        <f t="shared" ref="J2045:O2045" ca="1" si="4114">IF(D2045=0,"",SUMPRODUCT((D2004:D2053&lt;=D2045)-(ISBLANK(D2004:D2053))))</f>
        <v/>
      </c>
      <c r="K2045" s="90" t="str">
        <f t="shared" ca="1" si="4114"/>
        <v/>
      </c>
      <c r="L2045" s="90" t="str">
        <f t="shared" ca="1" si="4114"/>
        <v/>
      </c>
      <c r="M2045" s="90" t="str">
        <f t="shared" ca="1" si="4114"/>
        <v/>
      </c>
      <c r="N2045" s="90" t="str">
        <f t="shared" ca="1" si="4114"/>
        <v/>
      </c>
      <c r="O2045" s="90" t="str">
        <f t="shared" ca="1" si="4114"/>
        <v/>
      </c>
      <c r="P2045" s="89" t="str">
        <f t="shared" ref="P2045:U2045" ca="1" si="4115">IF(ISNA(MATCH(MIN(J2004:J2053)+ROW()-ROW(P2004),J2004:J2053,0)),"",INDEX(D2004:D2053,MATCH(MIN(J2004:J2053)+ROW()-ROW(P2004),J2004:J2053,0)))</f>
        <v/>
      </c>
      <c r="Q2045" s="89" t="str">
        <f t="shared" ca="1" si="4115"/>
        <v/>
      </c>
      <c r="R2045" s="89" t="str">
        <f t="shared" ca="1" si="4115"/>
        <v/>
      </c>
      <c r="S2045" s="89" t="str">
        <f t="shared" ca="1" si="4115"/>
        <v/>
      </c>
      <c r="T2045" s="89" t="str">
        <f t="shared" ca="1" si="4115"/>
        <v/>
      </c>
      <c r="U2045" s="89" t="str">
        <f t="shared" ca="1" si="4115"/>
        <v/>
      </c>
      <c r="V2045" s="98"/>
    </row>
    <row r="2046" spans="2:22" x14ac:dyDescent="0.25">
      <c r="B2046" s="91">
        <v>43</v>
      </c>
      <c r="C2046" s="92">
        <f t="shared" si="4003"/>
        <v>43876</v>
      </c>
      <c r="D2046" s="93">
        <f ca="1">OFFSET(dispos!$D$45,,252)</f>
        <v>0</v>
      </c>
      <c r="E2046" s="93">
        <f ca="1">OFFSET(dispos!$E$45,,252)</f>
        <v>0</v>
      </c>
      <c r="F2046" s="93">
        <f ca="1">OFFSET(dispos!$F$45,,252)</f>
        <v>0</v>
      </c>
      <c r="G2046" s="93">
        <f ca="1">OFFSET(dispos!$G$45,,252)</f>
        <v>0</v>
      </c>
      <c r="H2046" s="93">
        <f ca="1">OFFSET(dispos!$H$45,,252)</f>
        <v>0</v>
      </c>
      <c r="I2046" s="93">
        <f ca="1">OFFSET(dispos!$I$45,,252)</f>
        <v>0</v>
      </c>
      <c r="J2046" s="90" t="str">
        <f t="shared" ref="J2046:O2046" ca="1" si="4116">IF(D2046=0,"",SUMPRODUCT((D2004:D2053&lt;=D2046)-(ISBLANK(D2004:D2053))))</f>
        <v/>
      </c>
      <c r="K2046" s="90" t="str">
        <f t="shared" ca="1" si="4116"/>
        <v/>
      </c>
      <c r="L2046" s="90" t="str">
        <f t="shared" ca="1" si="4116"/>
        <v/>
      </c>
      <c r="M2046" s="90" t="str">
        <f t="shared" ca="1" si="4116"/>
        <v/>
      </c>
      <c r="N2046" s="90" t="str">
        <f t="shared" ca="1" si="4116"/>
        <v/>
      </c>
      <c r="O2046" s="90" t="str">
        <f t="shared" ca="1" si="4116"/>
        <v/>
      </c>
      <c r="P2046" s="89" t="str">
        <f t="shared" ref="P2046:U2046" ca="1" si="4117">IF(ISNA(MATCH(MIN(J2004:J2053)+ROW()-ROW(P2004),J2004:J2053,0)),"",INDEX(D2004:D2053,MATCH(MIN(J2004:J2053)+ROW()-ROW(P2004),J2004:J2053,0)))</f>
        <v/>
      </c>
      <c r="Q2046" s="89" t="str">
        <f t="shared" ca="1" si="4117"/>
        <v/>
      </c>
      <c r="R2046" s="89" t="str">
        <f t="shared" ca="1" si="4117"/>
        <v/>
      </c>
      <c r="S2046" s="89" t="str">
        <f t="shared" ca="1" si="4117"/>
        <v/>
      </c>
      <c r="T2046" s="89" t="str">
        <f t="shared" ca="1" si="4117"/>
        <v/>
      </c>
      <c r="U2046" s="89" t="str">
        <f t="shared" ca="1" si="4117"/>
        <v/>
      </c>
      <c r="V2046" s="98"/>
    </row>
    <row r="2047" spans="2:22" x14ac:dyDescent="0.25">
      <c r="B2047" s="91">
        <v>44</v>
      </c>
      <c r="C2047" s="92">
        <f t="shared" si="4003"/>
        <v>43876</v>
      </c>
      <c r="D2047" s="93">
        <f ca="1">OFFSET(dispos!$D$45,,258)</f>
        <v>0</v>
      </c>
      <c r="E2047" s="93">
        <f ca="1">OFFSET(dispos!$E$45,,258)</f>
        <v>0</v>
      </c>
      <c r="F2047" s="93">
        <f ca="1">OFFSET(dispos!$F$45,,258)</f>
        <v>0</v>
      </c>
      <c r="G2047" s="93">
        <f ca="1">OFFSET(dispos!$G$45,,258)</f>
        <v>0</v>
      </c>
      <c r="H2047" s="93">
        <f ca="1">OFFSET(dispos!$H$45,,258)</f>
        <v>0</v>
      </c>
      <c r="I2047" s="93">
        <f ca="1">OFFSET(dispos!$I$45,,258)</f>
        <v>0</v>
      </c>
      <c r="J2047" s="90" t="str">
        <f t="shared" ref="J2047:O2047" ca="1" si="4118">IF(D2047=0,"",SUMPRODUCT((D2004:D2053&lt;=D2047)-(ISBLANK(D2004:D2053))))</f>
        <v/>
      </c>
      <c r="K2047" s="90" t="str">
        <f t="shared" ca="1" si="4118"/>
        <v/>
      </c>
      <c r="L2047" s="90" t="str">
        <f t="shared" ca="1" si="4118"/>
        <v/>
      </c>
      <c r="M2047" s="90" t="str">
        <f t="shared" ca="1" si="4118"/>
        <v/>
      </c>
      <c r="N2047" s="90" t="str">
        <f t="shared" ca="1" si="4118"/>
        <v/>
      </c>
      <c r="O2047" s="90" t="str">
        <f t="shared" ca="1" si="4118"/>
        <v/>
      </c>
      <c r="P2047" s="89" t="str">
        <f t="shared" ref="P2047:U2047" ca="1" si="4119">IF(ISNA(MATCH(MIN(J2004:J2053)+ROW()-ROW(P2004),J2004:J2053,0)),"",INDEX(D2004:D2053,MATCH(MIN(J2004:J2053)+ROW()-ROW(P2004),J2004:J2053,0)))</f>
        <v/>
      </c>
      <c r="Q2047" s="89" t="str">
        <f t="shared" ca="1" si="4119"/>
        <v/>
      </c>
      <c r="R2047" s="89" t="str">
        <f t="shared" ca="1" si="4119"/>
        <v/>
      </c>
      <c r="S2047" s="89" t="str">
        <f t="shared" ca="1" si="4119"/>
        <v/>
      </c>
      <c r="T2047" s="89" t="str">
        <f t="shared" ca="1" si="4119"/>
        <v/>
      </c>
      <c r="U2047" s="89" t="str">
        <f t="shared" ca="1" si="4119"/>
        <v/>
      </c>
      <c r="V2047" s="98"/>
    </row>
    <row r="2048" spans="2:22" x14ac:dyDescent="0.25">
      <c r="B2048" s="91">
        <v>45</v>
      </c>
      <c r="C2048" s="92">
        <f t="shared" si="4003"/>
        <v>43876</v>
      </c>
      <c r="D2048" s="93">
        <f ca="1">OFFSET(dispos!$D$45,,264)</f>
        <v>0</v>
      </c>
      <c r="E2048" s="93">
        <f ca="1">OFFSET(dispos!$E$45,,264)</f>
        <v>0</v>
      </c>
      <c r="F2048" s="93">
        <f ca="1">OFFSET(dispos!$F$45,,264)</f>
        <v>0</v>
      </c>
      <c r="G2048" s="93">
        <f ca="1">OFFSET(dispos!$G$45,,264)</f>
        <v>0</v>
      </c>
      <c r="H2048" s="93">
        <f ca="1">OFFSET(dispos!$H$45,,264)</f>
        <v>0</v>
      </c>
      <c r="I2048" s="93">
        <f ca="1">OFFSET(dispos!$I$45,,264)</f>
        <v>0</v>
      </c>
      <c r="J2048" s="90" t="str">
        <f t="shared" ref="J2048:O2048" ca="1" si="4120">IF(D2048=0,"",SUMPRODUCT((D2004:D2053&lt;=D2048)-(ISBLANK(D2004:D2053))))</f>
        <v/>
      </c>
      <c r="K2048" s="90" t="str">
        <f t="shared" ca="1" si="4120"/>
        <v/>
      </c>
      <c r="L2048" s="90" t="str">
        <f t="shared" ca="1" si="4120"/>
        <v/>
      </c>
      <c r="M2048" s="90" t="str">
        <f t="shared" ca="1" si="4120"/>
        <v/>
      </c>
      <c r="N2048" s="90" t="str">
        <f t="shared" ca="1" si="4120"/>
        <v/>
      </c>
      <c r="O2048" s="90" t="str">
        <f t="shared" ca="1" si="4120"/>
        <v/>
      </c>
      <c r="P2048" s="89" t="str">
        <f t="shared" ref="P2048:U2048" ca="1" si="4121">IF(ISNA(MATCH(MIN(J2004:J2053)+ROW()-ROW(P2004),J2004:J2053,0)),"",INDEX(D2004:D2053,MATCH(MIN(J2004:J2053)+ROW()-ROW(P2004),J2004:J2053,0)))</f>
        <v/>
      </c>
      <c r="Q2048" s="89" t="str">
        <f t="shared" ca="1" si="4121"/>
        <v/>
      </c>
      <c r="R2048" s="89" t="str">
        <f t="shared" ca="1" si="4121"/>
        <v/>
      </c>
      <c r="S2048" s="89" t="str">
        <f t="shared" ca="1" si="4121"/>
        <v/>
      </c>
      <c r="T2048" s="89" t="str">
        <f t="shared" ca="1" si="4121"/>
        <v/>
      </c>
      <c r="U2048" s="89" t="str">
        <f t="shared" ca="1" si="4121"/>
        <v/>
      </c>
      <c r="V2048" s="98"/>
    </row>
    <row r="2049" spans="2:22" x14ac:dyDescent="0.25">
      <c r="B2049" s="91">
        <v>46</v>
      </c>
      <c r="C2049" s="92">
        <f t="shared" si="4003"/>
        <v>43876</v>
      </c>
      <c r="D2049" s="93">
        <f ca="1">OFFSET(dispos!$D$45,,270)</f>
        <v>0</v>
      </c>
      <c r="E2049" s="93">
        <f ca="1">OFFSET(dispos!$E$45,,270)</f>
        <v>0</v>
      </c>
      <c r="F2049" s="93">
        <f ca="1">OFFSET(dispos!$F$45,,270)</f>
        <v>0</v>
      </c>
      <c r="G2049" s="93">
        <f ca="1">OFFSET(dispos!$G$45,,270)</f>
        <v>0</v>
      </c>
      <c r="H2049" s="93">
        <f ca="1">OFFSET(dispos!$H$45,,270)</f>
        <v>0</v>
      </c>
      <c r="I2049" s="93">
        <f ca="1">OFFSET(dispos!$I$45,,270)</f>
        <v>0</v>
      </c>
      <c r="J2049" s="90" t="str">
        <f t="shared" ref="J2049:O2049" ca="1" si="4122">IF(D2049=0,"",SUMPRODUCT((D2004:D2053&lt;=D2049)-(ISBLANK(D2004:D2053))))</f>
        <v/>
      </c>
      <c r="K2049" s="90" t="str">
        <f t="shared" ca="1" si="4122"/>
        <v/>
      </c>
      <c r="L2049" s="90" t="str">
        <f t="shared" ca="1" si="4122"/>
        <v/>
      </c>
      <c r="M2049" s="90" t="str">
        <f t="shared" ca="1" si="4122"/>
        <v/>
      </c>
      <c r="N2049" s="90" t="str">
        <f t="shared" ca="1" si="4122"/>
        <v/>
      </c>
      <c r="O2049" s="90" t="str">
        <f t="shared" ca="1" si="4122"/>
        <v/>
      </c>
      <c r="P2049" s="89" t="str">
        <f t="shared" ref="P2049:U2049" ca="1" si="4123">IF(ISNA(MATCH(MIN(J2004:J2053)+ROW()-ROW(P2004),J2004:J2053,0)),"",INDEX(D2004:D2053,MATCH(MIN(J2004:J2053)+ROW()-ROW(P2004),J2004:J2053,0)))</f>
        <v/>
      </c>
      <c r="Q2049" s="89" t="str">
        <f t="shared" ca="1" si="4123"/>
        <v/>
      </c>
      <c r="R2049" s="89" t="str">
        <f t="shared" ca="1" si="4123"/>
        <v/>
      </c>
      <c r="S2049" s="89" t="str">
        <f t="shared" ca="1" si="4123"/>
        <v/>
      </c>
      <c r="T2049" s="89" t="str">
        <f t="shared" ca="1" si="4123"/>
        <v/>
      </c>
      <c r="U2049" s="89" t="str">
        <f t="shared" ca="1" si="4123"/>
        <v/>
      </c>
      <c r="V2049" s="98"/>
    </row>
    <row r="2050" spans="2:22" x14ac:dyDescent="0.25">
      <c r="B2050" s="91">
        <v>47</v>
      </c>
      <c r="C2050" s="92">
        <f t="shared" si="4003"/>
        <v>43876</v>
      </c>
      <c r="D2050" s="93">
        <f ca="1">OFFSET(dispos!$D$45,,276)</f>
        <v>0</v>
      </c>
      <c r="E2050" s="93">
        <f ca="1">OFFSET(dispos!$E$45,,276)</f>
        <v>0</v>
      </c>
      <c r="F2050" s="93">
        <f ca="1">OFFSET(dispos!$F$45,,276)</f>
        <v>0</v>
      </c>
      <c r="G2050" s="93">
        <f ca="1">OFFSET(dispos!$G$45,,276)</f>
        <v>0</v>
      </c>
      <c r="H2050" s="93">
        <f ca="1">OFFSET(dispos!$H$45,,276)</f>
        <v>0</v>
      </c>
      <c r="I2050" s="93">
        <f ca="1">OFFSET(dispos!$I$45,,276)</f>
        <v>0</v>
      </c>
      <c r="J2050" s="90" t="str">
        <f t="shared" ref="J2050:O2050" ca="1" si="4124">IF(D2050=0,"",SUMPRODUCT((D2004:D2053&lt;=D2050)-(ISBLANK(D2004:D2053))))</f>
        <v/>
      </c>
      <c r="K2050" s="90" t="str">
        <f t="shared" ca="1" si="4124"/>
        <v/>
      </c>
      <c r="L2050" s="90" t="str">
        <f t="shared" ca="1" si="4124"/>
        <v/>
      </c>
      <c r="M2050" s="90" t="str">
        <f t="shared" ca="1" si="4124"/>
        <v/>
      </c>
      <c r="N2050" s="90" t="str">
        <f t="shared" ca="1" si="4124"/>
        <v/>
      </c>
      <c r="O2050" s="90" t="str">
        <f t="shared" ca="1" si="4124"/>
        <v/>
      </c>
      <c r="P2050" s="89" t="str">
        <f t="shared" ref="P2050:U2050" ca="1" si="4125">IF(ISNA(MATCH(MIN(J2004:J2053)+ROW()-ROW(P2004),J2004:J2053,0)),"",INDEX(D2004:D2053,MATCH(MIN(J2004:J2053)+ROW()-ROW(P2004),J2004:J2053,0)))</f>
        <v/>
      </c>
      <c r="Q2050" s="89" t="str">
        <f t="shared" ca="1" si="4125"/>
        <v/>
      </c>
      <c r="R2050" s="89" t="str">
        <f t="shared" ca="1" si="4125"/>
        <v/>
      </c>
      <c r="S2050" s="89" t="str">
        <f t="shared" ca="1" si="4125"/>
        <v/>
      </c>
      <c r="T2050" s="89" t="str">
        <f t="shared" ca="1" si="4125"/>
        <v/>
      </c>
      <c r="U2050" s="89" t="str">
        <f t="shared" ca="1" si="4125"/>
        <v/>
      </c>
      <c r="V2050" s="98"/>
    </row>
    <row r="2051" spans="2:22" x14ac:dyDescent="0.25">
      <c r="B2051" s="91">
        <v>48</v>
      </c>
      <c r="C2051" s="92">
        <f t="shared" si="4003"/>
        <v>43876</v>
      </c>
      <c r="D2051" s="93">
        <f ca="1">OFFSET(dispos!$D$45,,282)</f>
        <v>0</v>
      </c>
      <c r="E2051" s="93">
        <f ca="1">OFFSET(dispos!$E$45,,282)</f>
        <v>0</v>
      </c>
      <c r="F2051" s="93">
        <f ca="1">OFFSET(dispos!$F$45,,282)</f>
        <v>0</v>
      </c>
      <c r="G2051" s="93">
        <f ca="1">OFFSET(dispos!$G$45,,282)</f>
        <v>0</v>
      </c>
      <c r="H2051" s="93">
        <f ca="1">OFFSET(dispos!$H$45,,282)</f>
        <v>0</v>
      </c>
      <c r="I2051" s="93">
        <f ca="1">OFFSET(dispos!$I$45,,282)</f>
        <v>0</v>
      </c>
      <c r="J2051" s="90" t="str">
        <f t="shared" ref="J2051:O2051" ca="1" si="4126">IF(D2051=0,"",SUMPRODUCT((D2004:D2053&lt;=D2051)-(ISBLANK(D2004:D2053))))</f>
        <v/>
      </c>
      <c r="K2051" s="90" t="str">
        <f t="shared" ca="1" si="4126"/>
        <v/>
      </c>
      <c r="L2051" s="90" t="str">
        <f t="shared" ca="1" si="4126"/>
        <v/>
      </c>
      <c r="M2051" s="90" t="str">
        <f t="shared" ca="1" si="4126"/>
        <v/>
      </c>
      <c r="N2051" s="90" t="str">
        <f t="shared" ca="1" si="4126"/>
        <v/>
      </c>
      <c r="O2051" s="90" t="str">
        <f t="shared" ca="1" si="4126"/>
        <v/>
      </c>
      <c r="P2051" s="89" t="str">
        <f t="shared" ref="P2051:U2051" ca="1" si="4127">IF(ISNA(MATCH(MIN(J2004:J2053)+ROW()-ROW(P2004),J2004:J2053,0)),"",INDEX(D2004:D2053,MATCH(MIN(J2004:J2053)+ROW()-ROW(P2004),J2004:J2053,0)))</f>
        <v/>
      </c>
      <c r="Q2051" s="89" t="str">
        <f t="shared" ca="1" si="4127"/>
        <v/>
      </c>
      <c r="R2051" s="89" t="str">
        <f t="shared" ca="1" si="4127"/>
        <v/>
      </c>
      <c r="S2051" s="89" t="str">
        <f t="shared" ca="1" si="4127"/>
        <v/>
      </c>
      <c r="T2051" s="89" t="str">
        <f t="shared" ca="1" si="4127"/>
        <v/>
      </c>
      <c r="U2051" s="89" t="str">
        <f t="shared" ca="1" si="4127"/>
        <v/>
      </c>
      <c r="V2051" s="98"/>
    </row>
    <row r="2052" spans="2:22" x14ac:dyDescent="0.25">
      <c r="B2052" s="91">
        <v>49</v>
      </c>
      <c r="C2052" s="92">
        <f t="shared" si="4003"/>
        <v>43876</v>
      </c>
      <c r="D2052" s="93">
        <f ca="1">OFFSET(dispos!$D$45,,288)</f>
        <v>0</v>
      </c>
      <c r="E2052" s="93">
        <f ca="1">OFFSET(dispos!$E$45,,288)</f>
        <v>0</v>
      </c>
      <c r="F2052" s="93">
        <f ca="1">OFFSET(dispos!$F$45,,288)</f>
        <v>0</v>
      </c>
      <c r="G2052" s="93">
        <f ca="1">OFFSET(dispos!$G$45,,288)</f>
        <v>0</v>
      </c>
      <c r="H2052" s="93">
        <f ca="1">OFFSET(dispos!$H$45,,288)</f>
        <v>0</v>
      </c>
      <c r="I2052" s="93">
        <f ca="1">OFFSET(dispos!$I$45,,288)</f>
        <v>0</v>
      </c>
      <c r="J2052" s="90" t="str">
        <f t="shared" ref="J2052:O2052" ca="1" si="4128">IF(D2052=0,"",SUMPRODUCT((D2004:D2053&lt;=D2052)-(ISBLANK(D2004:D2053))))</f>
        <v/>
      </c>
      <c r="K2052" s="90" t="str">
        <f t="shared" ca="1" si="4128"/>
        <v/>
      </c>
      <c r="L2052" s="90" t="str">
        <f t="shared" ca="1" si="4128"/>
        <v/>
      </c>
      <c r="M2052" s="90" t="str">
        <f t="shared" ca="1" si="4128"/>
        <v/>
      </c>
      <c r="N2052" s="90" t="str">
        <f t="shared" ca="1" si="4128"/>
        <v/>
      </c>
      <c r="O2052" s="90" t="str">
        <f t="shared" ca="1" si="4128"/>
        <v/>
      </c>
      <c r="P2052" s="89" t="str">
        <f t="shared" ref="P2052:U2052" ca="1" si="4129">IF(ISNA(MATCH(MIN(J2004:J2053)+ROW()-ROW(P2004),J2004:J2053,0)),"",INDEX(D2004:D2053,MATCH(MIN(J2004:J2053)+ROW()-ROW(P2004),J2004:J2053,0)))</f>
        <v/>
      </c>
      <c r="Q2052" s="89" t="str">
        <f t="shared" ca="1" si="4129"/>
        <v/>
      </c>
      <c r="R2052" s="89" t="str">
        <f t="shared" ca="1" si="4129"/>
        <v/>
      </c>
      <c r="S2052" s="89" t="str">
        <f t="shared" ca="1" si="4129"/>
        <v/>
      </c>
      <c r="T2052" s="89" t="str">
        <f t="shared" ca="1" si="4129"/>
        <v/>
      </c>
      <c r="U2052" s="89" t="str">
        <f t="shared" ca="1" si="4129"/>
        <v/>
      </c>
      <c r="V2052" s="98"/>
    </row>
    <row r="2053" spans="2:22" x14ac:dyDescent="0.25">
      <c r="B2053" s="91">
        <v>50</v>
      </c>
      <c r="C2053" s="92">
        <f t="shared" si="4003"/>
        <v>43876</v>
      </c>
      <c r="D2053" s="93">
        <f ca="1">OFFSET(dispos!$D$45,,294)</f>
        <v>0</v>
      </c>
      <c r="E2053" s="93">
        <f ca="1">OFFSET(dispos!$E$45,,294)</f>
        <v>0</v>
      </c>
      <c r="F2053" s="93">
        <f ca="1">OFFSET(dispos!$F$45,,294)</f>
        <v>0</v>
      </c>
      <c r="G2053" s="93">
        <f ca="1">OFFSET(dispos!$G$45,,294)</f>
        <v>0</v>
      </c>
      <c r="H2053" s="93">
        <f ca="1">OFFSET(dispos!$H$45,,294)</f>
        <v>0</v>
      </c>
      <c r="I2053" s="93">
        <f ca="1">OFFSET(dispos!$I$45,,294)</f>
        <v>0</v>
      </c>
      <c r="J2053" s="90" t="str">
        <f t="shared" ref="J2053:O2053" ca="1" si="4130">IF(D2053=0,"",SUMPRODUCT((D2004:D2053&lt;=D2053)-(ISBLANK(D2004:D2053))))</f>
        <v/>
      </c>
      <c r="K2053" s="90" t="str">
        <f t="shared" ca="1" si="4130"/>
        <v/>
      </c>
      <c r="L2053" s="90" t="str">
        <f t="shared" ca="1" si="4130"/>
        <v/>
      </c>
      <c r="M2053" s="90" t="str">
        <f t="shared" ca="1" si="4130"/>
        <v/>
      </c>
      <c r="N2053" s="90" t="str">
        <f t="shared" ca="1" si="4130"/>
        <v/>
      </c>
      <c r="O2053" s="90" t="str">
        <f t="shared" ca="1" si="4130"/>
        <v/>
      </c>
      <c r="P2053" s="89" t="str">
        <f t="shared" ref="P2053:U2053" ca="1" si="4131">IF(ISNA(MATCH(MIN(J2004:J2053)+ROW()-ROW(P2004),J2004:J2053,0)),"",INDEX(D2004:D2053,MATCH(MIN(J2004:J2053)+ROW()-ROW(P2004),J2004:J2053,0)))</f>
        <v/>
      </c>
      <c r="Q2053" s="89" t="str">
        <f t="shared" ca="1" si="4131"/>
        <v/>
      </c>
      <c r="R2053" s="89" t="str">
        <f t="shared" ca="1" si="4131"/>
        <v/>
      </c>
      <c r="S2053" s="89" t="str">
        <f t="shared" ca="1" si="4131"/>
        <v/>
      </c>
      <c r="T2053" s="89" t="str">
        <f t="shared" ca="1" si="4131"/>
        <v/>
      </c>
      <c r="U2053" s="89" t="str">
        <f t="shared" ca="1" si="4131"/>
        <v/>
      </c>
      <c r="V2053" s="98"/>
    </row>
    <row r="2054" spans="2:22" x14ac:dyDescent="0.25">
      <c r="B2054">
        <v>1</v>
      </c>
      <c r="C2054" s="29">
        <f>dispos!$C$46</f>
        <v>43877</v>
      </c>
      <c r="D2054" s="88">
        <f ca="1">OFFSET(dispos!$D$46,,)</f>
        <v>0</v>
      </c>
      <c r="E2054" s="88">
        <f ca="1">OFFSET(dispos!$E$46,,)</f>
        <v>0</v>
      </c>
      <c r="F2054" s="88">
        <f ca="1">OFFSET(dispos!$F$46,,)</f>
        <v>0</v>
      </c>
      <c r="G2054" s="88">
        <f ca="1">OFFSET(dispos!$G$46,,)</f>
        <v>0</v>
      </c>
      <c r="H2054" s="88">
        <f ca="1">OFFSET(dispos!$H$46,,)</f>
        <v>0</v>
      </c>
      <c r="I2054" s="88">
        <f ca="1">OFFSET(dispos!$I$46,,)</f>
        <v>0</v>
      </c>
      <c r="J2054" s="94" t="str">
        <f t="shared" ref="J2054:O2054" ca="1" si="4132">IF(D2054=0,"",SUMPRODUCT((D2054:D2103&lt;=D2054)-(ISBLANK(D2054:D2103))))</f>
        <v/>
      </c>
      <c r="K2054" s="95" t="str">
        <f t="shared" ca="1" si="4132"/>
        <v/>
      </c>
      <c r="L2054" s="95" t="str">
        <f t="shared" ca="1" si="4132"/>
        <v/>
      </c>
      <c r="M2054" s="95" t="str">
        <f t="shared" ca="1" si="4132"/>
        <v/>
      </c>
      <c r="N2054" s="95" t="str">
        <f t="shared" ca="1" si="4132"/>
        <v/>
      </c>
      <c r="O2054" s="95" t="str">
        <f t="shared" ca="1" si="4132"/>
        <v/>
      </c>
      <c r="P2054" s="96" t="str">
        <f t="shared" ref="P2054:U2054" ca="1" si="4133">IF(ISNA(MATCH(MIN(J2054:J2103)+ROW()-ROW(P2054),J2054:J2103,0)),"",INDEX(D2054:D2103,MATCH(MIN(J2054:J2103)+ROW()-ROW(P2054),J2054:J2103,0)))</f>
        <v/>
      </c>
      <c r="Q2054" s="96" t="str">
        <f t="shared" ca="1" si="4133"/>
        <v/>
      </c>
      <c r="R2054" s="96" t="str">
        <f t="shared" ca="1" si="4133"/>
        <v/>
      </c>
      <c r="S2054" s="96" t="str">
        <f t="shared" ca="1" si="4133"/>
        <v/>
      </c>
      <c r="T2054" s="96" t="str">
        <f t="shared" ca="1" si="4133"/>
        <v/>
      </c>
      <c r="U2054" s="96" t="str">
        <f t="shared" ca="1" si="4133"/>
        <v/>
      </c>
      <c r="V2054" s="98">
        <v>42</v>
      </c>
    </row>
    <row r="2055" spans="2:22" x14ac:dyDescent="0.25">
      <c r="B2055">
        <v>2</v>
      </c>
      <c r="C2055" s="29">
        <f t="shared" ref="C2055:C2117" si="4134">C2054</f>
        <v>43877</v>
      </c>
      <c r="D2055" s="88">
        <f ca="1">OFFSET(dispos!$D$46,,6)</f>
        <v>0</v>
      </c>
      <c r="E2055" s="88">
        <f ca="1">OFFSET(dispos!$E$46,,6)</f>
        <v>0</v>
      </c>
      <c r="F2055" s="88">
        <f ca="1">OFFSET(dispos!$F$46,,6)</f>
        <v>0</v>
      </c>
      <c r="G2055" s="88">
        <f ca="1">OFFSET(dispos!$G$46,,6)</f>
        <v>0</v>
      </c>
      <c r="H2055" s="88">
        <f ca="1">OFFSET(dispos!$H$46,,6)</f>
        <v>0</v>
      </c>
      <c r="I2055" s="88">
        <f ca="1">OFFSET(dispos!$I$46,,6)</f>
        <v>0</v>
      </c>
      <c r="J2055" s="90" t="str">
        <f t="shared" ref="J2055:O2055" ca="1" si="4135">IF(D2055=0,"",SUMPRODUCT((D2054:D2103&lt;=D2055)-(ISBLANK(D2054:D2103))))</f>
        <v/>
      </c>
      <c r="K2055" s="90" t="str">
        <f t="shared" ca="1" si="4135"/>
        <v/>
      </c>
      <c r="L2055" s="90" t="str">
        <f t="shared" ca="1" si="4135"/>
        <v/>
      </c>
      <c r="M2055" s="90" t="str">
        <f t="shared" ca="1" si="4135"/>
        <v/>
      </c>
      <c r="N2055" s="90" t="str">
        <f t="shared" ca="1" si="4135"/>
        <v/>
      </c>
      <c r="O2055" s="90" t="str">
        <f t="shared" ca="1" si="4135"/>
        <v/>
      </c>
      <c r="P2055" s="89" t="str">
        <f t="shared" ref="P2055:U2055" ca="1" si="4136">IF(ISNA(MATCH(MIN(J2054:J2103)+ROW()-ROW(P2054),J2054:J2103,0)),"",INDEX(D2054:D2103,MATCH(MIN(J2054:J2103)+ROW()-ROW(P2054),J2054:J2103,0)))</f>
        <v/>
      </c>
      <c r="Q2055" s="89" t="str">
        <f t="shared" ca="1" si="4136"/>
        <v/>
      </c>
      <c r="R2055" s="89" t="str">
        <f t="shared" ca="1" si="4136"/>
        <v/>
      </c>
      <c r="S2055" s="89" t="str">
        <f t="shared" ca="1" si="4136"/>
        <v/>
      </c>
      <c r="T2055" s="89" t="str">
        <f t="shared" ca="1" si="4136"/>
        <v/>
      </c>
      <c r="U2055" s="89" t="str">
        <f t="shared" ca="1" si="4136"/>
        <v/>
      </c>
      <c r="V2055" s="98"/>
    </row>
    <row r="2056" spans="2:22" x14ac:dyDescent="0.25">
      <c r="B2056">
        <v>3</v>
      </c>
      <c r="C2056" s="29">
        <f t="shared" si="4134"/>
        <v>43877</v>
      </c>
      <c r="D2056" s="88">
        <f ca="1">OFFSET(dispos!$D$46,,12)</f>
        <v>0</v>
      </c>
      <c r="E2056" s="88">
        <f ca="1">OFFSET(dispos!$E$46,,12)</f>
        <v>0</v>
      </c>
      <c r="F2056" s="88">
        <f ca="1">OFFSET(dispos!$F$46,,12)</f>
        <v>0</v>
      </c>
      <c r="G2056" s="88">
        <f ca="1">OFFSET(dispos!$G$46,,12)</f>
        <v>0</v>
      </c>
      <c r="H2056" s="88">
        <f ca="1">OFFSET(dispos!$H$46,,12)</f>
        <v>0</v>
      </c>
      <c r="I2056" s="88">
        <f ca="1">OFFSET(dispos!$I$46,,12)</f>
        <v>0</v>
      </c>
      <c r="J2056" s="90" t="str">
        <f t="shared" ref="J2056:O2056" ca="1" si="4137">IF(D2056=0,"",SUMPRODUCT((D2054:D2103&lt;=D2056)-(ISBLANK(D2054:D2103))))</f>
        <v/>
      </c>
      <c r="K2056" s="90" t="str">
        <f t="shared" ca="1" si="4137"/>
        <v/>
      </c>
      <c r="L2056" s="90" t="str">
        <f t="shared" ca="1" si="4137"/>
        <v/>
      </c>
      <c r="M2056" s="90" t="str">
        <f t="shared" ca="1" si="4137"/>
        <v/>
      </c>
      <c r="N2056" s="90" t="str">
        <f t="shared" ca="1" si="4137"/>
        <v/>
      </c>
      <c r="O2056" s="90" t="str">
        <f t="shared" ca="1" si="4137"/>
        <v/>
      </c>
      <c r="P2056" s="89" t="str">
        <f t="shared" ref="P2056:U2056" ca="1" si="4138">IF(ISNA(MATCH(MIN(J2054:J2103)+ROW()-ROW(P2054),J2054:J2103,0)),"",INDEX(D2054:D2103,MATCH(MIN(J2054:J2103)+ROW()-ROW(P2054),J2054:J2103,0)))</f>
        <v/>
      </c>
      <c r="Q2056" s="89" t="str">
        <f t="shared" ca="1" si="4138"/>
        <v/>
      </c>
      <c r="R2056" s="89" t="str">
        <f t="shared" ca="1" si="4138"/>
        <v/>
      </c>
      <c r="S2056" s="89" t="str">
        <f t="shared" ca="1" si="4138"/>
        <v/>
      </c>
      <c r="T2056" s="89" t="str">
        <f t="shared" ca="1" si="4138"/>
        <v/>
      </c>
      <c r="U2056" s="89" t="str">
        <f t="shared" ca="1" si="4138"/>
        <v/>
      </c>
      <c r="V2056" s="98"/>
    </row>
    <row r="2057" spans="2:22" x14ac:dyDescent="0.25">
      <c r="B2057">
        <v>4</v>
      </c>
      <c r="C2057" s="29">
        <f t="shared" si="4134"/>
        <v>43877</v>
      </c>
      <c r="D2057" s="88">
        <f ca="1">OFFSET(dispos!$D$46,,18)</f>
        <v>0</v>
      </c>
      <c r="E2057" s="88">
        <f ca="1">OFFSET(dispos!$E$46,,18)</f>
        <v>0</v>
      </c>
      <c r="F2057" s="88">
        <f ca="1">OFFSET(dispos!$F$46,,18)</f>
        <v>0</v>
      </c>
      <c r="G2057" s="88">
        <f ca="1">OFFSET(dispos!$G$46,,18)</f>
        <v>0</v>
      </c>
      <c r="H2057" s="88">
        <f ca="1">OFFSET(dispos!$H$46,,18)</f>
        <v>0</v>
      </c>
      <c r="I2057" s="88">
        <f ca="1">OFFSET(dispos!$I$46,,18)</f>
        <v>0</v>
      </c>
      <c r="J2057" s="90" t="str">
        <f t="shared" ref="J2057:O2057" ca="1" si="4139">IF(D2057=0,"",SUMPRODUCT((D2054:D2103&lt;=D2057)-(ISBLANK(D2054:D2103))))</f>
        <v/>
      </c>
      <c r="K2057" s="90" t="str">
        <f t="shared" ca="1" si="4139"/>
        <v/>
      </c>
      <c r="L2057" s="90" t="str">
        <f t="shared" ca="1" si="4139"/>
        <v/>
      </c>
      <c r="M2057" s="90" t="str">
        <f t="shared" ca="1" si="4139"/>
        <v/>
      </c>
      <c r="N2057" s="90" t="str">
        <f t="shared" ca="1" si="4139"/>
        <v/>
      </c>
      <c r="O2057" s="90" t="str">
        <f t="shared" ca="1" si="4139"/>
        <v/>
      </c>
      <c r="P2057" s="89" t="str">
        <f t="shared" ref="P2057:U2057" ca="1" si="4140">IF(ISNA(MATCH(MIN(J2054:J2103)+ROW()-ROW(P2054),J2054:J2103,0)),"",INDEX(D2054:D2103,MATCH(MIN(J2054:J2103)+ROW()-ROW(P2054),J2054:J2103,0)))</f>
        <v/>
      </c>
      <c r="Q2057" s="89" t="str">
        <f t="shared" ca="1" si="4140"/>
        <v/>
      </c>
      <c r="R2057" s="89" t="str">
        <f t="shared" ca="1" si="4140"/>
        <v/>
      </c>
      <c r="S2057" s="89" t="str">
        <f t="shared" ca="1" si="4140"/>
        <v/>
      </c>
      <c r="T2057" s="89" t="str">
        <f t="shared" ca="1" si="4140"/>
        <v/>
      </c>
      <c r="U2057" s="89" t="str">
        <f t="shared" ca="1" si="4140"/>
        <v/>
      </c>
      <c r="V2057" s="98"/>
    </row>
    <row r="2058" spans="2:22" x14ac:dyDescent="0.25">
      <c r="B2058">
        <v>5</v>
      </c>
      <c r="C2058" s="29">
        <f t="shared" si="4134"/>
        <v>43877</v>
      </c>
      <c r="D2058" s="88">
        <f ca="1">OFFSET(dispos!$D$46,,24)</f>
        <v>0</v>
      </c>
      <c r="E2058" s="88">
        <f ca="1">OFFSET(dispos!$E$46,,24)</f>
        <v>0</v>
      </c>
      <c r="F2058" s="88">
        <f ca="1">OFFSET(dispos!$F$46,,24)</f>
        <v>0</v>
      </c>
      <c r="G2058" s="88">
        <f ca="1">OFFSET(dispos!$G$46,,24)</f>
        <v>0</v>
      </c>
      <c r="H2058" s="88">
        <f ca="1">OFFSET(dispos!$H$46,,24)</f>
        <v>0</v>
      </c>
      <c r="I2058" s="88">
        <f ca="1">OFFSET(dispos!$I$46,,24)</f>
        <v>0</v>
      </c>
      <c r="J2058" s="90" t="str">
        <f t="shared" ref="J2058:O2058" ca="1" si="4141">IF(D2058=0,"",SUMPRODUCT((D2054:D2103&lt;=D2058)-(ISBLANK(D2054:D2103))))</f>
        <v/>
      </c>
      <c r="K2058" s="90" t="str">
        <f t="shared" ca="1" si="4141"/>
        <v/>
      </c>
      <c r="L2058" s="90" t="str">
        <f t="shared" ca="1" si="4141"/>
        <v/>
      </c>
      <c r="M2058" s="90" t="str">
        <f t="shared" ca="1" si="4141"/>
        <v/>
      </c>
      <c r="N2058" s="90" t="str">
        <f t="shared" ca="1" si="4141"/>
        <v/>
      </c>
      <c r="O2058" s="90" t="str">
        <f t="shared" ca="1" si="4141"/>
        <v/>
      </c>
      <c r="P2058" s="89" t="str">
        <f t="shared" ref="P2058:U2058" ca="1" si="4142">IF(ISNA(MATCH(MIN(J2054:J2103)+ROW()-ROW(P2054),J2054:J2103,0)),"",INDEX(D2054:D2103,MATCH(MIN(J2054:J2103)+ROW()-ROW(P2054),J2054:J2103,0)))</f>
        <v/>
      </c>
      <c r="Q2058" s="89" t="str">
        <f t="shared" ca="1" si="4142"/>
        <v/>
      </c>
      <c r="R2058" s="89" t="str">
        <f t="shared" ca="1" si="4142"/>
        <v/>
      </c>
      <c r="S2058" s="89" t="str">
        <f t="shared" ca="1" si="4142"/>
        <v/>
      </c>
      <c r="T2058" s="89" t="str">
        <f t="shared" ca="1" si="4142"/>
        <v/>
      </c>
      <c r="U2058" s="89" t="str">
        <f t="shared" ca="1" si="4142"/>
        <v/>
      </c>
      <c r="V2058" s="98"/>
    </row>
    <row r="2059" spans="2:22" x14ac:dyDescent="0.25">
      <c r="B2059">
        <v>6</v>
      </c>
      <c r="C2059" s="29">
        <f t="shared" si="4134"/>
        <v>43877</v>
      </c>
      <c r="D2059" s="88">
        <f ca="1">OFFSET(dispos!$D$46,,30)</f>
        <v>0</v>
      </c>
      <c r="E2059" s="88">
        <f ca="1">OFFSET(dispos!$E$46,,30)</f>
        <v>0</v>
      </c>
      <c r="F2059" s="88">
        <f ca="1">OFFSET(dispos!$F$46,,30)</f>
        <v>0</v>
      </c>
      <c r="G2059" s="88">
        <f ca="1">OFFSET(dispos!$G$46,,30)</f>
        <v>0</v>
      </c>
      <c r="H2059" s="88">
        <f ca="1">OFFSET(dispos!$H$46,,30)</f>
        <v>0</v>
      </c>
      <c r="I2059" s="88">
        <f ca="1">OFFSET(dispos!$I$46,,30)</f>
        <v>0</v>
      </c>
      <c r="J2059" s="90" t="str">
        <f t="shared" ref="J2059:O2059" ca="1" si="4143">IF(D2059=0,"",SUMPRODUCT((D2054:D2103&lt;=D2059)-(ISBLANK(D2054:D2103))))</f>
        <v/>
      </c>
      <c r="K2059" s="90" t="str">
        <f t="shared" ca="1" si="4143"/>
        <v/>
      </c>
      <c r="L2059" s="90" t="str">
        <f t="shared" ca="1" si="4143"/>
        <v/>
      </c>
      <c r="M2059" s="90" t="str">
        <f t="shared" ca="1" si="4143"/>
        <v/>
      </c>
      <c r="N2059" s="90" t="str">
        <f t="shared" ca="1" si="4143"/>
        <v/>
      </c>
      <c r="O2059" s="90" t="str">
        <f t="shared" ca="1" si="4143"/>
        <v/>
      </c>
      <c r="P2059" s="89" t="str">
        <f t="shared" ref="P2059:U2059" ca="1" si="4144">IF(ISNA(MATCH(MIN(J2054:J2103)+ROW()-ROW(P2054),J2054:J2103,0)),"",INDEX(D2054:D2103,MATCH(MIN(J2054:J2103)+ROW()-ROW(P2054),J2054:J2103,0)))</f>
        <v/>
      </c>
      <c r="Q2059" s="89" t="str">
        <f t="shared" ca="1" si="4144"/>
        <v/>
      </c>
      <c r="R2059" s="89" t="str">
        <f t="shared" ca="1" si="4144"/>
        <v/>
      </c>
      <c r="S2059" s="89" t="str">
        <f t="shared" ca="1" si="4144"/>
        <v/>
      </c>
      <c r="T2059" s="89" t="str">
        <f t="shared" ca="1" si="4144"/>
        <v/>
      </c>
      <c r="U2059" s="89" t="str">
        <f t="shared" ca="1" si="4144"/>
        <v/>
      </c>
      <c r="V2059" s="98"/>
    </row>
    <row r="2060" spans="2:22" x14ac:dyDescent="0.25">
      <c r="B2060">
        <v>7</v>
      </c>
      <c r="C2060" s="29">
        <f t="shared" si="4134"/>
        <v>43877</v>
      </c>
      <c r="D2060" s="88">
        <f ca="1">OFFSET(dispos!$D$46,,36)</f>
        <v>0</v>
      </c>
      <c r="E2060" s="88">
        <f ca="1">OFFSET(dispos!$E$46,,36)</f>
        <v>0</v>
      </c>
      <c r="F2060" s="88">
        <f ca="1">OFFSET(dispos!$F$46,,36)</f>
        <v>0</v>
      </c>
      <c r="G2060" s="88">
        <f ca="1">OFFSET(dispos!$G$46,,36)</f>
        <v>0</v>
      </c>
      <c r="H2060" s="88">
        <f ca="1">OFFSET(dispos!$H$46,,36)</f>
        <v>0</v>
      </c>
      <c r="I2060" s="88">
        <f ca="1">OFFSET(dispos!$I$46,,36)</f>
        <v>0</v>
      </c>
      <c r="J2060" s="90" t="str">
        <f t="shared" ref="J2060:O2060" ca="1" si="4145">IF(D2060=0,"",SUMPRODUCT((D2054:D2103&lt;=D2060)-(ISBLANK(D2054:D2103))))</f>
        <v/>
      </c>
      <c r="K2060" s="90" t="str">
        <f t="shared" ca="1" si="4145"/>
        <v/>
      </c>
      <c r="L2060" s="90" t="str">
        <f t="shared" ca="1" si="4145"/>
        <v/>
      </c>
      <c r="M2060" s="90" t="str">
        <f t="shared" ca="1" si="4145"/>
        <v/>
      </c>
      <c r="N2060" s="90" t="str">
        <f t="shared" ca="1" si="4145"/>
        <v/>
      </c>
      <c r="O2060" s="90" t="str">
        <f t="shared" ca="1" si="4145"/>
        <v/>
      </c>
      <c r="P2060" s="89" t="str">
        <f t="shared" ref="P2060:U2060" ca="1" si="4146">IF(ISNA(MATCH(MIN(J2054:J2103)+ROW()-ROW(P2054),J2054:J2103,0)),"",INDEX(D2054:D2103,MATCH(MIN(J2054:J2103)+ROW()-ROW(P2054),J2054:J2103,0)))</f>
        <v/>
      </c>
      <c r="Q2060" s="89" t="str">
        <f t="shared" ca="1" si="4146"/>
        <v/>
      </c>
      <c r="R2060" s="89" t="str">
        <f t="shared" ca="1" si="4146"/>
        <v/>
      </c>
      <c r="S2060" s="89" t="str">
        <f t="shared" ca="1" si="4146"/>
        <v/>
      </c>
      <c r="T2060" s="89" t="str">
        <f t="shared" ca="1" si="4146"/>
        <v/>
      </c>
      <c r="U2060" s="89" t="str">
        <f t="shared" ca="1" si="4146"/>
        <v/>
      </c>
      <c r="V2060" s="98"/>
    </row>
    <row r="2061" spans="2:22" x14ac:dyDescent="0.25">
      <c r="B2061">
        <v>8</v>
      </c>
      <c r="C2061" s="29">
        <f t="shared" si="4134"/>
        <v>43877</v>
      </c>
      <c r="D2061" s="88">
        <f ca="1">OFFSET(dispos!$D$46,,42)</f>
        <v>0</v>
      </c>
      <c r="E2061" s="88">
        <f ca="1">OFFSET(dispos!$E$46,,42)</f>
        <v>0</v>
      </c>
      <c r="F2061" s="88">
        <f ca="1">OFFSET(dispos!$F$46,,42)</f>
        <v>0</v>
      </c>
      <c r="G2061" s="88">
        <f ca="1">OFFSET(dispos!$G$46,,42)</f>
        <v>0</v>
      </c>
      <c r="H2061" s="88">
        <f ca="1">OFFSET(dispos!$H$46,,42)</f>
        <v>0</v>
      </c>
      <c r="I2061" s="88">
        <f ca="1">OFFSET(dispos!$I$46,,42)</f>
        <v>0</v>
      </c>
      <c r="J2061" s="90" t="str">
        <f t="shared" ref="J2061:O2061" ca="1" si="4147">IF(D2061=0,"",SUMPRODUCT((D2054:D2103&lt;=D2061)-(ISBLANK(D2054:D2103))))</f>
        <v/>
      </c>
      <c r="K2061" s="90" t="str">
        <f t="shared" ca="1" si="4147"/>
        <v/>
      </c>
      <c r="L2061" s="90" t="str">
        <f t="shared" ca="1" si="4147"/>
        <v/>
      </c>
      <c r="M2061" s="90" t="str">
        <f t="shared" ca="1" si="4147"/>
        <v/>
      </c>
      <c r="N2061" s="90" t="str">
        <f t="shared" ca="1" si="4147"/>
        <v/>
      </c>
      <c r="O2061" s="90" t="str">
        <f t="shared" ca="1" si="4147"/>
        <v/>
      </c>
      <c r="P2061" s="89" t="str">
        <f t="shared" ref="P2061:U2061" ca="1" si="4148">IF(ISNA(MATCH(MIN(J2054:J2103)+ROW()-ROW(P2054),J2054:J2103,0)),"",INDEX(D2054:D2103,MATCH(MIN(J2054:J2103)+ROW()-ROW(P2054),J2054:J2103,0)))</f>
        <v/>
      </c>
      <c r="Q2061" s="89" t="str">
        <f t="shared" ca="1" si="4148"/>
        <v/>
      </c>
      <c r="R2061" s="89" t="str">
        <f t="shared" ca="1" si="4148"/>
        <v/>
      </c>
      <c r="S2061" s="89" t="str">
        <f t="shared" ca="1" si="4148"/>
        <v/>
      </c>
      <c r="T2061" s="89" t="str">
        <f t="shared" ca="1" si="4148"/>
        <v/>
      </c>
      <c r="U2061" s="89" t="str">
        <f t="shared" ca="1" si="4148"/>
        <v/>
      </c>
      <c r="V2061" s="98"/>
    </row>
    <row r="2062" spans="2:22" x14ac:dyDescent="0.25">
      <c r="B2062">
        <v>9</v>
      </c>
      <c r="C2062" s="29">
        <f t="shared" si="4134"/>
        <v>43877</v>
      </c>
      <c r="D2062" s="88">
        <f ca="1">OFFSET(dispos!$D$46,,48)</f>
        <v>0</v>
      </c>
      <c r="E2062" s="88">
        <f ca="1">OFFSET(dispos!$E$46,,48)</f>
        <v>0</v>
      </c>
      <c r="F2062" s="88">
        <f ca="1">OFFSET(dispos!$F$46,,48)</f>
        <v>0</v>
      </c>
      <c r="G2062" s="88">
        <f ca="1">OFFSET(dispos!$G$46,,48)</f>
        <v>0</v>
      </c>
      <c r="H2062" s="88">
        <f ca="1">OFFSET(dispos!$H$46,,48)</f>
        <v>0</v>
      </c>
      <c r="I2062" s="88">
        <f ca="1">OFFSET(dispos!$I$46,,48)</f>
        <v>0</v>
      </c>
      <c r="J2062" s="90" t="str">
        <f t="shared" ref="J2062:O2062" ca="1" si="4149">IF(D2062=0,"",SUMPRODUCT((D2054:D2103&lt;=D2062)-(ISBLANK(D2054:D2103))))</f>
        <v/>
      </c>
      <c r="K2062" s="90" t="str">
        <f t="shared" ca="1" si="4149"/>
        <v/>
      </c>
      <c r="L2062" s="90" t="str">
        <f t="shared" ca="1" si="4149"/>
        <v/>
      </c>
      <c r="M2062" s="90" t="str">
        <f t="shared" ca="1" si="4149"/>
        <v/>
      </c>
      <c r="N2062" s="90" t="str">
        <f t="shared" ca="1" si="4149"/>
        <v/>
      </c>
      <c r="O2062" s="90" t="str">
        <f t="shared" ca="1" si="4149"/>
        <v/>
      </c>
      <c r="P2062" s="89" t="str">
        <f t="shared" ref="P2062:U2062" ca="1" si="4150">IF(ISNA(MATCH(MIN(J2054:J2103)+ROW()-ROW(P2054),J2054:J2103,0)),"",INDEX(D2054:D2103,MATCH(MIN(J2054:J2103)+ROW()-ROW(P2054),J2054:J2103,0)))</f>
        <v/>
      </c>
      <c r="Q2062" s="89" t="str">
        <f t="shared" ca="1" si="4150"/>
        <v/>
      </c>
      <c r="R2062" s="89" t="str">
        <f t="shared" ca="1" si="4150"/>
        <v/>
      </c>
      <c r="S2062" s="89" t="str">
        <f t="shared" ca="1" si="4150"/>
        <v/>
      </c>
      <c r="T2062" s="89" t="str">
        <f t="shared" ca="1" si="4150"/>
        <v/>
      </c>
      <c r="U2062" s="89" t="str">
        <f t="shared" ca="1" si="4150"/>
        <v/>
      </c>
      <c r="V2062" s="98"/>
    </row>
    <row r="2063" spans="2:22" x14ac:dyDescent="0.25">
      <c r="B2063">
        <v>10</v>
      </c>
      <c r="C2063" s="29">
        <f t="shared" si="4134"/>
        <v>43877</v>
      </c>
      <c r="D2063" s="88">
        <f ca="1">OFFSET(dispos!$D$46,,54)</f>
        <v>0</v>
      </c>
      <c r="E2063" s="88">
        <f ca="1">OFFSET(dispos!$E$46,,54)</f>
        <v>0</v>
      </c>
      <c r="F2063" s="88">
        <f ca="1">OFFSET(dispos!$F$46,,54)</f>
        <v>0</v>
      </c>
      <c r="G2063" s="88">
        <f ca="1">OFFSET(dispos!$G$46,,54)</f>
        <v>0</v>
      </c>
      <c r="H2063" s="88">
        <f ca="1">OFFSET(dispos!$H$46,,54)</f>
        <v>0</v>
      </c>
      <c r="I2063" s="88">
        <f ca="1">OFFSET(dispos!$I$46,,54)</f>
        <v>0</v>
      </c>
      <c r="J2063" s="90" t="str">
        <f t="shared" ref="J2063:O2063" ca="1" si="4151">IF(D2063=0,"",SUMPRODUCT((D2054:D2103&lt;=D2063)-(ISBLANK(D2054:D2103))))</f>
        <v/>
      </c>
      <c r="K2063" s="90" t="str">
        <f t="shared" ca="1" si="4151"/>
        <v/>
      </c>
      <c r="L2063" s="90" t="str">
        <f t="shared" ca="1" si="4151"/>
        <v/>
      </c>
      <c r="M2063" s="90" t="str">
        <f t="shared" ca="1" si="4151"/>
        <v/>
      </c>
      <c r="N2063" s="90" t="str">
        <f t="shared" ca="1" si="4151"/>
        <v/>
      </c>
      <c r="O2063" s="90" t="str">
        <f t="shared" ca="1" si="4151"/>
        <v/>
      </c>
      <c r="P2063" s="89" t="str">
        <f t="shared" ref="P2063:U2063" ca="1" si="4152">IF(ISNA(MATCH(MIN(J2054:J2103)+ROW()-ROW(P2054),J2054:J2103,0)),"",INDEX(D2054:D2103,MATCH(MIN(J2054:J2103)+ROW()-ROW(P2054),J2054:J2103,0)))</f>
        <v/>
      </c>
      <c r="Q2063" s="89" t="str">
        <f t="shared" ca="1" si="4152"/>
        <v/>
      </c>
      <c r="R2063" s="89" t="str">
        <f t="shared" ca="1" si="4152"/>
        <v/>
      </c>
      <c r="S2063" s="89" t="str">
        <f t="shared" ca="1" si="4152"/>
        <v/>
      </c>
      <c r="T2063" s="89" t="str">
        <f t="shared" ca="1" si="4152"/>
        <v/>
      </c>
      <c r="U2063" s="89" t="str">
        <f t="shared" ca="1" si="4152"/>
        <v/>
      </c>
      <c r="V2063" s="98"/>
    </row>
    <row r="2064" spans="2:22" x14ac:dyDescent="0.25">
      <c r="B2064">
        <v>11</v>
      </c>
      <c r="C2064" s="29">
        <f t="shared" si="4134"/>
        <v>43877</v>
      </c>
      <c r="D2064" s="88">
        <f ca="1">OFFSET(dispos!$D$46,,60)</f>
        <v>0</v>
      </c>
      <c r="E2064" s="88">
        <f ca="1">OFFSET(dispos!$E$46,,60)</f>
        <v>0</v>
      </c>
      <c r="F2064" s="88">
        <f ca="1">OFFSET(dispos!$F$46,,60)</f>
        <v>0</v>
      </c>
      <c r="G2064" s="88">
        <f ca="1">OFFSET(dispos!$G$46,,60)</f>
        <v>0</v>
      </c>
      <c r="H2064" s="88">
        <f ca="1">OFFSET(dispos!$H$46,,60)</f>
        <v>0</v>
      </c>
      <c r="I2064" s="88">
        <f ca="1">OFFSET(dispos!$I$46,,60)</f>
        <v>0</v>
      </c>
      <c r="J2064" s="90" t="str">
        <f t="shared" ref="J2064:O2064" ca="1" si="4153">IF(D2064=0,"",SUMPRODUCT((D2054:D2103&lt;=D2064)-(ISBLANK(D2054:D2103))))</f>
        <v/>
      </c>
      <c r="K2064" s="90" t="str">
        <f t="shared" ca="1" si="4153"/>
        <v/>
      </c>
      <c r="L2064" s="90" t="str">
        <f t="shared" ca="1" si="4153"/>
        <v/>
      </c>
      <c r="M2064" s="90" t="str">
        <f t="shared" ca="1" si="4153"/>
        <v/>
      </c>
      <c r="N2064" s="90" t="str">
        <f t="shared" ca="1" si="4153"/>
        <v/>
      </c>
      <c r="O2064" s="90" t="str">
        <f t="shared" ca="1" si="4153"/>
        <v/>
      </c>
      <c r="P2064" s="89" t="str">
        <f t="shared" ref="P2064:U2064" ca="1" si="4154">IF(ISNA(MATCH(MIN(J2054:J2103)+ROW()-ROW(P2054),J2054:J2103,0)),"",INDEX(D2054:D2103,MATCH(MIN(J2054:J2103)+ROW()-ROW(P2054),J2054:J2103,0)))</f>
        <v/>
      </c>
      <c r="Q2064" s="89" t="str">
        <f t="shared" ca="1" si="4154"/>
        <v/>
      </c>
      <c r="R2064" s="89" t="str">
        <f t="shared" ca="1" si="4154"/>
        <v/>
      </c>
      <c r="S2064" s="89" t="str">
        <f t="shared" ca="1" si="4154"/>
        <v/>
      </c>
      <c r="T2064" s="89" t="str">
        <f t="shared" ca="1" si="4154"/>
        <v/>
      </c>
      <c r="U2064" s="89" t="str">
        <f t="shared" ca="1" si="4154"/>
        <v/>
      </c>
      <c r="V2064" s="98"/>
    </row>
    <row r="2065" spans="2:22" x14ac:dyDescent="0.25">
      <c r="B2065">
        <v>12</v>
      </c>
      <c r="C2065" s="29">
        <f t="shared" si="4134"/>
        <v>43877</v>
      </c>
      <c r="D2065" s="88">
        <f ca="1">OFFSET(dispos!$D$46,,66)</f>
        <v>0</v>
      </c>
      <c r="E2065" s="88">
        <f ca="1">OFFSET(dispos!$E$46,,66)</f>
        <v>0</v>
      </c>
      <c r="F2065" s="88">
        <f ca="1">OFFSET(dispos!$F$46,,66)</f>
        <v>0</v>
      </c>
      <c r="G2065" s="88">
        <f ca="1">OFFSET(dispos!$G$46,,66)</f>
        <v>0</v>
      </c>
      <c r="H2065" s="88">
        <f ca="1">OFFSET(dispos!$H$46,,66)</f>
        <v>0</v>
      </c>
      <c r="I2065" s="88">
        <f ca="1">OFFSET(dispos!$I$46,,66)</f>
        <v>0</v>
      </c>
      <c r="J2065" s="90" t="str">
        <f t="shared" ref="J2065:O2065" ca="1" si="4155">IF(D2065=0,"",SUMPRODUCT((D2054:D2103&lt;=D2065)-(ISBLANK(D2054:D2103))))</f>
        <v/>
      </c>
      <c r="K2065" s="90" t="str">
        <f t="shared" ca="1" si="4155"/>
        <v/>
      </c>
      <c r="L2065" s="90" t="str">
        <f t="shared" ca="1" si="4155"/>
        <v/>
      </c>
      <c r="M2065" s="90" t="str">
        <f t="shared" ca="1" si="4155"/>
        <v/>
      </c>
      <c r="N2065" s="90" t="str">
        <f t="shared" ca="1" si="4155"/>
        <v/>
      </c>
      <c r="O2065" s="90" t="str">
        <f t="shared" ca="1" si="4155"/>
        <v/>
      </c>
      <c r="P2065" s="89" t="str">
        <f t="shared" ref="P2065:U2065" ca="1" si="4156">IF(ISNA(MATCH(MIN(J2054:J2103)+ROW()-ROW(P2054),J2054:J2103,0)),"",INDEX(D2054:D2103,MATCH(MIN(J2054:J2103)+ROW()-ROW(P2054),J2054:J2103,0)))</f>
        <v/>
      </c>
      <c r="Q2065" s="89" t="str">
        <f t="shared" ca="1" si="4156"/>
        <v/>
      </c>
      <c r="R2065" s="89" t="str">
        <f t="shared" ca="1" si="4156"/>
        <v/>
      </c>
      <c r="S2065" s="89" t="str">
        <f t="shared" ca="1" si="4156"/>
        <v/>
      </c>
      <c r="T2065" s="89" t="str">
        <f t="shared" ca="1" si="4156"/>
        <v/>
      </c>
      <c r="U2065" s="89" t="str">
        <f t="shared" ca="1" si="4156"/>
        <v/>
      </c>
      <c r="V2065" s="98"/>
    </row>
    <row r="2066" spans="2:22" x14ac:dyDescent="0.25">
      <c r="B2066">
        <v>13</v>
      </c>
      <c r="C2066" s="29">
        <f t="shared" si="4134"/>
        <v>43877</v>
      </c>
      <c r="D2066" s="88">
        <f ca="1">OFFSET(dispos!$D$46,,72)</f>
        <v>0</v>
      </c>
      <c r="E2066" s="88">
        <f ca="1">OFFSET(dispos!$E$46,,72)</f>
        <v>0</v>
      </c>
      <c r="F2066" s="88">
        <f ca="1">OFFSET(dispos!$F$46,,72)</f>
        <v>0</v>
      </c>
      <c r="G2066" s="88">
        <f ca="1">OFFSET(dispos!$G$46,,72)</f>
        <v>0</v>
      </c>
      <c r="H2066" s="88">
        <f ca="1">OFFSET(dispos!$H$46,,72)</f>
        <v>0</v>
      </c>
      <c r="I2066" s="88">
        <f ca="1">OFFSET(dispos!$I$46,,72)</f>
        <v>0</v>
      </c>
      <c r="J2066" s="90" t="str">
        <f t="shared" ref="J2066:O2066" ca="1" si="4157">IF(D2066=0,"",SUMPRODUCT((D2054:D2103&lt;=D2066)-(ISBLANK(D2054:D2103))))</f>
        <v/>
      </c>
      <c r="K2066" s="90" t="str">
        <f t="shared" ca="1" si="4157"/>
        <v/>
      </c>
      <c r="L2066" s="90" t="str">
        <f t="shared" ca="1" si="4157"/>
        <v/>
      </c>
      <c r="M2066" s="90" t="str">
        <f t="shared" ca="1" si="4157"/>
        <v/>
      </c>
      <c r="N2066" s="90" t="str">
        <f t="shared" ca="1" si="4157"/>
        <v/>
      </c>
      <c r="O2066" s="90" t="str">
        <f t="shared" ca="1" si="4157"/>
        <v/>
      </c>
      <c r="P2066" s="89" t="str">
        <f t="shared" ref="P2066:U2066" ca="1" si="4158">IF(ISNA(MATCH(MIN(J2054:J2103)+ROW()-ROW(P2054),J2054:J2103,0)),"",INDEX(D2054:D2103,MATCH(MIN(J2054:J2103)+ROW()-ROW(P2054),J2054:J2103,0)))</f>
        <v/>
      </c>
      <c r="Q2066" s="89" t="str">
        <f t="shared" ca="1" si="4158"/>
        <v/>
      </c>
      <c r="R2066" s="89" t="str">
        <f t="shared" ca="1" si="4158"/>
        <v/>
      </c>
      <c r="S2066" s="89" t="str">
        <f t="shared" ca="1" si="4158"/>
        <v/>
      </c>
      <c r="T2066" s="89" t="str">
        <f t="shared" ca="1" si="4158"/>
        <v/>
      </c>
      <c r="U2066" s="89" t="str">
        <f t="shared" ca="1" si="4158"/>
        <v/>
      </c>
      <c r="V2066" s="98"/>
    </row>
    <row r="2067" spans="2:22" x14ac:dyDescent="0.25">
      <c r="B2067">
        <v>14</v>
      </c>
      <c r="C2067" s="29">
        <f t="shared" si="4134"/>
        <v>43877</v>
      </c>
      <c r="D2067" s="88">
        <f ca="1">OFFSET(dispos!$D$46,,78)</f>
        <v>0</v>
      </c>
      <c r="E2067" s="88">
        <f ca="1">OFFSET(dispos!$E$46,,78)</f>
        <v>0</v>
      </c>
      <c r="F2067" s="88">
        <f ca="1">OFFSET(dispos!$F$46,,78)</f>
        <v>0</v>
      </c>
      <c r="G2067" s="88">
        <f ca="1">OFFSET(dispos!$G$46,,78)</f>
        <v>0</v>
      </c>
      <c r="H2067" s="88">
        <f ca="1">OFFSET(dispos!$H$46,,78)</f>
        <v>0</v>
      </c>
      <c r="I2067" s="88">
        <f ca="1">OFFSET(dispos!$I$46,,78)</f>
        <v>0</v>
      </c>
      <c r="J2067" s="90" t="str">
        <f t="shared" ref="J2067:O2067" ca="1" si="4159">IF(D2067=0,"",SUMPRODUCT((D2054:D2103&lt;=D2067)-(ISBLANK(D2054:D2103))))</f>
        <v/>
      </c>
      <c r="K2067" s="90" t="str">
        <f t="shared" ca="1" si="4159"/>
        <v/>
      </c>
      <c r="L2067" s="90" t="str">
        <f t="shared" ca="1" si="4159"/>
        <v/>
      </c>
      <c r="M2067" s="90" t="str">
        <f t="shared" ca="1" si="4159"/>
        <v/>
      </c>
      <c r="N2067" s="90" t="str">
        <f t="shared" ca="1" si="4159"/>
        <v/>
      </c>
      <c r="O2067" s="90" t="str">
        <f t="shared" ca="1" si="4159"/>
        <v/>
      </c>
      <c r="P2067" s="89" t="str">
        <f t="shared" ref="P2067:U2067" ca="1" si="4160">IF(ISNA(MATCH(MIN(J2054:J2103)+ROW()-ROW(P2054),J2054:J2103,0)),"",INDEX(D2054:D2103,MATCH(MIN(J2054:J2103)+ROW()-ROW(P2054),J2054:J2103,0)))</f>
        <v/>
      </c>
      <c r="Q2067" s="89" t="str">
        <f t="shared" ca="1" si="4160"/>
        <v/>
      </c>
      <c r="R2067" s="89" t="str">
        <f t="shared" ca="1" si="4160"/>
        <v/>
      </c>
      <c r="S2067" s="89" t="str">
        <f t="shared" ca="1" si="4160"/>
        <v/>
      </c>
      <c r="T2067" s="89" t="str">
        <f t="shared" ca="1" si="4160"/>
        <v/>
      </c>
      <c r="U2067" s="89" t="str">
        <f t="shared" ca="1" si="4160"/>
        <v/>
      </c>
      <c r="V2067" s="98"/>
    </row>
    <row r="2068" spans="2:22" x14ac:dyDescent="0.25">
      <c r="B2068">
        <v>15</v>
      </c>
      <c r="C2068" s="29">
        <f t="shared" si="4134"/>
        <v>43877</v>
      </c>
      <c r="D2068" s="88">
        <f ca="1">OFFSET(dispos!$D$46,,84)</f>
        <v>0</v>
      </c>
      <c r="E2068" s="88">
        <f ca="1">OFFSET(dispos!$E$46,,84)</f>
        <v>0</v>
      </c>
      <c r="F2068" s="88">
        <f ca="1">OFFSET(dispos!$F$46,,84)</f>
        <v>0</v>
      </c>
      <c r="G2068" s="88">
        <f ca="1">OFFSET(dispos!$G$46,,84)</f>
        <v>0</v>
      </c>
      <c r="H2068" s="88">
        <f ca="1">OFFSET(dispos!$H$46,,84)</f>
        <v>0</v>
      </c>
      <c r="I2068" s="88">
        <f ca="1">OFFSET(dispos!$I$46,,84)</f>
        <v>0</v>
      </c>
      <c r="J2068" s="90" t="str">
        <f t="shared" ref="J2068:O2068" ca="1" si="4161">IF(D2068=0,"",SUMPRODUCT((D2054:D2103&lt;=D2068)-(ISBLANK(D2054:D2103))))</f>
        <v/>
      </c>
      <c r="K2068" s="90" t="str">
        <f t="shared" ca="1" si="4161"/>
        <v/>
      </c>
      <c r="L2068" s="90" t="str">
        <f t="shared" ca="1" si="4161"/>
        <v/>
      </c>
      <c r="M2068" s="90" t="str">
        <f t="shared" ca="1" si="4161"/>
        <v/>
      </c>
      <c r="N2068" s="90" t="str">
        <f t="shared" ca="1" si="4161"/>
        <v/>
      </c>
      <c r="O2068" s="90" t="str">
        <f t="shared" ca="1" si="4161"/>
        <v/>
      </c>
      <c r="P2068" s="89" t="str">
        <f t="shared" ref="P2068:U2068" ca="1" si="4162">IF(ISNA(MATCH(MIN(J2054:J2103)+ROW()-ROW(P2054),J2054:J2103,0)),"",INDEX(D2054:D2103,MATCH(MIN(J2054:J2103)+ROW()-ROW(P2054),J2054:J2103,0)))</f>
        <v/>
      </c>
      <c r="Q2068" s="89" t="str">
        <f t="shared" ca="1" si="4162"/>
        <v/>
      </c>
      <c r="R2068" s="89" t="str">
        <f t="shared" ca="1" si="4162"/>
        <v/>
      </c>
      <c r="S2068" s="89" t="str">
        <f t="shared" ca="1" si="4162"/>
        <v/>
      </c>
      <c r="T2068" s="89" t="str">
        <f t="shared" ca="1" si="4162"/>
        <v/>
      </c>
      <c r="U2068" s="89" t="str">
        <f t="shared" ca="1" si="4162"/>
        <v/>
      </c>
      <c r="V2068" s="98"/>
    </row>
    <row r="2069" spans="2:22" x14ac:dyDescent="0.25">
      <c r="B2069">
        <v>16</v>
      </c>
      <c r="C2069" s="29">
        <f t="shared" si="4134"/>
        <v>43877</v>
      </c>
      <c r="D2069" s="88">
        <f ca="1">OFFSET(dispos!$D$46,,90)</f>
        <v>0</v>
      </c>
      <c r="E2069" s="88">
        <f ca="1">OFFSET(dispos!$E$46,,90)</f>
        <v>0</v>
      </c>
      <c r="F2069" s="88">
        <f ca="1">OFFSET(dispos!$F$46,,90)</f>
        <v>0</v>
      </c>
      <c r="G2069" s="88">
        <f ca="1">OFFSET(dispos!$G$46,,90)</f>
        <v>0</v>
      </c>
      <c r="H2069" s="88">
        <f ca="1">OFFSET(dispos!$H$46,,90)</f>
        <v>0</v>
      </c>
      <c r="I2069" s="88">
        <f ca="1">OFFSET(dispos!$I$46,,90)</f>
        <v>0</v>
      </c>
      <c r="J2069" s="90" t="str">
        <f t="shared" ref="J2069:O2069" ca="1" si="4163">IF(D2069=0,"",SUMPRODUCT((D2054:D2103&lt;=D2069)-(ISBLANK(D2054:D2103))))</f>
        <v/>
      </c>
      <c r="K2069" s="90" t="str">
        <f t="shared" ca="1" si="4163"/>
        <v/>
      </c>
      <c r="L2069" s="90" t="str">
        <f t="shared" ca="1" si="4163"/>
        <v/>
      </c>
      <c r="M2069" s="90" t="str">
        <f t="shared" ca="1" si="4163"/>
        <v/>
      </c>
      <c r="N2069" s="90" t="str">
        <f t="shared" ca="1" si="4163"/>
        <v/>
      </c>
      <c r="O2069" s="90" t="str">
        <f t="shared" ca="1" si="4163"/>
        <v/>
      </c>
      <c r="P2069" s="89" t="str">
        <f t="shared" ref="P2069:U2069" ca="1" si="4164">IF(ISNA(MATCH(MIN(J2054:J2103)+ROW()-ROW(P2054),J2054:J2103,0)),"",INDEX(D2054:D2103,MATCH(MIN(J2054:J2103)+ROW()-ROW(P2054),J2054:J2103,0)))</f>
        <v/>
      </c>
      <c r="Q2069" s="89" t="str">
        <f t="shared" ca="1" si="4164"/>
        <v/>
      </c>
      <c r="R2069" s="89" t="str">
        <f t="shared" ca="1" si="4164"/>
        <v/>
      </c>
      <c r="S2069" s="89" t="str">
        <f t="shared" ca="1" si="4164"/>
        <v/>
      </c>
      <c r="T2069" s="89" t="str">
        <f t="shared" ca="1" si="4164"/>
        <v/>
      </c>
      <c r="U2069" s="89" t="str">
        <f t="shared" ca="1" si="4164"/>
        <v/>
      </c>
      <c r="V2069" s="98"/>
    </row>
    <row r="2070" spans="2:22" x14ac:dyDescent="0.25">
      <c r="B2070">
        <v>17</v>
      </c>
      <c r="C2070" s="29">
        <f t="shared" si="4134"/>
        <v>43877</v>
      </c>
      <c r="D2070" s="88">
        <f ca="1">OFFSET(dispos!$D$46,,96)</f>
        <v>0</v>
      </c>
      <c r="E2070" s="88">
        <f ca="1">OFFSET(dispos!$E$46,,96)</f>
        <v>0</v>
      </c>
      <c r="F2070" s="88">
        <f ca="1">OFFSET(dispos!$F$46,,96)</f>
        <v>0</v>
      </c>
      <c r="G2070" s="88">
        <f ca="1">OFFSET(dispos!$G$46,,96)</f>
        <v>0</v>
      </c>
      <c r="H2070" s="88">
        <f ca="1">OFFSET(dispos!$H$46,,96)</f>
        <v>0</v>
      </c>
      <c r="I2070" s="88">
        <f ca="1">OFFSET(dispos!$I$46,,96)</f>
        <v>0</v>
      </c>
      <c r="J2070" s="90" t="str">
        <f t="shared" ref="J2070:O2070" ca="1" si="4165">IF(D2070=0,"",SUMPRODUCT((D2054:D2103&lt;=D2070)-(ISBLANK(D2054:D2103))))</f>
        <v/>
      </c>
      <c r="K2070" s="90" t="str">
        <f t="shared" ca="1" si="4165"/>
        <v/>
      </c>
      <c r="L2070" s="90" t="str">
        <f t="shared" ca="1" si="4165"/>
        <v/>
      </c>
      <c r="M2070" s="90" t="str">
        <f t="shared" ca="1" si="4165"/>
        <v/>
      </c>
      <c r="N2070" s="90" t="str">
        <f t="shared" ca="1" si="4165"/>
        <v/>
      </c>
      <c r="O2070" s="90" t="str">
        <f t="shared" ca="1" si="4165"/>
        <v/>
      </c>
      <c r="P2070" s="89" t="str">
        <f t="shared" ref="P2070:U2070" ca="1" si="4166">IF(ISNA(MATCH(MIN(J2054:J2103)+ROW()-ROW(P2054),J2054:J2103,0)),"",INDEX(D2054:D2103,MATCH(MIN(J2054:J2103)+ROW()-ROW(P2054),J2054:J2103,0)))</f>
        <v/>
      </c>
      <c r="Q2070" s="89" t="str">
        <f t="shared" ca="1" si="4166"/>
        <v/>
      </c>
      <c r="R2070" s="89" t="str">
        <f t="shared" ca="1" si="4166"/>
        <v/>
      </c>
      <c r="S2070" s="89" t="str">
        <f t="shared" ca="1" si="4166"/>
        <v/>
      </c>
      <c r="T2070" s="89" t="str">
        <f t="shared" ca="1" si="4166"/>
        <v/>
      </c>
      <c r="U2070" s="89" t="str">
        <f t="shared" ca="1" si="4166"/>
        <v/>
      </c>
      <c r="V2070" s="98"/>
    </row>
    <row r="2071" spans="2:22" x14ac:dyDescent="0.25">
      <c r="B2071">
        <v>18</v>
      </c>
      <c r="C2071" s="29">
        <f t="shared" si="4134"/>
        <v>43877</v>
      </c>
      <c r="D2071" s="88">
        <f ca="1">OFFSET(dispos!$D$46,,102)</f>
        <v>0</v>
      </c>
      <c r="E2071" s="88">
        <f ca="1">OFFSET(dispos!$E$46,,102)</f>
        <v>0</v>
      </c>
      <c r="F2071" s="88">
        <f ca="1">OFFSET(dispos!$F$46,,102)</f>
        <v>0</v>
      </c>
      <c r="G2071" s="88">
        <f ca="1">OFFSET(dispos!$G$46,,102)</f>
        <v>0</v>
      </c>
      <c r="H2071" s="88">
        <f ca="1">OFFSET(dispos!$H$46,,102)</f>
        <v>0</v>
      </c>
      <c r="I2071" s="88">
        <f ca="1">OFFSET(dispos!$I$46,,102)</f>
        <v>0</v>
      </c>
      <c r="J2071" s="90" t="str">
        <f t="shared" ref="J2071:O2071" ca="1" si="4167">IF(D2071=0,"",SUMPRODUCT((D2054:D2103&lt;=D2071)-(ISBLANK(D2054:D2103))))</f>
        <v/>
      </c>
      <c r="K2071" s="90" t="str">
        <f t="shared" ca="1" si="4167"/>
        <v/>
      </c>
      <c r="L2071" s="90" t="str">
        <f t="shared" ca="1" si="4167"/>
        <v/>
      </c>
      <c r="M2071" s="90" t="str">
        <f t="shared" ca="1" si="4167"/>
        <v/>
      </c>
      <c r="N2071" s="90" t="str">
        <f t="shared" ca="1" si="4167"/>
        <v/>
      </c>
      <c r="O2071" s="90" t="str">
        <f t="shared" ca="1" si="4167"/>
        <v/>
      </c>
      <c r="P2071" s="89" t="str">
        <f t="shared" ref="P2071:U2071" ca="1" si="4168">IF(ISNA(MATCH(MIN(J2054:J2103)+ROW()-ROW(P2054),J2054:J2103,0)),"",INDEX(D2054:D2103,MATCH(MIN(J2054:J2103)+ROW()-ROW(P2054),J2054:J2103,0)))</f>
        <v/>
      </c>
      <c r="Q2071" s="89" t="str">
        <f t="shared" ca="1" si="4168"/>
        <v/>
      </c>
      <c r="R2071" s="89" t="str">
        <f t="shared" ca="1" si="4168"/>
        <v/>
      </c>
      <c r="S2071" s="89" t="str">
        <f t="shared" ca="1" si="4168"/>
        <v/>
      </c>
      <c r="T2071" s="89" t="str">
        <f t="shared" ca="1" si="4168"/>
        <v/>
      </c>
      <c r="U2071" s="89" t="str">
        <f t="shared" ca="1" si="4168"/>
        <v/>
      </c>
      <c r="V2071" s="98"/>
    </row>
    <row r="2072" spans="2:22" x14ac:dyDescent="0.25">
      <c r="B2072">
        <v>19</v>
      </c>
      <c r="C2072" s="29">
        <f t="shared" si="4134"/>
        <v>43877</v>
      </c>
      <c r="D2072" s="88">
        <f ca="1">OFFSET(dispos!$D$46,,108)</f>
        <v>0</v>
      </c>
      <c r="E2072" s="88">
        <f ca="1">OFFSET(dispos!$E$46,,108)</f>
        <v>0</v>
      </c>
      <c r="F2072" s="88">
        <f ca="1">OFFSET(dispos!$F$46,,108)</f>
        <v>0</v>
      </c>
      <c r="G2072" s="88">
        <f ca="1">OFFSET(dispos!$G$46,,108)</f>
        <v>0</v>
      </c>
      <c r="H2072" s="88">
        <f ca="1">OFFSET(dispos!$H$46,,108)</f>
        <v>0</v>
      </c>
      <c r="I2072" s="88">
        <f ca="1">OFFSET(dispos!$I$46,,108)</f>
        <v>0</v>
      </c>
      <c r="J2072" s="90" t="str">
        <f t="shared" ref="J2072:O2072" ca="1" si="4169">IF(D2072=0,"",SUMPRODUCT((D2054:D2103&lt;=D2072)-(ISBLANK(D2054:D2103))))</f>
        <v/>
      </c>
      <c r="K2072" s="90" t="str">
        <f t="shared" ca="1" si="4169"/>
        <v/>
      </c>
      <c r="L2072" s="90" t="str">
        <f t="shared" ca="1" si="4169"/>
        <v/>
      </c>
      <c r="M2072" s="90" t="str">
        <f t="shared" ca="1" si="4169"/>
        <v/>
      </c>
      <c r="N2072" s="90" t="str">
        <f t="shared" ca="1" si="4169"/>
        <v/>
      </c>
      <c r="O2072" s="90" t="str">
        <f t="shared" ca="1" si="4169"/>
        <v/>
      </c>
      <c r="P2072" s="89" t="str">
        <f t="shared" ref="P2072:U2072" ca="1" si="4170">IF(ISNA(MATCH(MIN(J2054:J2103)+ROW()-ROW(P2054),J2054:J2103,0)),"",INDEX(D2054:D2103,MATCH(MIN(J2054:J2103)+ROW()-ROW(P2054),J2054:J2103,0)))</f>
        <v/>
      </c>
      <c r="Q2072" s="89" t="str">
        <f t="shared" ca="1" si="4170"/>
        <v/>
      </c>
      <c r="R2072" s="89" t="str">
        <f t="shared" ca="1" si="4170"/>
        <v/>
      </c>
      <c r="S2072" s="89" t="str">
        <f t="shared" ca="1" si="4170"/>
        <v/>
      </c>
      <c r="T2072" s="89" t="str">
        <f t="shared" ca="1" si="4170"/>
        <v/>
      </c>
      <c r="U2072" s="89" t="str">
        <f t="shared" ca="1" si="4170"/>
        <v/>
      </c>
      <c r="V2072" s="98"/>
    </row>
    <row r="2073" spans="2:22" x14ac:dyDescent="0.25">
      <c r="B2073">
        <v>20</v>
      </c>
      <c r="C2073" s="29">
        <f t="shared" si="4134"/>
        <v>43877</v>
      </c>
      <c r="D2073" s="88">
        <f ca="1">OFFSET(dispos!$D$46,,114)</f>
        <v>0</v>
      </c>
      <c r="E2073" s="88">
        <f ca="1">OFFSET(dispos!$E$46,,114)</f>
        <v>0</v>
      </c>
      <c r="F2073" s="88">
        <f ca="1">OFFSET(dispos!$F$46,,114)</f>
        <v>0</v>
      </c>
      <c r="G2073" s="88">
        <f ca="1">OFFSET(dispos!$G$46,,114)</f>
        <v>0</v>
      </c>
      <c r="H2073" s="88">
        <f ca="1">OFFSET(dispos!$H$46,,114)</f>
        <v>0</v>
      </c>
      <c r="I2073" s="88">
        <f ca="1">OFFSET(dispos!$I$46,,114)</f>
        <v>0</v>
      </c>
      <c r="J2073" s="90" t="str">
        <f t="shared" ref="J2073:O2073" ca="1" si="4171">IF(D2073=0,"",SUMPRODUCT((D2054:D2103&lt;=D2073)-(ISBLANK(D2054:D2103))))</f>
        <v/>
      </c>
      <c r="K2073" s="90" t="str">
        <f t="shared" ca="1" si="4171"/>
        <v/>
      </c>
      <c r="L2073" s="90" t="str">
        <f t="shared" ca="1" si="4171"/>
        <v/>
      </c>
      <c r="M2073" s="90" t="str">
        <f t="shared" ca="1" si="4171"/>
        <v/>
      </c>
      <c r="N2073" s="90" t="str">
        <f t="shared" ca="1" si="4171"/>
        <v/>
      </c>
      <c r="O2073" s="90" t="str">
        <f t="shared" ca="1" si="4171"/>
        <v/>
      </c>
      <c r="P2073" s="89" t="str">
        <f t="shared" ref="P2073:U2073" ca="1" si="4172">IF(ISNA(MATCH(MIN(J2054:J2103)+ROW()-ROW(P2054),J2054:J2103,0)),"",INDEX(D2054:D2103,MATCH(MIN(J2054:J2103)+ROW()-ROW(P2054),J2054:J2103,0)))</f>
        <v/>
      </c>
      <c r="Q2073" s="89" t="str">
        <f t="shared" ca="1" si="4172"/>
        <v/>
      </c>
      <c r="R2073" s="89" t="str">
        <f t="shared" ca="1" si="4172"/>
        <v/>
      </c>
      <c r="S2073" s="89" t="str">
        <f t="shared" ca="1" si="4172"/>
        <v/>
      </c>
      <c r="T2073" s="89" t="str">
        <f t="shared" ca="1" si="4172"/>
        <v/>
      </c>
      <c r="U2073" s="89" t="str">
        <f t="shared" ca="1" si="4172"/>
        <v/>
      </c>
      <c r="V2073" s="98"/>
    </row>
    <row r="2074" spans="2:22" x14ac:dyDescent="0.25">
      <c r="B2074">
        <v>21</v>
      </c>
      <c r="C2074" s="29">
        <f t="shared" si="4134"/>
        <v>43877</v>
      </c>
      <c r="D2074" s="88">
        <f ca="1">OFFSET(dispos!$D$46,,120)</f>
        <v>0</v>
      </c>
      <c r="E2074" s="88">
        <f ca="1">OFFSET(dispos!$E$46,,120)</f>
        <v>0</v>
      </c>
      <c r="F2074" s="88">
        <f ca="1">OFFSET(dispos!$F$46,,120)</f>
        <v>0</v>
      </c>
      <c r="G2074" s="88">
        <f ca="1">OFFSET(dispos!$G$46,,120)</f>
        <v>0</v>
      </c>
      <c r="H2074" s="88">
        <f ca="1">OFFSET(dispos!$H$46,,120)</f>
        <v>0</v>
      </c>
      <c r="I2074" s="88">
        <f ca="1">OFFSET(dispos!$I$46,,120)</f>
        <v>0</v>
      </c>
      <c r="J2074" s="90" t="str">
        <f t="shared" ref="J2074:O2074" ca="1" si="4173">IF(D2074=0,"",SUMPRODUCT((D2054:D2103&lt;=D2074)-(ISBLANK(D2054:D2103))))</f>
        <v/>
      </c>
      <c r="K2074" s="90" t="str">
        <f t="shared" ca="1" si="4173"/>
        <v/>
      </c>
      <c r="L2074" s="90" t="str">
        <f t="shared" ca="1" si="4173"/>
        <v/>
      </c>
      <c r="M2074" s="90" t="str">
        <f t="shared" ca="1" si="4173"/>
        <v/>
      </c>
      <c r="N2074" s="90" t="str">
        <f t="shared" ca="1" si="4173"/>
        <v/>
      </c>
      <c r="O2074" s="90" t="str">
        <f t="shared" ca="1" si="4173"/>
        <v/>
      </c>
      <c r="P2074" s="89" t="str">
        <f t="shared" ref="P2074:U2074" ca="1" si="4174">IF(ISNA(MATCH(MIN(J2054:J2103)+ROW()-ROW(P2054),J2054:J2103,0)),"",INDEX(D2054:D2103,MATCH(MIN(J2054:J2103)+ROW()-ROW(P2054),J2054:J2103,0)))</f>
        <v/>
      </c>
      <c r="Q2074" s="89" t="str">
        <f t="shared" ca="1" si="4174"/>
        <v/>
      </c>
      <c r="R2074" s="89" t="str">
        <f t="shared" ca="1" si="4174"/>
        <v/>
      </c>
      <c r="S2074" s="89" t="str">
        <f t="shared" ca="1" si="4174"/>
        <v/>
      </c>
      <c r="T2074" s="89" t="str">
        <f t="shared" ca="1" si="4174"/>
        <v/>
      </c>
      <c r="U2074" s="89" t="str">
        <f t="shared" ca="1" si="4174"/>
        <v/>
      </c>
      <c r="V2074" s="98"/>
    </row>
    <row r="2075" spans="2:22" x14ac:dyDescent="0.25">
      <c r="B2075">
        <v>22</v>
      </c>
      <c r="C2075" s="29">
        <f t="shared" si="4134"/>
        <v>43877</v>
      </c>
      <c r="D2075" s="88">
        <f ca="1">OFFSET(dispos!$D$46,,126)</f>
        <v>0</v>
      </c>
      <c r="E2075" s="88">
        <f ca="1">OFFSET(dispos!$E$46,,126)</f>
        <v>0</v>
      </c>
      <c r="F2075" s="88">
        <f ca="1">OFFSET(dispos!$F$46,,126)</f>
        <v>0</v>
      </c>
      <c r="G2075" s="88">
        <f ca="1">OFFSET(dispos!$G$46,,126)</f>
        <v>0</v>
      </c>
      <c r="H2075" s="88">
        <f ca="1">OFFSET(dispos!$H$46,,126)</f>
        <v>0</v>
      </c>
      <c r="I2075" s="88">
        <f ca="1">OFFSET(dispos!$I$46,,126)</f>
        <v>0</v>
      </c>
      <c r="J2075" s="90" t="str">
        <f t="shared" ref="J2075:O2075" ca="1" si="4175">IF(D2075=0,"",SUMPRODUCT((D2054:D2103&lt;=D2075)-(ISBLANK(D2054:D2103))))</f>
        <v/>
      </c>
      <c r="K2075" s="90" t="str">
        <f t="shared" ca="1" si="4175"/>
        <v/>
      </c>
      <c r="L2075" s="90" t="str">
        <f t="shared" ca="1" si="4175"/>
        <v/>
      </c>
      <c r="M2075" s="90" t="str">
        <f t="shared" ca="1" si="4175"/>
        <v/>
      </c>
      <c r="N2075" s="90" t="str">
        <f t="shared" ca="1" si="4175"/>
        <v/>
      </c>
      <c r="O2075" s="90" t="str">
        <f t="shared" ca="1" si="4175"/>
        <v/>
      </c>
      <c r="P2075" s="89" t="str">
        <f t="shared" ref="P2075:U2075" ca="1" si="4176">IF(ISNA(MATCH(MIN(J2054:J2103)+ROW()-ROW(P2054),J2054:J2103,0)),"",INDEX(D2054:D2103,MATCH(MIN(J2054:J2103)+ROW()-ROW(P2054),J2054:J2103,0)))</f>
        <v/>
      </c>
      <c r="Q2075" s="89" t="str">
        <f t="shared" ca="1" si="4176"/>
        <v/>
      </c>
      <c r="R2075" s="89" t="str">
        <f t="shared" ca="1" si="4176"/>
        <v/>
      </c>
      <c r="S2075" s="89" t="str">
        <f t="shared" ca="1" si="4176"/>
        <v/>
      </c>
      <c r="T2075" s="89" t="str">
        <f t="shared" ca="1" si="4176"/>
        <v/>
      </c>
      <c r="U2075" s="89" t="str">
        <f t="shared" ca="1" si="4176"/>
        <v/>
      </c>
      <c r="V2075" s="98"/>
    </row>
    <row r="2076" spans="2:22" x14ac:dyDescent="0.25">
      <c r="B2076">
        <v>23</v>
      </c>
      <c r="C2076" s="29">
        <f t="shared" si="4134"/>
        <v>43877</v>
      </c>
      <c r="D2076" s="88">
        <f ca="1">OFFSET(dispos!$D$46,,132)</f>
        <v>0</v>
      </c>
      <c r="E2076" s="88">
        <f ca="1">OFFSET(dispos!$E$46,,132)</f>
        <v>0</v>
      </c>
      <c r="F2076" s="88">
        <f ca="1">OFFSET(dispos!$F$46,,132)</f>
        <v>0</v>
      </c>
      <c r="G2076" s="88">
        <f ca="1">OFFSET(dispos!$G$46,,132)</f>
        <v>0</v>
      </c>
      <c r="H2076" s="88">
        <f ca="1">OFFSET(dispos!$H$46,,132)</f>
        <v>0</v>
      </c>
      <c r="I2076" s="88">
        <f ca="1">OFFSET(dispos!$I$46,,132)</f>
        <v>0</v>
      </c>
      <c r="J2076" s="90" t="str">
        <f t="shared" ref="J2076:O2076" ca="1" si="4177">IF(D2076=0,"",SUMPRODUCT((D2054:D2103&lt;=D2076)-(ISBLANK(D2054:D2103))))</f>
        <v/>
      </c>
      <c r="K2076" s="90" t="str">
        <f t="shared" ca="1" si="4177"/>
        <v/>
      </c>
      <c r="L2076" s="90" t="str">
        <f t="shared" ca="1" si="4177"/>
        <v/>
      </c>
      <c r="M2076" s="90" t="str">
        <f t="shared" ca="1" si="4177"/>
        <v/>
      </c>
      <c r="N2076" s="90" t="str">
        <f t="shared" ca="1" si="4177"/>
        <v/>
      </c>
      <c r="O2076" s="90" t="str">
        <f t="shared" ca="1" si="4177"/>
        <v/>
      </c>
      <c r="P2076" s="89" t="str">
        <f t="shared" ref="P2076:U2076" ca="1" si="4178">IF(ISNA(MATCH(MIN(J2054:J2103)+ROW()-ROW(P2054),J2054:J2103,0)),"",INDEX(D2054:D2103,MATCH(MIN(J2054:J2103)+ROW()-ROW(P2054),J2054:J2103,0)))</f>
        <v/>
      </c>
      <c r="Q2076" s="89" t="str">
        <f t="shared" ca="1" si="4178"/>
        <v/>
      </c>
      <c r="R2076" s="89" t="str">
        <f t="shared" ca="1" si="4178"/>
        <v/>
      </c>
      <c r="S2076" s="89" t="str">
        <f t="shared" ca="1" si="4178"/>
        <v/>
      </c>
      <c r="T2076" s="89" t="str">
        <f t="shared" ca="1" si="4178"/>
        <v/>
      </c>
      <c r="U2076" s="89" t="str">
        <f t="shared" ca="1" si="4178"/>
        <v/>
      </c>
      <c r="V2076" s="98"/>
    </row>
    <row r="2077" spans="2:22" x14ac:dyDescent="0.25">
      <c r="B2077">
        <v>24</v>
      </c>
      <c r="C2077" s="29">
        <f t="shared" si="4134"/>
        <v>43877</v>
      </c>
      <c r="D2077" s="88">
        <f ca="1">OFFSET(dispos!$D$46,,138)</f>
        <v>0</v>
      </c>
      <c r="E2077" s="88">
        <f ca="1">OFFSET(dispos!$E$46,,138)</f>
        <v>0</v>
      </c>
      <c r="F2077" s="88">
        <f ca="1">OFFSET(dispos!$F$46,,138)</f>
        <v>0</v>
      </c>
      <c r="G2077" s="88">
        <f ca="1">OFFSET(dispos!$G$46,,138)</f>
        <v>0</v>
      </c>
      <c r="H2077" s="88">
        <f ca="1">OFFSET(dispos!$H$46,,138)</f>
        <v>0</v>
      </c>
      <c r="I2077" s="88">
        <f ca="1">OFFSET(dispos!$I$46,,138)</f>
        <v>0</v>
      </c>
      <c r="J2077" s="90" t="str">
        <f t="shared" ref="J2077:O2077" ca="1" si="4179">IF(D2077=0,"",SUMPRODUCT((D2054:D2103&lt;=D2077)-(ISBLANK(D2054:D2103))))</f>
        <v/>
      </c>
      <c r="K2077" s="90" t="str">
        <f t="shared" ca="1" si="4179"/>
        <v/>
      </c>
      <c r="L2077" s="90" t="str">
        <f t="shared" ca="1" si="4179"/>
        <v/>
      </c>
      <c r="M2077" s="90" t="str">
        <f t="shared" ca="1" si="4179"/>
        <v/>
      </c>
      <c r="N2077" s="90" t="str">
        <f t="shared" ca="1" si="4179"/>
        <v/>
      </c>
      <c r="O2077" s="90" t="str">
        <f t="shared" ca="1" si="4179"/>
        <v/>
      </c>
      <c r="P2077" s="89" t="str">
        <f t="shared" ref="P2077:U2077" ca="1" si="4180">IF(ISNA(MATCH(MIN(J2054:J2103)+ROW()-ROW(P2054),J2054:J2103,0)),"",INDEX(D2054:D2103,MATCH(MIN(J2054:J2103)+ROW()-ROW(P2054),J2054:J2103,0)))</f>
        <v/>
      </c>
      <c r="Q2077" s="89" t="str">
        <f t="shared" ca="1" si="4180"/>
        <v/>
      </c>
      <c r="R2077" s="89" t="str">
        <f t="shared" ca="1" si="4180"/>
        <v/>
      </c>
      <c r="S2077" s="89" t="str">
        <f t="shared" ca="1" si="4180"/>
        <v/>
      </c>
      <c r="T2077" s="89" t="str">
        <f t="shared" ca="1" si="4180"/>
        <v/>
      </c>
      <c r="U2077" s="89" t="str">
        <f t="shared" ca="1" si="4180"/>
        <v/>
      </c>
      <c r="V2077" s="98"/>
    </row>
    <row r="2078" spans="2:22" x14ac:dyDescent="0.25">
      <c r="B2078">
        <v>25</v>
      </c>
      <c r="C2078" s="29">
        <f t="shared" si="4134"/>
        <v>43877</v>
      </c>
      <c r="D2078" s="88">
        <f ca="1">OFFSET(dispos!$D$46,,144)</f>
        <v>0</v>
      </c>
      <c r="E2078" s="88">
        <f ca="1">OFFSET(dispos!$E$46,,144)</f>
        <v>0</v>
      </c>
      <c r="F2078" s="88">
        <f ca="1">OFFSET(dispos!$F$46,,144)</f>
        <v>0</v>
      </c>
      <c r="G2078" s="88">
        <f ca="1">OFFSET(dispos!$G$46,,144)</f>
        <v>0</v>
      </c>
      <c r="H2078" s="88">
        <f ca="1">OFFSET(dispos!$H$46,,144)</f>
        <v>0</v>
      </c>
      <c r="I2078" s="88">
        <f ca="1">OFFSET(dispos!$I$46,,144)</f>
        <v>0</v>
      </c>
      <c r="J2078" s="90" t="str">
        <f t="shared" ref="J2078:O2078" ca="1" si="4181">IF(D2078=0,"",SUMPRODUCT((D2054:D2103&lt;=D2078)-(ISBLANK(D2054:D2103))))</f>
        <v/>
      </c>
      <c r="K2078" s="90" t="str">
        <f t="shared" ca="1" si="4181"/>
        <v/>
      </c>
      <c r="L2078" s="90" t="str">
        <f t="shared" ca="1" si="4181"/>
        <v/>
      </c>
      <c r="M2078" s="90" t="str">
        <f t="shared" ca="1" si="4181"/>
        <v/>
      </c>
      <c r="N2078" s="90" t="str">
        <f t="shared" ca="1" si="4181"/>
        <v/>
      </c>
      <c r="O2078" s="90" t="str">
        <f t="shared" ca="1" si="4181"/>
        <v/>
      </c>
      <c r="P2078" s="89" t="str">
        <f t="shared" ref="P2078:U2078" ca="1" si="4182">IF(ISNA(MATCH(MIN(J2054:J2103)+ROW()-ROW(P2054),J2054:J2103,0)),"",INDEX(D2054:D2103,MATCH(MIN(J2054:J2103)+ROW()-ROW(P2054),J2054:J2103,0)))</f>
        <v/>
      </c>
      <c r="Q2078" s="89" t="str">
        <f t="shared" ca="1" si="4182"/>
        <v/>
      </c>
      <c r="R2078" s="89" t="str">
        <f t="shared" ca="1" si="4182"/>
        <v/>
      </c>
      <c r="S2078" s="89" t="str">
        <f t="shared" ca="1" si="4182"/>
        <v/>
      </c>
      <c r="T2078" s="89" t="str">
        <f t="shared" ca="1" si="4182"/>
        <v/>
      </c>
      <c r="U2078" s="89" t="str">
        <f t="shared" ca="1" si="4182"/>
        <v/>
      </c>
      <c r="V2078" s="98"/>
    </row>
    <row r="2079" spans="2:22" x14ac:dyDescent="0.25">
      <c r="B2079">
        <v>26</v>
      </c>
      <c r="C2079" s="29">
        <f t="shared" si="4134"/>
        <v>43877</v>
      </c>
      <c r="D2079" s="88">
        <f ca="1">OFFSET(dispos!$D$46,,150)</f>
        <v>0</v>
      </c>
      <c r="E2079" s="88">
        <f ca="1">OFFSET(dispos!$E$46,,150)</f>
        <v>0</v>
      </c>
      <c r="F2079" s="88">
        <f ca="1">OFFSET(dispos!$F$46,,150)</f>
        <v>0</v>
      </c>
      <c r="G2079" s="88">
        <f ca="1">OFFSET(dispos!$G$46,,150)</f>
        <v>0</v>
      </c>
      <c r="H2079" s="88">
        <f ca="1">OFFSET(dispos!$H$46,,150)</f>
        <v>0</v>
      </c>
      <c r="I2079" s="88">
        <f ca="1">OFFSET(dispos!$I$46,,150)</f>
        <v>0</v>
      </c>
      <c r="J2079" s="90" t="str">
        <f t="shared" ref="J2079:O2079" ca="1" si="4183">IF(D2079=0,"",SUMPRODUCT((D2054:D2103&lt;=D2079)-(ISBLANK(D2054:D2103))))</f>
        <v/>
      </c>
      <c r="K2079" s="90" t="str">
        <f t="shared" ca="1" si="4183"/>
        <v/>
      </c>
      <c r="L2079" s="90" t="str">
        <f t="shared" ca="1" si="4183"/>
        <v/>
      </c>
      <c r="M2079" s="90" t="str">
        <f t="shared" ca="1" si="4183"/>
        <v/>
      </c>
      <c r="N2079" s="90" t="str">
        <f t="shared" ca="1" si="4183"/>
        <v/>
      </c>
      <c r="O2079" s="90" t="str">
        <f t="shared" ca="1" si="4183"/>
        <v/>
      </c>
      <c r="P2079" s="89" t="str">
        <f t="shared" ref="P2079:U2079" ca="1" si="4184">IF(ISNA(MATCH(MIN(J2054:J2103)+ROW()-ROW(P2054),J2054:J2103,0)),"",INDEX(D2054:D2103,MATCH(MIN(J2054:J2103)+ROW()-ROW(P2054),J2054:J2103,0)))</f>
        <v/>
      </c>
      <c r="Q2079" s="89" t="str">
        <f t="shared" ca="1" si="4184"/>
        <v/>
      </c>
      <c r="R2079" s="89" t="str">
        <f t="shared" ca="1" si="4184"/>
        <v/>
      </c>
      <c r="S2079" s="89" t="str">
        <f t="shared" ca="1" si="4184"/>
        <v/>
      </c>
      <c r="T2079" s="89" t="str">
        <f t="shared" ca="1" si="4184"/>
        <v/>
      </c>
      <c r="U2079" s="89" t="str">
        <f t="shared" ca="1" si="4184"/>
        <v/>
      </c>
      <c r="V2079" s="98"/>
    </row>
    <row r="2080" spans="2:22" x14ac:dyDescent="0.25">
      <c r="B2080">
        <v>27</v>
      </c>
      <c r="C2080" s="29">
        <f t="shared" si="4134"/>
        <v>43877</v>
      </c>
      <c r="D2080" s="88">
        <f ca="1">OFFSET(dispos!$D$46,,156)</f>
        <v>0</v>
      </c>
      <c r="E2080" s="88">
        <f ca="1">OFFSET(dispos!$E$46,,156)</f>
        <v>0</v>
      </c>
      <c r="F2080" s="88">
        <f ca="1">OFFSET(dispos!$F$46,,156)</f>
        <v>0</v>
      </c>
      <c r="G2080" s="88">
        <f ca="1">OFFSET(dispos!$G$46,,156)</f>
        <v>0</v>
      </c>
      <c r="H2080" s="88">
        <f ca="1">OFFSET(dispos!$H$46,,156)</f>
        <v>0</v>
      </c>
      <c r="I2080" s="88">
        <f ca="1">OFFSET(dispos!$I$46,,156)</f>
        <v>0</v>
      </c>
      <c r="J2080" s="90" t="str">
        <f t="shared" ref="J2080:O2080" ca="1" si="4185">IF(D2080=0,"",SUMPRODUCT((D2054:D2103&lt;=D2080)-(ISBLANK(D2054:D2103))))</f>
        <v/>
      </c>
      <c r="K2080" s="90" t="str">
        <f t="shared" ca="1" si="4185"/>
        <v/>
      </c>
      <c r="L2080" s="90" t="str">
        <f t="shared" ca="1" si="4185"/>
        <v/>
      </c>
      <c r="M2080" s="90" t="str">
        <f t="shared" ca="1" si="4185"/>
        <v/>
      </c>
      <c r="N2080" s="90" t="str">
        <f t="shared" ca="1" si="4185"/>
        <v/>
      </c>
      <c r="O2080" s="90" t="str">
        <f t="shared" ca="1" si="4185"/>
        <v/>
      </c>
      <c r="P2080" s="89" t="str">
        <f t="shared" ref="P2080:U2080" ca="1" si="4186">IF(ISNA(MATCH(MIN(J2054:J2103)+ROW()-ROW(P2054),J2054:J2103,0)),"",INDEX(D2054:D2103,MATCH(MIN(J2054:J2103)+ROW()-ROW(P2054),J2054:J2103,0)))</f>
        <v/>
      </c>
      <c r="Q2080" s="89" t="str">
        <f t="shared" ca="1" si="4186"/>
        <v/>
      </c>
      <c r="R2080" s="89" t="str">
        <f t="shared" ca="1" si="4186"/>
        <v/>
      </c>
      <c r="S2080" s="89" t="str">
        <f t="shared" ca="1" si="4186"/>
        <v/>
      </c>
      <c r="T2080" s="89" t="str">
        <f t="shared" ca="1" si="4186"/>
        <v/>
      </c>
      <c r="U2080" s="89" t="str">
        <f t="shared" ca="1" si="4186"/>
        <v/>
      </c>
      <c r="V2080" s="98"/>
    </row>
    <row r="2081" spans="2:22" x14ac:dyDescent="0.25">
      <c r="B2081">
        <v>28</v>
      </c>
      <c r="C2081" s="29">
        <f t="shared" si="4134"/>
        <v>43877</v>
      </c>
      <c r="D2081" s="88">
        <f ca="1">OFFSET(dispos!$D$46,,162)</f>
        <v>0</v>
      </c>
      <c r="E2081" s="88">
        <f ca="1">OFFSET(dispos!$E$46,,162)</f>
        <v>0</v>
      </c>
      <c r="F2081" s="88">
        <f ca="1">OFFSET(dispos!$F$46,,162)</f>
        <v>0</v>
      </c>
      <c r="G2081" s="88">
        <f ca="1">OFFSET(dispos!$G$46,,162)</f>
        <v>0</v>
      </c>
      <c r="H2081" s="88">
        <f ca="1">OFFSET(dispos!$H$46,,162)</f>
        <v>0</v>
      </c>
      <c r="I2081" s="88">
        <f ca="1">OFFSET(dispos!$I$46,,162)</f>
        <v>0</v>
      </c>
      <c r="J2081" s="90" t="str">
        <f t="shared" ref="J2081:O2081" ca="1" si="4187">IF(D2081=0,"",SUMPRODUCT((D2054:D2103&lt;=D2081)-(ISBLANK(D2054:D2103))))</f>
        <v/>
      </c>
      <c r="K2081" s="90" t="str">
        <f t="shared" ca="1" si="4187"/>
        <v/>
      </c>
      <c r="L2081" s="90" t="str">
        <f t="shared" ca="1" si="4187"/>
        <v/>
      </c>
      <c r="M2081" s="90" t="str">
        <f t="shared" ca="1" si="4187"/>
        <v/>
      </c>
      <c r="N2081" s="90" t="str">
        <f t="shared" ca="1" si="4187"/>
        <v/>
      </c>
      <c r="O2081" s="90" t="str">
        <f t="shared" ca="1" si="4187"/>
        <v/>
      </c>
      <c r="P2081" s="89" t="str">
        <f t="shared" ref="P2081:U2081" ca="1" si="4188">IF(ISNA(MATCH(MIN(J2054:J2103)+ROW()-ROW(P2054),J2054:J2103,0)),"",INDEX(D2054:D2103,MATCH(MIN(J2054:J2103)+ROW()-ROW(P2054),J2054:J2103,0)))</f>
        <v/>
      </c>
      <c r="Q2081" s="89" t="str">
        <f t="shared" ca="1" si="4188"/>
        <v/>
      </c>
      <c r="R2081" s="89" t="str">
        <f t="shared" ca="1" si="4188"/>
        <v/>
      </c>
      <c r="S2081" s="89" t="str">
        <f t="shared" ca="1" si="4188"/>
        <v/>
      </c>
      <c r="T2081" s="89" t="str">
        <f t="shared" ca="1" si="4188"/>
        <v/>
      </c>
      <c r="U2081" s="89" t="str">
        <f t="shared" ca="1" si="4188"/>
        <v/>
      </c>
      <c r="V2081" s="98"/>
    </row>
    <row r="2082" spans="2:22" x14ac:dyDescent="0.25">
      <c r="B2082">
        <v>29</v>
      </c>
      <c r="C2082" s="29">
        <f t="shared" si="4134"/>
        <v>43877</v>
      </c>
      <c r="D2082" s="88">
        <f ca="1">OFFSET(dispos!$D$46,,168)</f>
        <v>0</v>
      </c>
      <c r="E2082" s="88">
        <f ca="1">OFFSET(dispos!$E$46,,168)</f>
        <v>0</v>
      </c>
      <c r="F2082" s="88">
        <f ca="1">OFFSET(dispos!$F$46,,168)</f>
        <v>0</v>
      </c>
      <c r="G2082" s="88">
        <f ca="1">OFFSET(dispos!$G$46,,168)</f>
        <v>0</v>
      </c>
      <c r="H2082" s="88">
        <f ca="1">OFFSET(dispos!$H$46,,168)</f>
        <v>0</v>
      </c>
      <c r="I2082" s="88">
        <f ca="1">OFFSET(dispos!$I$46,,168)</f>
        <v>0</v>
      </c>
      <c r="J2082" s="90" t="str">
        <f t="shared" ref="J2082:O2082" ca="1" si="4189">IF(D2082=0,"",SUMPRODUCT((D2054:D2103&lt;=D2082)-(ISBLANK(D2054:D2103))))</f>
        <v/>
      </c>
      <c r="K2082" s="90" t="str">
        <f t="shared" ca="1" si="4189"/>
        <v/>
      </c>
      <c r="L2082" s="90" t="str">
        <f t="shared" ca="1" si="4189"/>
        <v/>
      </c>
      <c r="M2082" s="90" t="str">
        <f t="shared" ca="1" si="4189"/>
        <v/>
      </c>
      <c r="N2082" s="90" t="str">
        <f t="shared" ca="1" si="4189"/>
        <v/>
      </c>
      <c r="O2082" s="90" t="str">
        <f t="shared" ca="1" si="4189"/>
        <v/>
      </c>
      <c r="P2082" s="89" t="str">
        <f t="shared" ref="P2082:U2082" ca="1" si="4190">IF(ISNA(MATCH(MIN(J2054:J2103)+ROW()-ROW(P2054),J2054:J2103,0)),"",INDEX(D2054:D2103,MATCH(MIN(J2054:J2103)+ROW()-ROW(P2054),J2054:J2103,0)))</f>
        <v/>
      </c>
      <c r="Q2082" s="89" t="str">
        <f t="shared" ca="1" si="4190"/>
        <v/>
      </c>
      <c r="R2082" s="89" t="str">
        <f t="shared" ca="1" si="4190"/>
        <v/>
      </c>
      <c r="S2082" s="89" t="str">
        <f t="shared" ca="1" si="4190"/>
        <v/>
      </c>
      <c r="T2082" s="89" t="str">
        <f t="shared" ca="1" si="4190"/>
        <v/>
      </c>
      <c r="U2082" s="89" t="str">
        <f t="shared" ca="1" si="4190"/>
        <v/>
      </c>
      <c r="V2082" s="98"/>
    </row>
    <row r="2083" spans="2:22" x14ac:dyDescent="0.25">
      <c r="B2083">
        <v>30</v>
      </c>
      <c r="C2083" s="29">
        <f t="shared" si="4134"/>
        <v>43877</v>
      </c>
      <c r="D2083" s="88">
        <f ca="1">OFFSET(dispos!$D$46,,174)</f>
        <v>0</v>
      </c>
      <c r="E2083" s="88">
        <f ca="1">OFFSET(dispos!$E$46,,174)</f>
        <v>0</v>
      </c>
      <c r="F2083" s="88">
        <f ca="1">OFFSET(dispos!$F$46,,174)</f>
        <v>0</v>
      </c>
      <c r="G2083" s="88">
        <f ca="1">OFFSET(dispos!$G$46,,174)</f>
        <v>0</v>
      </c>
      <c r="H2083" s="88">
        <f ca="1">OFFSET(dispos!$H$46,,174)</f>
        <v>0</v>
      </c>
      <c r="I2083" s="88">
        <f ca="1">OFFSET(dispos!$I$46,,174)</f>
        <v>0</v>
      </c>
      <c r="J2083" s="90" t="str">
        <f t="shared" ref="J2083:O2083" ca="1" si="4191">IF(D2083=0,"",SUMPRODUCT((D2054:D2103&lt;=D2083)-(ISBLANK(D2054:D2103))))</f>
        <v/>
      </c>
      <c r="K2083" s="90" t="str">
        <f t="shared" ca="1" si="4191"/>
        <v/>
      </c>
      <c r="L2083" s="90" t="str">
        <f t="shared" ca="1" si="4191"/>
        <v/>
      </c>
      <c r="M2083" s="90" t="str">
        <f t="shared" ca="1" si="4191"/>
        <v/>
      </c>
      <c r="N2083" s="90" t="str">
        <f t="shared" ca="1" si="4191"/>
        <v/>
      </c>
      <c r="O2083" s="90" t="str">
        <f t="shared" ca="1" si="4191"/>
        <v/>
      </c>
      <c r="P2083" s="89" t="str">
        <f t="shared" ref="P2083:U2083" ca="1" si="4192">IF(ISNA(MATCH(MIN(J2054:J2103)+ROW()-ROW(P2054),J2054:J2103,0)),"",INDEX(D2054:D2103,MATCH(MIN(J2054:J2103)+ROW()-ROW(P2054),J2054:J2103,0)))</f>
        <v/>
      </c>
      <c r="Q2083" s="89" t="str">
        <f t="shared" ca="1" si="4192"/>
        <v/>
      </c>
      <c r="R2083" s="89" t="str">
        <f t="shared" ca="1" si="4192"/>
        <v/>
      </c>
      <c r="S2083" s="89" t="str">
        <f t="shared" ca="1" si="4192"/>
        <v/>
      </c>
      <c r="T2083" s="89" t="str">
        <f t="shared" ca="1" si="4192"/>
        <v/>
      </c>
      <c r="U2083" s="89" t="str">
        <f t="shared" ca="1" si="4192"/>
        <v/>
      </c>
      <c r="V2083" s="98"/>
    </row>
    <row r="2084" spans="2:22" x14ac:dyDescent="0.25">
      <c r="B2084">
        <v>31</v>
      </c>
      <c r="C2084" s="29">
        <f t="shared" si="4134"/>
        <v>43877</v>
      </c>
      <c r="D2084" s="88">
        <f ca="1">OFFSET(dispos!$D$46,,180)</f>
        <v>0</v>
      </c>
      <c r="E2084" s="88">
        <f ca="1">OFFSET(dispos!$E$46,,180)</f>
        <v>0</v>
      </c>
      <c r="F2084" s="88">
        <f ca="1">OFFSET(dispos!$F$46,,180)</f>
        <v>0</v>
      </c>
      <c r="G2084" s="88">
        <f ca="1">OFFSET(dispos!$G$46,,180)</f>
        <v>0</v>
      </c>
      <c r="H2084" s="88">
        <f ca="1">OFFSET(dispos!$H$46,,180)</f>
        <v>0</v>
      </c>
      <c r="I2084" s="88">
        <f ca="1">OFFSET(dispos!$I$46,,180)</f>
        <v>0</v>
      </c>
      <c r="J2084" s="90" t="str">
        <f t="shared" ref="J2084:O2084" ca="1" si="4193">IF(D2084=0,"",SUMPRODUCT((D2054:D2103&lt;=D2084)-(ISBLANK(D2054:D2103))))</f>
        <v/>
      </c>
      <c r="K2084" s="90" t="str">
        <f t="shared" ca="1" si="4193"/>
        <v/>
      </c>
      <c r="L2084" s="90" t="str">
        <f t="shared" ca="1" si="4193"/>
        <v/>
      </c>
      <c r="M2084" s="90" t="str">
        <f t="shared" ca="1" si="4193"/>
        <v/>
      </c>
      <c r="N2084" s="90" t="str">
        <f t="shared" ca="1" si="4193"/>
        <v/>
      </c>
      <c r="O2084" s="90" t="str">
        <f t="shared" ca="1" si="4193"/>
        <v/>
      </c>
      <c r="P2084" s="89" t="str">
        <f t="shared" ref="P2084:U2084" ca="1" si="4194">IF(ISNA(MATCH(MIN(J2054:J2103)+ROW()-ROW(P2054),J2054:J2103,0)),"",INDEX(D2054:D2103,MATCH(MIN(J2054:J2103)+ROW()-ROW(P2054),J2054:J2103,0)))</f>
        <v/>
      </c>
      <c r="Q2084" s="89" t="str">
        <f t="shared" ca="1" si="4194"/>
        <v/>
      </c>
      <c r="R2084" s="89" t="str">
        <f t="shared" ca="1" si="4194"/>
        <v/>
      </c>
      <c r="S2084" s="89" t="str">
        <f t="shared" ca="1" si="4194"/>
        <v/>
      </c>
      <c r="T2084" s="89" t="str">
        <f t="shared" ca="1" si="4194"/>
        <v/>
      </c>
      <c r="U2084" s="89" t="str">
        <f t="shared" ca="1" si="4194"/>
        <v/>
      </c>
      <c r="V2084" s="98"/>
    </row>
    <row r="2085" spans="2:22" x14ac:dyDescent="0.25">
      <c r="B2085">
        <v>32</v>
      </c>
      <c r="C2085" s="29">
        <f t="shared" si="4134"/>
        <v>43877</v>
      </c>
      <c r="D2085" s="88">
        <f ca="1">OFFSET(dispos!$D$46,,186)</f>
        <v>0</v>
      </c>
      <c r="E2085" s="88">
        <f ca="1">OFFSET(dispos!$E$46,,186)</f>
        <v>0</v>
      </c>
      <c r="F2085" s="88">
        <f ca="1">OFFSET(dispos!$F$46,,186)</f>
        <v>0</v>
      </c>
      <c r="G2085" s="88">
        <f ca="1">OFFSET(dispos!$G$46,,186)</f>
        <v>0</v>
      </c>
      <c r="H2085" s="88">
        <f ca="1">OFFSET(dispos!$H$46,,186)</f>
        <v>0</v>
      </c>
      <c r="I2085" s="88">
        <f ca="1">OFFSET(dispos!$I$46,,186)</f>
        <v>0</v>
      </c>
      <c r="J2085" s="90" t="str">
        <f t="shared" ref="J2085:O2085" ca="1" si="4195">IF(D2085=0,"",SUMPRODUCT((D2054:D2103&lt;=D2085)-(ISBLANK(D2054:D2103))))</f>
        <v/>
      </c>
      <c r="K2085" s="90" t="str">
        <f t="shared" ca="1" si="4195"/>
        <v/>
      </c>
      <c r="L2085" s="90" t="str">
        <f t="shared" ca="1" si="4195"/>
        <v/>
      </c>
      <c r="M2085" s="90" t="str">
        <f t="shared" ca="1" si="4195"/>
        <v/>
      </c>
      <c r="N2085" s="90" t="str">
        <f t="shared" ca="1" si="4195"/>
        <v/>
      </c>
      <c r="O2085" s="90" t="str">
        <f t="shared" ca="1" si="4195"/>
        <v/>
      </c>
      <c r="P2085" s="89" t="str">
        <f t="shared" ref="P2085:U2085" ca="1" si="4196">IF(ISNA(MATCH(MIN(J2054:J2103)+ROW()-ROW(P2054),J2054:J2103,0)),"",INDEX(D2054:D2103,MATCH(MIN(J2054:J2103)+ROW()-ROW(P2054),J2054:J2103,0)))</f>
        <v/>
      </c>
      <c r="Q2085" s="89" t="str">
        <f t="shared" ca="1" si="4196"/>
        <v/>
      </c>
      <c r="R2085" s="89" t="str">
        <f t="shared" ca="1" si="4196"/>
        <v/>
      </c>
      <c r="S2085" s="89" t="str">
        <f t="shared" ca="1" si="4196"/>
        <v/>
      </c>
      <c r="T2085" s="89" t="str">
        <f t="shared" ca="1" si="4196"/>
        <v/>
      </c>
      <c r="U2085" s="89" t="str">
        <f t="shared" ca="1" si="4196"/>
        <v/>
      </c>
      <c r="V2085" s="98"/>
    </row>
    <row r="2086" spans="2:22" x14ac:dyDescent="0.25">
      <c r="B2086">
        <v>33</v>
      </c>
      <c r="C2086" s="29">
        <f t="shared" si="4134"/>
        <v>43877</v>
      </c>
      <c r="D2086" s="88">
        <f ca="1">OFFSET(dispos!$D$46,,192)</f>
        <v>0</v>
      </c>
      <c r="E2086" s="88">
        <f ca="1">OFFSET(dispos!$E$46,,192)</f>
        <v>0</v>
      </c>
      <c r="F2086" s="88">
        <f ca="1">OFFSET(dispos!$F$46,,192)</f>
        <v>0</v>
      </c>
      <c r="G2086" s="88">
        <f ca="1">OFFSET(dispos!$G$46,,192)</f>
        <v>0</v>
      </c>
      <c r="H2086" s="88">
        <f ca="1">OFFSET(dispos!$H$46,,192)</f>
        <v>0</v>
      </c>
      <c r="I2086" s="88">
        <f ca="1">OFFSET(dispos!$I$46,,192)</f>
        <v>0</v>
      </c>
      <c r="J2086" s="90" t="str">
        <f t="shared" ref="J2086:O2086" ca="1" si="4197">IF(D2086=0,"",SUMPRODUCT((D2054:D2103&lt;=D2086)-(ISBLANK(D2054:D2103))))</f>
        <v/>
      </c>
      <c r="K2086" s="90" t="str">
        <f t="shared" ca="1" si="4197"/>
        <v/>
      </c>
      <c r="L2086" s="90" t="str">
        <f t="shared" ca="1" si="4197"/>
        <v/>
      </c>
      <c r="M2086" s="90" t="str">
        <f t="shared" ca="1" si="4197"/>
        <v/>
      </c>
      <c r="N2086" s="90" t="str">
        <f t="shared" ca="1" si="4197"/>
        <v/>
      </c>
      <c r="O2086" s="90" t="str">
        <f t="shared" ca="1" si="4197"/>
        <v/>
      </c>
      <c r="P2086" s="89" t="str">
        <f t="shared" ref="P2086:U2086" ca="1" si="4198">IF(ISNA(MATCH(MIN(J2054:J2103)+ROW()-ROW(P2054),J2054:J2103,0)),"",INDEX(D2054:D2103,MATCH(MIN(J2054:J2103)+ROW()-ROW(P2054),J2054:J2103,0)))</f>
        <v/>
      </c>
      <c r="Q2086" s="89" t="str">
        <f t="shared" ca="1" si="4198"/>
        <v/>
      </c>
      <c r="R2086" s="89" t="str">
        <f t="shared" ca="1" si="4198"/>
        <v/>
      </c>
      <c r="S2086" s="89" t="str">
        <f t="shared" ca="1" si="4198"/>
        <v/>
      </c>
      <c r="T2086" s="89" t="str">
        <f t="shared" ca="1" si="4198"/>
        <v/>
      </c>
      <c r="U2086" s="89" t="str">
        <f t="shared" ca="1" si="4198"/>
        <v/>
      </c>
      <c r="V2086" s="98"/>
    </row>
    <row r="2087" spans="2:22" x14ac:dyDescent="0.25">
      <c r="B2087">
        <v>34</v>
      </c>
      <c r="C2087" s="29">
        <f t="shared" si="4134"/>
        <v>43877</v>
      </c>
      <c r="D2087" s="88">
        <f ca="1">OFFSET(dispos!$D$46,,198)</f>
        <v>0</v>
      </c>
      <c r="E2087" s="88">
        <f ca="1">OFFSET(dispos!$E$46,,198)</f>
        <v>0</v>
      </c>
      <c r="F2087" s="88">
        <f ca="1">OFFSET(dispos!$F$46,,198)</f>
        <v>0</v>
      </c>
      <c r="G2087" s="88">
        <f ca="1">OFFSET(dispos!$G$46,,198)</f>
        <v>0</v>
      </c>
      <c r="H2087" s="88">
        <f ca="1">OFFSET(dispos!$H$46,,198)</f>
        <v>0</v>
      </c>
      <c r="I2087" s="88">
        <f ca="1">OFFSET(dispos!$I$46,,198)</f>
        <v>0</v>
      </c>
      <c r="J2087" s="90" t="str">
        <f t="shared" ref="J2087:O2087" ca="1" si="4199">IF(D2087=0,"",SUMPRODUCT((D2054:D2103&lt;=D2087)-(ISBLANK(D2054:D2103))))</f>
        <v/>
      </c>
      <c r="K2087" s="90" t="str">
        <f t="shared" ca="1" si="4199"/>
        <v/>
      </c>
      <c r="L2087" s="90" t="str">
        <f t="shared" ca="1" si="4199"/>
        <v/>
      </c>
      <c r="M2087" s="90" t="str">
        <f t="shared" ca="1" si="4199"/>
        <v/>
      </c>
      <c r="N2087" s="90" t="str">
        <f t="shared" ca="1" si="4199"/>
        <v/>
      </c>
      <c r="O2087" s="90" t="str">
        <f t="shared" ca="1" si="4199"/>
        <v/>
      </c>
      <c r="P2087" s="89" t="str">
        <f t="shared" ref="P2087:U2087" ca="1" si="4200">IF(ISNA(MATCH(MIN(J2054:J2103)+ROW()-ROW(P2054),J2054:J2103,0)),"",INDEX(D2054:D2103,MATCH(MIN(J2054:J2103)+ROW()-ROW(P2054),J2054:J2103,0)))</f>
        <v/>
      </c>
      <c r="Q2087" s="89" t="str">
        <f t="shared" ca="1" si="4200"/>
        <v/>
      </c>
      <c r="R2087" s="89" t="str">
        <f t="shared" ca="1" si="4200"/>
        <v/>
      </c>
      <c r="S2087" s="89" t="str">
        <f t="shared" ca="1" si="4200"/>
        <v/>
      </c>
      <c r="T2087" s="89" t="str">
        <f t="shared" ca="1" si="4200"/>
        <v/>
      </c>
      <c r="U2087" s="89" t="str">
        <f t="shared" ca="1" si="4200"/>
        <v/>
      </c>
      <c r="V2087" s="98"/>
    </row>
    <row r="2088" spans="2:22" x14ac:dyDescent="0.25">
      <c r="B2088">
        <v>35</v>
      </c>
      <c r="C2088" s="29">
        <f t="shared" si="4134"/>
        <v>43877</v>
      </c>
      <c r="D2088" s="88">
        <f ca="1">OFFSET(dispos!$D$46,,204)</f>
        <v>0</v>
      </c>
      <c r="E2088" s="88">
        <f ca="1">OFFSET(dispos!$E$46,,204)</f>
        <v>0</v>
      </c>
      <c r="F2088" s="88">
        <f ca="1">OFFSET(dispos!$F$46,,204)</f>
        <v>0</v>
      </c>
      <c r="G2088" s="88">
        <f ca="1">OFFSET(dispos!$G$46,,204)</f>
        <v>0</v>
      </c>
      <c r="H2088" s="88">
        <f ca="1">OFFSET(dispos!$H$46,,204)</f>
        <v>0</v>
      </c>
      <c r="I2088" s="88">
        <f ca="1">OFFSET(dispos!$I$46,,204)</f>
        <v>0</v>
      </c>
      <c r="J2088" s="90" t="str">
        <f t="shared" ref="J2088:O2088" ca="1" si="4201">IF(D2088=0,"",SUMPRODUCT((D2054:D2103&lt;=D2088)-(ISBLANK(D2054:D2103))))</f>
        <v/>
      </c>
      <c r="K2088" s="90" t="str">
        <f t="shared" ca="1" si="4201"/>
        <v/>
      </c>
      <c r="L2088" s="90" t="str">
        <f t="shared" ca="1" si="4201"/>
        <v/>
      </c>
      <c r="M2088" s="90" t="str">
        <f t="shared" ca="1" si="4201"/>
        <v/>
      </c>
      <c r="N2088" s="90" t="str">
        <f t="shared" ca="1" si="4201"/>
        <v/>
      </c>
      <c r="O2088" s="90" t="str">
        <f t="shared" ca="1" si="4201"/>
        <v/>
      </c>
      <c r="P2088" s="89" t="str">
        <f t="shared" ref="P2088:U2088" ca="1" si="4202">IF(ISNA(MATCH(MIN(J2054:J2103)+ROW()-ROW(P2054),J2054:J2103,0)),"",INDEX(D2054:D2103,MATCH(MIN(J2054:J2103)+ROW()-ROW(P2054),J2054:J2103,0)))</f>
        <v/>
      </c>
      <c r="Q2088" s="89" t="str">
        <f t="shared" ca="1" si="4202"/>
        <v/>
      </c>
      <c r="R2088" s="89" t="str">
        <f t="shared" ca="1" si="4202"/>
        <v/>
      </c>
      <c r="S2088" s="89" t="str">
        <f t="shared" ca="1" si="4202"/>
        <v/>
      </c>
      <c r="T2088" s="89" t="str">
        <f t="shared" ca="1" si="4202"/>
        <v/>
      </c>
      <c r="U2088" s="89" t="str">
        <f t="shared" ca="1" si="4202"/>
        <v/>
      </c>
      <c r="V2088" s="98"/>
    </row>
    <row r="2089" spans="2:22" x14ac:dyDescent="0.25">
      <c r="B2089">
        <v>36</v>
      </c>
      <c r="C2089" s="29">
        <f t="shared" si="4134"/>
        <v>43877</v>
      </c>
      <c r="D2089" s="88">
        <f ca="1">OFFSET(dispos!$D$46,,210)</f>
        <v>0</v>
      </c>
      <c r="E2089" s="88">
        <f ca="1">OFFSET(dispos!$E$46,,210)</f>
        <v>0</v>
      </c>
      <c r="F2089" s="88">
        <f ca="1">OFFSET(dispos!$F$46,,210)</f>
        <v>0</v>
      </c>
      <c r="G2089" s="88">
        <f ca="1">OFFSET(dispos!$G$46,,210)</f>
        <v>0</v>
      </c>
      <c r="H2089" s="88">
        <f ca="1">OFFSET(dispos!$H$46,,210)</f>
        <v>0</v>
      </c>
      <c r="I2089" s="88">
        <f ca="1">OFFSET(dispos!$I$46,,210)</f>
        <v>0</v>
      </c>
      <c r="J2089" s="90" t="str">
        <f t="shared" ref="J2089:O2089" ca="1" si="4203">IF(D2089=0,"",SUMPRODUCT((D2054:D2103&lt;=D2089)-(ISBLANK(D2054:D2103))))</f>
        <v/>
      </c>
      <c r="K2089" s="90" t="str">
        <f t="shared" ca="1" si="4203"/>
        <v/>
      </c>
      <c r="L2089" s="90" t="str">
        <f t="shared" ca="1" si="4203"/>
        <v/>
      </c>
      <c r="M2089" s="90" t="str">
        <f t="shared" ca="1" si="4203"/>
        <v/>
      </c>
      <c r="N2089" s="90" t="str">
        <f t="shared" ca="1" si="4203"/>
        <v/>
      </c>
      <c r="O2089" s="90" t="str">
        <f t="shared" ca="1" si="4203"/>
        <v/>
      </c>
      <c r="P2089" s="89" t="str">
        <f t="shared" ref="P2089:U2089" ca="1" si="4204">IF(ISNA(MATCH(MIN(J2054:J2103)+ROW()-ROW(P2054),J2054:J2103,0)),"",INDEX(D2054:D2103,MATCH(MIN(J2054:J2103)+ROW()-ROW(P2054),J2054:J2103,0)))</f>
        <v/>
      </c>
      <c r="Q2089" s="89" t="str">
        <f t="shared" ca="1" si="4204"/>
        <v/>
      </c>
      <c r="R2089" s="89" t="str">
        <f t="shared" ca="1" si="4204"/>
        <v/>
      </c>
      <c r="S2089" s="89" t="str">
        <f t="shared" ca="1" si="4204"/>
        <v/>
      </c>
      <c r="T2089" s="89" t="str">
        <f t="shared" ca="1" si="4204"/>
        <v/>
      </c>
      <c r="U2089" s="89" t="str">
        <f t="shared" ca="1" si="4204"/>
        <v/>
      </c>
      <c r="V2089" s="98"/>
    </row>
    <row r="2090" spans="2:22" x14ac:dyDescent="0.25">
      <c r="B2090">
        <v>37</v>
      </c>
      <c r="C2090" s="29">
        <f t="shared" si="4134"/>
        <v>43877</v>
      </c>
      <c r="D2090" s="88">
        <f ca="1">OFFSET(dispos!$D$46,,216)</f>
        <v>0</v>
      </c>
      <c r="E2090" s="88">
        <f ca="1">OFFSET(dispos!$E$46,,216)</f>
        <v>0</v>
      </c>
      <c r="F2090" s="88">
        <f ca="1">OFFSET(dispos!$F$46,,216)</f>
        <v>0</v>
      </c>
      <c r="G2090" s="88">
        <f ca="1">OFFSET(dispos!$G$46,,216)</f>
        <v>0</v>
      </c>
      <c r="H2090" s="88">
        <f ca="1">OFFSET(dispos!$H$46,,216)</f>
        <v>0</v>
      </c>
      <c r="I2090" s="88">
        <f ca="1">OFFSET(dispos!$I$46,,216)</f>
        <v>0</v>
      </c>
      <c r="J2090" s="90" t="str">
        <f t="shared" ref="J2090:O2090" ca="1" si="4205">IF(D2090=0,"",SUMPRODUCT((D2054:D2103&lt;=D2090)-(ISBLANK(D2054:D2103))))</f>
        <v/>
      </c>
      <c r="K2090" s="90" t="str">
        <f t="shared" ca="1" si="4205"/>
        <v/>
      </c>
      <c r="L2090" s="90" t="str">
        <f t="shared" ca="1" si="4205"/>
        <v/>
      </c>
      <c r="M2090" s="90" t="str">
        <f t="shared" ca="1" si="4205"/>
        <v/>
      </c>
      <c r="N2090" s="90" t="str">
        <f t="shared" ca="1" si="4205"/>
        <v/>
      </c>
      <c r="O2090" s="90" t="str">
        <f t="shared" ca="1" si="4205"/>
        <v/>
      </c>
      <c r="P2090" s="89" t="str">
        <f t="shared" ref="P2090:U2090" ca="1" si="4206">IF(ISNA(MATCH(MIN(J2054:J2103)+ROW()-ROW(P2054),J2054:J2103,0)),"",INDEX(D2054:D2103,MATCH(MIN(J2054:J2103)+ROW()-ROW(P2054),J2054:J2103,0)))</f>
        <v/>
      </c>
      <c r="Q2090" s="89" t="str">
        <f t="shared" ca="1" si="4206"/>
        <v/>
      </c>
      <c r="R2090" s="89" t="str">
        <f t="shared" ca="1" si="4206"/>
        <v/>
      </c>
      <c r="S2090" s="89" t="str">
        <f t="shared" ca="1" si="4206"/>
        <v/>
      </c>
      <c r="T2090" s="89" t="str">
        <f t="shared" ca="1" si="4206"/>
        <v/>
      </c>
      <c r="U2090" s="89" t="str">
        <f t="shared" ca="1" si="4206"/>
        <v/>
      </c>
      <c r="V2090" s="98"/>
    </row>
    <row r="2091" spans="2:22" x14ac:dyDescent="0.25">
      <c r="B2091">
        <v>38</v>
      </c>
      <c r="C2091" s="29">
        <f t="shared" si="4134"/>
        <v>43877</v>
      </c>
      <c r="D2091" s="88">
        <f ca="1">OFFSET(dispos!$D$46,,222)</f>
        <v>0</v>
      </c>
      <c r="E2091" s="88">
        <f ca="1">OFFSET(dispos!$E$46,,222)</f>
        <v>0</v>
      </c>
      <c r="F2091" s="88">
        <f ca="1">OFFSET(dispos!$F$46,,222)</f>
        <v>0</v>
      </c>
      <c r="G2091" s="88">
        <f ca="1">OFFSET(dispos!$G$46,,222)</f>
        <v>0</v>
      </c>
      <c r="H2091" s="88">
        <f ca="1">OFFSET(dispos!$H$46,,222)</f>
        <v>0</v>
      </c>
      <c r="I2091" s="88">
        <f ca="1">OFFSET(dispos!$I$46,,222)</f>
        <v>0</v>
      </c>
      <c r="J2091" s="90" t="str">
        <f t="shared" ref="J2091:O2091" ca="1" si="4207">IF(D2091=0,"",SUMPRODUCT((D2054:D2103&lt;=D2091)-(ISBLANK(D2054:D2103))))</f>
        <v/>
      </c>
      <c r="K2091" s="90" t="str">
        <f t="shared" ca="1" si="4207"/>
        <v/>
      </c>
      <c r="L2091" s="90" t="str">
        <f t="shared" ca="1" si="4207"/>
        <v/>
      </c>
      <c r="M2091" s="90" t="str">
        <f t="shared" ca="1" si="4207"/>
        <v/>
      </c>
      <c r="N2091" s="90" t="str">
        <f t="shared" ca="1" si="4207"/>
        <v/>
      </c>
      <c r="O2091" s="90" t="str">
        <f t="shared" ca="1" si="4207"/>
        <v/>
      </c>
      <c r="P2091" s="89" t="str">
        <f t="shared" ref="P2091:U2091" ca="1" si="4208">IF(ISNA(MATCH(MIN(J2054:J2103)+ROW()-ROW(P2054),J2054:J2103,0)),"",INDEX(D2054:D2103,MATCH(MIN(J2054:J2103)+ROW()-ROW(P2054),J2054:J2103,0)))</f>
        <v/>
      </c>
      <c r="Q2091" s="89" t="str">
        <f t="shared" ca="1" si="4208"/>
        <v/>
      </c>
      <c r="R2091" s="89" t="str">
        <f t="shared" ca="1" si="4208"/>
        <v/>
      </c>
      <c r="S2091" s="89" t="str">
        <f t="shared" ca="1" si="4208"/>
        <v/>
      </c>
      <c r="T2091" s="89" t="str">
        <f t="shared" ca="1" si="4208"/>
        <v/>
      </c>
      <c r="U2091" s="89" t="str">
        <f t="shared" ca="1" si="4208"/>
        <v/>
      </c>
      <c r="V2091" s="98"/>
    </row>
    <row r="2092" spans="2:22" x14ac:dyDescent="0.25">
      <c r="B2092">
        <v>39</v>
      </c>
      <c r="C2092" s="29">
        <f t="shared" si="4134"/>
        <v>43877</v>
      </c>
      <c r="D2092" s="88">
        <f ca="1">OFFSET(dispos!$D$46,,228)</f>
        <v>0</v>
      </c>
      <c r="E2092" s="88">
        <f ca="1">OFFSET(dispos!$E$46,,228)</f>
        <v>0</v>
      </c>
      <c r="F2092" s="88">
        <f ca="1">OFFSET(dispos!$F$46,,228)</f>
        <v>0</v>
      </c>
      <c r="G2092" s="88">
        <f ca="1">OFFSET(dispos!$G$46,,228)</f>
        <v>0</v>
      </c>
      <c r="H2092" s="88">
        <f ca="1">OFFSET(dispos!$H$46,,228)</f>
        <v>0</v>
      </c>
      <c r="I2092" s="88">
        <f ca="1">OFFSET(dispos!$I$46,,228)</f>
        <v>0</v>
      </c>
      <c r="J2092" s="90" t="str">
        <f t="shared" ref="J2092:O2092" ca="1" si="4209">IF(D2092=0,"",SUMPRODUCT((D2054:D2103&lt;=D2092)-(ISBLANK(D2054:D2103))))</f>
        <v/>
      </c>
      <c r="K2092" s="90" t="str">
        <f t="shared" ca="1" si="4209"/>
        <v/>
      </c>
      <c r="L2092" s="90" t="str">
        <f t="shared" ca="1" si="4209"/>
        <v/>
      </c>
      <c r="M2092" s="90" t="str">
        <f t="shared" ca="1" si="4209"/>
        <v/>
      </c>
      <c r="N2092" s="90" t="str">
        <f t="shared" ca="1" si="4209"/>
        <v/>
      </c>
      <c r="O2092" s="90" t="str">
        <f t="shared" ca="1" si="4209"/>
        <v/>
      </c>
      <c r="P2092" s="89" t="str">
        <f t="shared" ref="P2092:U2092" ca="1" si="4210">IF(ISNA(MATCH(MIN(J2054:J2103)+ROW()-ROW(P2054),J2054:J2103,0)),"",INDEX(D2054:D2103,MATCH(MIN(J2054:J2103)+ROW()-ROW(P2054),J2054:J2103,0)))</f>
        <v/>
      </c>
      <c r="Q2092" s="89" t="str">
        <f t="shared" ca="1" si="4210"/>
        <v/>
      </c>
      <c r="R2092" s="89" t="str">
        <f t="shared" ca="1" si="4210"/>
        <v/>
      </c>
      <c r="S2092" s="89" t="str">
        <f t="shared" ca="1" si="4210"/>
        <v/>
      </c>
      <c r="T2092" s="89" t="str">
        <f t="shared" ca="1" si="4210"/>
        <v/>
      </c>
      <c r="U2092" s="89" t="str">
        <f t="shared" ca="1" si="4210"/>
        <v/>
      </c>
      <c r="V2092" s="98"/>
    </row>
    <row r="2093" spans="2:22" x14ac:dyDescent="0.25">
      <c r="B2093">
        <v>40</v>
      </c>
      <c r="C2093" s="29">
        <f t="shared" si="4134"/>
        <v>43877</v>
      </c>
      <c r="D2093" s="88">
        <f ca="1">OFFSET(dispos!$D$46,,234)</f>
        <v>0</v>
      </c>
      <c r="E2093" s="88">
        <f ca="1">OFFSET(dispos!$E$46,,234)</f>
        <v>0</v>
      </c>
      <c r="F2093" s="88">
        <f ca="1">OFFSET(dispos!$F$46,,234)</f>
        <v>0</v>
      </c>
      <c r="G2093" s="88">
        <f ca="1">OFFSET(dispos!$G$46,,234)</f>
        <v>0</v>
      </c>
      <c r="H2093" s="88">
        <f ca="1">OFFSET(dispos!$H$46,,234)</f>
        <v>0</v>
      </c>
      <c r="I2093" s="88">
        <f ca="1">OFFSET(dispos!$I$46,,234)</f>
        <v>0</v>
      </c>
      <c r="J2093" s="90" t="str">
        <f t="shared" ref="J2093:O2093" ca="1" si="4211">IF(D2093=0,"",SUMPRODUCT((D2054:D2103&lt;=D2093)-(ISBLANK(D2054:D2103))))</f>
        <v/>
      </c>
      <c r="K2093" s="90" t="str">
        <f t="shared" ca="1" si="4211"/>
        <v/>
      </c>
      <c r="L2093" s="90" t="str">
        <f t="shared" ca="1" si="4211"/>
        <v/>
      </c>
      <c r="M2093" s="90" t="str">
        <f t="shared" ca="1" si="4211"/>
        <v/>
      </c>
      <c r="N2093" s="90" t="str">
        <f t="shared" ca="1" si="4211"/>
        <v/>
      </c>
      <c r="O2093" s="90" t="str">
        <f t="shared" ca="1" si="4211"/>
        <v/>
      </c>
      <c r="P2093" s="89" t="str">
        <f t="shared" ref="P2093:U2093" ca="1" si="4212">IF(ISNA(MATCH(MIN(J2054:J2103)+ROW()-ROW(P2054),J2054:J2103,0)),"",INDEX(D2054:D2103,MATCH(MIN(J2054:J2103)+ROW()-ROW(P2054),J2054:J2103,0)))</f>
        <v/>
      </c>
      <c r="Q2093" s="89" t="str">
        <f t="shared" ca="1" si="4212"/>
        <v/>
      </c>
      <c r="R2093" s="89" t="str">
        <f t="shared" ca="1" si="4212"/>
        <v/>
      </c>
      <c r="S2093" s="89" t="str">
        <f t="shared" ca="1" si="4212"/>
        <v/>
      </c>
      <c r="T2093" s="89" t="str">
        <f t="shared" ca="1" si="4212"/>
        <v/>
      </c>
      <c r="U2093" s="89" t="str">
        <f t="shared" ca="1" si="4212"/>
        <v/>
      </c>
      <c r="V2093" s="98"/>
    </row>
    <row r="2094" spans="2:22" x14ac:dyDescent="0.25">
      <c r="B2094">
        <v>41</v>
      </c>
      <c r="C2094" s="29">
        <f t="shared" si="4134"/>
        <v>43877</v>
      </c>
      <c r="D2094" s="88">
        <f ca="1">OFFSET(dispos!$D$46,,240)</f>
        <v>0</v>
      </c>
      <c r="E2094" s="88">
        <f ca="1">OFFSET(dispos!$E$46,,240)</f>
        <v>0</v>
      </c>
      <c r="F2094" s="88">
        <f ca="1">OFFSET(dispos!$F$46,,240)</f>
        <v>0</v>
      </c>
      <c r="G2094" s="88">
        <f ca="1">OFFSET(dispos!$G$46,,240)</f>
        <v>0</v>
      </c>
      <c r="H2094" s="88">
        <f ca="1">OFFSET(dispos!$H$46,,240)</f>
        <v>0</v>
      </c>
      <c r="I2094" s="88">
        <f ca="1">OFFSET(dispos!$I$46,,240)</f>
        <v>0</v>
      </c>
      <c r="J2094" s="90" t="str">
        <f t="shared" ref="J2094:O2094" ca="1" si="4213">IF(D2094=0,"",SUMPRODUCT((D2054:D2103&lt;=D2094)-(ISBLANK(D2054:D2103))))</f>
        <v/>
      </c>
      <c r="K2094" s="90" t="str">
        <f t="shared" ca="1" si="4213"/>
        <v/>
      </c>
      <c r="L2094" s="90" t="str">
        <f t="shared" ca="1" si="4213"/>
        <v/>
      </c>
      <c r="M2094" s="90" t="str">
        <f t="shared" ca="1" si="4213"/>
        <v/>
      </c>
      <c r="N2094" s="90" t="str">
        <f t="shared" ca="1" si="4213"/>
        <v/>
      </c>
      <c r="O2094" s="90" t="str">
        <f t="shared" ca="1" si="4213"/>
        <v/>
      </c>
      <c r="P2094" s="89" t="str">
        <f t="shared" ref="P2094:U2094" ca="1" si="4214">IF(ISNA(MATCH(MIN(J2054:J2103)+ROW()-ROW(P2054),J2054:J2103,0)),"",INDEX(D2054:D2103,MATCH(MIN(J2054:J2103)+ROW()-ROW(P2054),J2054:J2103,0)))</f>
        <v/>
      </c>
      <c r="Q2094" s="89" t="str">
        <f t="shared" ca="1" si="4214"/>
        <v/>
      </c>
      <c r="R2094" s="89" t="str">
        <f t="shared" ca="1" si="4214"/>
        <v/>
      </c>
      <c r="S2094" s="89" t="str">
        <f t="shared" ca="1" si="4214"/>
        <v/>
      </c>
      <c r="T2094" s="89" t="str">
        <f t="shared" ca="1" si="4214"/>
        <v/>
      </c>
      <c r="U2094" s="89" t="str">
        <f t="shared" ca="1" si="4214"/>
        <v/>
      </c>
      <c r="V2094" s="98"/>
    </row>
    <row r="2095" spans="2:22" x14ac:dyDescent="0.25">
      <c r="B2095">
        <v>42</v>
      </c>
      <c r="C2095" s="29">
        <f t="shared" si="4134"/>
        <v>43877</v>
      </c>
      <c r="D2095" s="88">
        <f ca="1">OFFSET(dispos!$D$46,,246)</f>
        <v>0</v>
      </c>
      <c r="E2095" s="88">
        <f ca="1">OFFSET(dispos!$E$46,,246)</f>
        <v>0</v>
      </c>
      <c r="F2095" s="88">
        <f ca="1">OFFSET(dispos!$F$46,,246)</f>
        <v>0</v>
      </c>
      <c r="G2095" s="88">
        <f ca="1">OFFSET(dispos!$G$46,,246)</f>
        <v>0</v>
      </c>
      <c r="H2095" s="88">
        <f ca="1">OFFSET(dispos!$H$46,,246)</f>
        <v>0</v>
      </c>
      <c r="I2095" s="88">
        <f ca="1">OFFSET(dispos!$I$46,,246)</f>
        <v>0</v>
      </c>
      <c r="J2095" s="90" t="str">
        <f t="shared" ref="J2095:O2095" ca="1" si="4215">IF(D2095=0,"",SUMPRODUCT((D2054:D2103&lt;=D2095)-(ISBLANK(D2054:D2103))))</f>
        <v/>
      </c>
      <c r="K2095" s="90" t="str">
        <f t="shared" ca="1" si="4215"/>
        <v/>
      </c>
      <c r="L2095" s="90" t="str">
        <f t="shared" ca="1" si="4215"/>
        <v/>
      </c>
      <c r="M2095" s="90" t="str">
        <f t="shared" ca="1" si="4215"/>
        <v/>
      </c>
      <c r="N2095" s="90" t="str">
        <f t="shared" ca="1" si="4215"/>
        <v/>
      </c>
      <c r="O2095" s="90" t="str">
        <f t="shared" ca="1" si="4215"/>
        <v/>
      </c>
      <c r="P2095" s="89" t="str">
        <f t="shared" ref="P2095:U2095" ca="1" si="4216">IF(ISNA(MATCH(MIN(J2054:J2103)+ROW()-ROW(P2054),J2054:J2103,0)),"",INDEX(D2054:D2103,MATCH(MIN(J2054:J2103)+ROW()-ROW(P2054),J2054:J2103,0)))</f>
        <v/>
      </c>
      <c r="Q2095" s="89" t="str">
        <f t="shared" ca="1" si="4216"/>
        <v/>
      </c>
      <c r="R2095" s="89" t="str">
        <f t="shared" ca="1" si="4216"/>
        <v/>
      </c>
      <c r="S2095" s="89" t="str">
        <f t="shared" ca="1" si="4216"/>
        <v/>
      </c>
      <c r="T2095" s="89" t="str">
        <f t="shared" ca="1" si="4216"/>
        <v/>
      </c>
      <c r="U2095" s="89" t="str">
        <f t="shared" ca="1" si="4216"/>
        <v/>
      </c>
      <c r="V2095" s="98"/>
    </row>
    <row r="2096" spans="2:22" x14ac:dyDescent="0.25">
      <c r="B2096">
        <v>43</v>
      </c>
      <c r="C2096" s="29">
        <f t="shared" si="4134"/>
        <v>43877</v>
      </c>
      <c r="D2096" s="88">
        <f ca="1">OFFSET(dispos!$D$46,,252)</f>
        <v>0</v>
      </c>
      <c r="E2096" s="88">
        <f ca="1">OFFSET(dispos!$E$46,,252)</f>
        <v>0</v>
      </c>
      <c r="F2096" s="88">
        <f ca="1">OFFSET(dispos!$F$46,,252)</f>
        <v>0</v>
      </c>
      <c r="G2096" s="88">
        <f ca="1">OFFSET(dispos!$G$46,,252)</f>
        <v>0</v>
      </c>
      <c r="H2096" s="88">
        <f ca="1">OFFSET(dispos!$H$46,,252)</f>
        <v>0</v>
      </c>
      <c r="I2096" s="88">
        <f ca="1">OFFSET(dispos!$I$46,,252)</f>
        <v>0</v>
      </c>
      <c r="J2096" s="90" t="str">
        <f t="shared" ref="J2096:O2096" ca="1" si="4217">IF(D2096=0,"",SUMPRODUCT((D2054:D2103&lt;=D2096)-(ISBLANK(D2054:D2103))))</f>
        <v/>
      </c>
      <c r="K2096" s="90" t="str">
        <f t="shared" ca="1" si="4217"/>
        <v/>
      </c>
      <c r="L2096" s="90" t="str">
        <f t="shared" ca="1" si="4217"/>
        <v/>
      </c>
      <c r="M2096" s="90" t="str">
        <f t="shared" ca="1" si="4217"/>
        <v/>
      </c>
      <c r="N2096" s="90" t="str">
        <f t="shared" ca="1" si="4217"/>
        <v/>
      </c>
      <c r="O2096" s="90" t="str">
        <f t="shared" ca="1" si="4217"/>
        <v/>
      </c>
      <c r="P2096" s="89" t="str">
        <f t="shared" ref="P2096:U2096" ca="1" si="4218">IF(ISNA(MATCH(MIN(J2054:J2103)+ROW()-ROW(P2054),J2054:J2103,0)),"",INDEX(D2054:D2103,MATCH(MIN(J2054:J2103)+ROW()-ROW(P2054),J2054:J2103,0)))</f>
        <v/>
      </c>
      <c r="Q2096" s="89" t="str">
        <f t="shared" ca="1" si="4218"/>
        <v/>
      </c>
      <c r="R2096" s="89" t="str">
        <f t="shared" ca="1" si="4218"/>
        <v/>
      </c>
      <c r="S2096" s="89" t="str">
        <f t="shared" ca="1" si="4218"/>
        <v/>
      </c>
      <c r="T2096" s="89" t="str">
        <f t="shared" ca="1" si="4218"/>
        <v/>
      </c>
      <c r="U2096" s="89" t="str">
        <f t="shared" ca="1" si="4218"/>
        <v/>
      </c>
      <c r="V2096" s="98"/>
    </row>
    <row r="2097" spans="2:22" x14ac:dyDescent="0.25">
      <c r="B2097">
        <v>44</v>
      </c>
      <c r="C2097" s="29">
        <f t="shared" si="4134"/>
        <v>43877</v>
      </c>
      <c r="D2097" s="88">
        <f ca="1">OFFSET(dispos!$D$46,,258)</f>
        <v>0</v>
      </c>
      <c r="E2097" s="88">
        <f ca="1">OFFSET(dispos!$E$46,,258)</f>
        <v>0</v>
      </c>
      <c r="F2097" s="88">
        <f ca="1">OFFSET(dispos!$F$46,,258)</f>
        <v>0</v>
      </c>
      <c r="G2097" s="88">
        <f ca="1">OFFSET(dispos!$G$46,,258)</f>
        <v>0</v>
      </c>
      <c r="H2097" s="88">
        <f ca="1">OFFSET(dispos!$H$46,,258)</f>
        <v>0</v>
      </c>
      <c r="I2097" s="88">
        <f ca="1">OFFSET(dispos!$I$46,,258)</f>
        <v>0</v>
      </c>
      <c r="J2097" s="90" t="str">
        <f t="shared" ref="J2097:O2097" ca="1" si="4219">IF(D2097=0,"",SUMPRODUCT((D2054:D2103&lt;=D2097)-(ISBLANK(D2054:D2103))))</f>
        <v/>
      </c>
      <c r="K2097" s="90" t="str">
        <f t="shared" ca="1" si="4219"/>
        <v/>
      </c>
      <c r="L2097" s="90" t="str">
        <f t="shared" ca="1" si="4219"/>
        <v/>
      </c>
      <c r="M2097" s="90" t="str">
        <f t="shared" ca="1" si="4219"/>
        <v/>
      </c>
      <c r="N2097" s="90" t="str">
        <f t="shared" ca="1" si="4219"/>
        <v/>
      </c>
      <c r="O2097" s="90" t="str">
        <f t="shared" ca="1" si="4219"/>
        <v/>
      </c>
      <c r="P2097" s="89" t="str">
        <f t="shared" ref="P2097:U2097" ca="1" si="4220">IF(ISNA(MATCH(MIN(J2054:J2103)+ROW()-ROW(P2054),J2054:J2103,0)),"",INDEX(D2054:D2103,MATCH(MIN(J2054:J2103)+ROW()-ROW(P2054),J2054:J2103,0)))</f>
        <v/>
      </c>
      <c r="Q2097" s="89" t="str">
        <f t="shared" ca="1" si="4220"/>
        <v/>
      </c>
      <c r="R2097" s="89" t="str">
        <f t="shared" ca="1" si="4220"/>
        <v/>
      </c>
      <c r="S2097" s="89" t="str">
        <f t="shared" ca="1" si="4220"/>
        <v/>
      </c>
      <c r="T2097" s="89" t="str">
        <f t="shared" ca="1" si="4220"/>
        <v/>
      </c>
      <c r="U2097" s="89" t="str">
        <f t="shared" ca="1" si="4220"/>
        <v/>
      </c>
      <c r="V2097" s="98"/>
    </row>
    <row r="2098" spans="2:22" x14ac:dyDescent="0.25">
      <c r="B2098">
        <v>45</v>
      </c>
      <c r="C2098" s="29">
        <f t="shared" si="4134"/>
        <v>43877</v>
      </c>
      <c r="D2098" s="88">
        <f ca="1">OFFSET(dispos!$D$46,,264)</f>
        <v>0</v>
      </c>
      <c r="E2098" s="88">
        <f ca="1">OFFSET(dispos!$E$46,,264)</f>
        <v>0</v>
      </c>
      <c r="F2098" s="88">
        <f ca="1">OFFSET(dispos!$F$46,,264)</f>
        <v>0</v>
      </c>
      <c r="G2098" s="88">
        <f ca="1">OFFSET(dispos!$G$46,,264)</f>
        <v>0</v>
      </c>
      <c r="H2098" s="88">
        <f ca="1">OFFSET(dispos!$H$46,,264)</f>
        <v>0</v>
      </c>
      <c r="I2098" s="88">
        <f ca="1">OFFSET(dispos!$I$46,,264)</f>
        <v>0</v>
      </c>
      <c r="J2098" s="90" t="str">
        <f t="shared" ref="J2098:O2098" ca="1" si="4221">IF(D2098=0,"",SUMPRODUCT((D2054:D2103&lt;=D2098)-(ISBLANK(D2054:D2103))))</f>
        <v/>
      </c>
      <c r="K2098" s="90" t="str">
        <f t="shared" ca="1" si="4221"/>
        <v/>
      </c>
      <c r="L2098" s="90" t="str">
        <f t="shared" ca="1" si="4221"/>
        <v/>
      </c>
      <c r="M2098" s="90" t="str">
        <f t="shared" ca="1" si="4221"/>
        <v/>
      </c>
      <c r="N2098" s="90" t="str">
        <f t="shared" ca="1" si="4221"/>
        <v/>
      </c>
      <c r="O2098" s="90" t="str">
        <f t="shared" ca="1" si="4221"/>
        <v/>
      </c>
      <c r="P2098" s="89" t="str">
        <f t="shared" ref="P2098:U2098" ca="1" si="4222">IF(ISNA(MATCH(MIN(J2054:J2103)+ROW()-ROW(P2054),J2054:J2103,0)),"",INDEX(D2054:D2103,MATCH(MIN(J2054:J2103)+ROW()-ROW(P2054),J2054:J2103,0)))</f>
        <v/>
      </c>
      <c r="Q2098" s="89" t="str">
        <f t="shared" ca="1" si="4222"/>
        <v/>
      </c>
      <c r="R2098" s="89" t="str">
        <f t="shared" ca="1" si="4222"/>
        <v/>
      </c>
      <c r="S2098" s="89" t="str">
        <f t="shared" ca="1" si="4222"/>
        <v/>
      </c>
      <c r="T2098" s="89" t="str">
        <f t="shared" ca="1" si="4222"/>
        <v/>
      </c>
      <c r="U2098" s="89" t="str">
        <f t="shared" ca="1" si="4222"/>
        <v/>
      </c>
      <c r="V2098" s="98"/>
    </row>
    <row r="2099" spans="2:22" x14ac:dyDescent="0.25">
      <c r="B2099">
        <v>46</v>
      </c>
      <c r="C2099" s="29">
        <f t="shared" si="4134"/>
        <v>43877</v>
      </c>
      <c r="D2099" s="88">
        <f ca="1">OFFSET(dispos!$D$46,,270)</f>
        <v>0</v>
      </c>
      <c r="E2099" s="88">
        <f ca="1">OFFSET(dispos!$E$46,,270)</f>
        <v>0</v>
      </c>
      <c r="F2099" s="88">
        <f ca="1">OFFSET(dispos!$F$46,,270)</f>
        <v>0</v>
      </c>
      <c r="G2099" s="88">
        <f ca="1">OFFSET(dispos!$G$46,,270)</f>
        <v>0</v>
      </c>
      <c r="H2099" s="88">
        <f ca="1">OFFSET(dispos!$H$46,,270)</f>
        <v>0</v>
      </c>
      <c r="I2099" s="88">
        <f ca="1">OFFSET(dispos!$I$46,,270)</f>
        <v>0</v>
      </c>
      <c r="J2099" s="90" t="str">
        <f t="shared" ref="J2099:O2099" ca="1" si="4223">IF(D2099=0,"",SUMPRODUCT((D2054:D2103&lt;=D2099)-(ISBLANK(D2054:D2103))))</f>
        <v/>
      </c>
      <c r="K2099" s="90" t="str">
        <f t="shared" ca="1" si="4223"/>
        <v/>
      </c>
      <c r="L2099" s="90" t="str">
        <f t="shared" ca="1" si="4223"/>
        <v/>
      </c>
      <c r="M2099" s="90" t="str">
        <f t="shared" ca="1" si="4223"/>
        <v/>
      </c>
      <c r="N2099" s="90" t="str">
        <f t="shared" ca="1" si="4223"/>
        <v/>
      </c>
      <c r="O2099" s="90" t="str">
        <f t="shared" ca="1" si="4223"/>
        <v/>
      </c>
      <c r="P2099" s="89" t="str">
        <f t="shared" ref="P2099:U2099" ca="1" si="4224">IF(ISNA(MATCH(MIN(J2054:J2103)+ROW()-ROW(P2054),J2054:J2103,0)),"",INDEX(D2054:D2103,MATCH(MIN(J2054:J2103)+ROW()-ROW(P2054),J2054:J2103,0)))</f>
        <v/>
      </c>
      <c r="Q2099" s="89" t="str">
        <f t="shared" ca="1" si="4224"/>
        <v/>
      </c>
      <c r="R2099" s="89" t="str">
        <f t="shared" ca="1" si="4224"/>
        <v/>
      </c>
      <c r="S2099" s="89" t="str">
        <f t="shared" ca="1" si="4224"/>
        <v/>
      </c>
      <c r="T2099" s="89" t="str">
        <f t="shared" ca="1" si="4224"/>
        <v/>
      </c>
      <c r="U2099" s="89" t="str">
        <f t="shared" ca="1" si="4224"/>
        <v/>
      </c>
      <c r="V2099" s="98"/>
    </row>
    <row r="2100" spans="2:22" x14ac:dyDescent="0.25">
      <c r="B2100">
        <v>47</v>
      </c>
      <c r="C2100" s="29">
        <f t="shared" si="4134"/>
        <v>43877</v>
      </c>
      <c r="D2100" s="88">
        <f ca="1">OFFSET(dispos!$D$46,,276)</f>
        <v>0</v>
      </c>
      <c r="E2100" s="88">
        <f ca="1">OFFSET(dispos!$E$46,,276)</f>
        <v>0</v>
      </c>
      <c r="F2100" s="88">
        <f ca="1">OFFSET(dispos!$F$46,,276)</f>
        <v>0</v>
      </c>
      <c r="G2100" s="88">
        <f ca="1">OFFSET(dispos!$G$46,,276)</f>
        <v>0</v>
      </c>
      <c r="H2100" s="88">
        <f ca="1">OFFSET(dispos!$H$46,,276)</f>
        <v>0</v>
      </c>
      <c r="I2100" s="88">
        <f ca="1">OFFSET(dispos!$I$46,,276)</f>
        <v>0</v>
      </c>
      <c r="J2100" s="90" t="str">
        <f t="shared" ref="J2100:O2100" ca="1" si="4225">IF(D2100=0,"",SUMPRODUCT((D2054:D2103&lt;=D2100)-(ISBLANK(D2054:D2103))))</f>
        <v/>
      </c>
      <c r="K2100" s="90" t="str">
        <f t="shared" ca="1" si="4225"/>
        <v/>
      </c>
      <c r="L2100" s="90" t="str">
        <f t="shared" ca="1" si="4225"/>
        <v/>
      </c>
      <c r="M2100" s="90" t="str">
        <f t="shared" ca="1" si="4225"/>
        <v/>
      </c>
      <c r="N2100" s="90" t="str">
        <f t="shared" ca="1" si="4225"/>
        <v/>
      </c>
      <c r="O2100" s="90" t="str">
        <f t="shared" ca="1" si="4225"/>
        <v/>
      </c>
      <c r="P2100" s="89" t="str">
        <f t="shared" ref="P2100:U2100" ca="1" si="4226">IF(ISNA(MATCH(MIN(J2054:J2103)+ROW()-ROW(P2054),J2054:J2103,0)),"",INDEX(D2054:D2103,MATCH(MIN(J2054:J2103)+ROW()-ROW(P2054),J2054:J2103,0)))</f>
        <v/>
      </c>
      <c r="Q2100" s="89" t="str">
        <f t="shared" ca="1" si="4226"/>
        <v/>
      </c>
      <c r="R2100" s="89" t="str">
        <f t="shared" ca="1" si="4226"/>
        <v/>
      </c>
      <c r="S2100" s="89" t="str">
        <f t="shared" ca="1" si="4226"/>
        <v/>
      </c>
      <c r="T2100" s="89" t="str">
        <f t="shared" ca="1" si="4226"/>
        <v/>
      </c>
      <c r="U2100" s="89" t="str">
        <f t="shared" ca="1" si="4226"/>
        <v/>
      </c>
      <c r="V2100" s="98"/>
    </row>
    <row r="2101" spans="2:22" x14ac:dyDescent="0.25">
      <c r="B2101">
        <v>48</v>
      </c>
      <c r="C2101" s="29">
        <f t="shared" si="4134"/>
        <v>43877</v>
      </c>
      <c r="D2101" s="88">
        <f ca="1">OFFSET(dispos!$D$46,,282)</f>
        <v>0</v>
      </c>
      <c r="E2101" s="88">
        <f ca="1">OFFSET(dispos!$E$46,,282)</f>
        <v>0</v>
      </c>
      <c r="F2101" s="88">
        <f ca="1">OFFSET(dispos!$F$46,,282)</f>
        <v>0</v>
      </c>
      <c r="G2101" s="88">
        <f ca="1">OFFSET(dispos!$G$46,,282)</f>
        <v>0</v>
      </c>
      <c r="H2101" s="88">
        <f ca="1">OFFSET(dispos!$H$46,,282)</f>
        <v>0</v>
      </c>
      <c r="I2101" s="88">
        <f ca="1">OFFSET(dispos!$I$46,,282)</f>
        <v>0</v>
      </c>
      <c r="J2101" s="90" t="str">
        <f t="shared" ref="J2101:O2101" ca="1" si="4227">IF(D2101=0,"",SUMPRODUCT((D2054:D2103&lt;=D2101)-(ISBLANK(D2054:D2103))))</f>
        <v/>
      </c>
      <c r="K2101" s="90" t="str">
        <f t="shared" ca="1" si="4227"/>
        <v/>
      </c>
      <c r="L2101" s="90" t="str">
        <f t="shared" ca="1" si="4227"/>
        <v/>
      </c>
      <c r="M2101" s="90" t="str">
        <f t="shared" ca="1" si="4227"/>
        <v/>
      </c>
      <c r="N2101" s="90" t="str">
        <f t="shared" ca="1" si="4227"/>
        <v/>
      </c>
      <c r="O2101" s="90" t="str">
        <f t="shared" ca="1" si="4227"/>
        <v/>
      </c>
      <c r="P2101" s="89" t="str">
        <f t="shared" ref="P2101:U2101" ca="1" si="4228">IF(ISNA(MATCH(MIN(J2054:J2103)+ROW()-ROW(P2054),J2054:J2103,0)),"",INDEX(D2054:D2103,MATCH(MIN(J2054:J2103)+ROW()-ROW(P2054),J2054:J2103,0)))</f>
        <v/>
      </c>
      <c r="Q2101" s="89" t="str">
        <f t="shared" ca="1" si="4228"/>
        <v/>
      </c>
      <c r="R2101" s="89" t="str">
        <f t="shared" ca="1" si="4228"/>
        <v/>
      </c>
      <c r="S2101" s="89" t="str">
        <f t="shared" ca="1" si="4228"/>
        <v/>
      </c>
      <c r="T2101" s="89" t="str">
        <f t="shared" ca="1" si="4228"/>
        <v/>
      </c>
      <c r="U2101" s="89" t="str">
        <f t="shared" ca="1" si="4228"/>
        <v/>
      </c>
      <c r="V2101" s="98"/>
    </row>
    <row r="2102" spans="2:22" x14ac:dyDescent="0.25">
      <c r="B2102">
        <v>49</v>
      </c>
      <c r="C2102" s="29">
        <f t="shared" si="4134"/>
        <v>43877</v>
      </c>
      <c r="D2102" s="88">
        <f ca="1">OFFSET(dispos!$D$46,,288)</f>
        <v>0</v>
      </c>
      <c r="E2102" s="88">
        <f ca="1">OFFSET(dispos!$E$46,,288)</f>
        <v>0</v>
      </c>
      <c r="F2102" s="88">
        <f ca="1">OFFSET(dispos!$F$46,,288)</f>
        <v>0</v>
      </c>
      <c r="G2102" s="88">
        <f ca="1">OFFSET(dispos!$G$46,,288)</f>
        <v>0</v>
      </c>
      <c r="H2102" s="88">
        <f ca="1">OFFSET(dispos!$H$46,,288)</f>
        <v>0</v>
      </c>
      <c r="I2102" s="88">
        <f ca="1">OFFSET(dispos!$I$46,,288)</f>
        <v>0</v>
      </c>
      <c r="J2102" s="90" t="str">
        <f t="shared" ref="J2102:O2102" ca="1" si="4229">IF(D2102=0,"",SUMPRODUCT((D2054:D2103&lt;=D2102)-(ISBLANK(D2054:D2103))))</f>
        <v/>
      </c>
      <c r="K2102" s="90" t="str">
        <f t="shared" ca="1" si="4229"/>
        <v/>
      </c>
      <c r="L2102" s="90" t="str">
        <f t="shared" ca="1" si="4229"/>
        <v/>
      </c>
      <c r="M2102" s="90" t="str">
        <f t="shared" ca="1" si="4229"/>
        <v/>
      </c>
      <c r="N2102" s="90" t="str">
        <f t="shared" ca="1" si="4229"/>
        <v/>
      </c>
      <c r="O2102" s="90" t="str">
        <f t="shared" ca="1" si="4229"/>
        <v/>
      </c>
      <c r="P2102" s="89" t="str">
        <f t="shared" ref="P2102:U2102" ca="1" si="4230">IF(ISNA(MATCH(MIN(J2054:J2103)+ROW()-ROW(P2054),J2054:J2103,0)),"",INDEX(D2054:D2103,MATCH(MIN(J2054:J2103)+ROW()-ROW(P2054),J2054:J2103,0)))</f>
        <v/>
      </c>
      <c r="Q2102" s="89" t="str">
        <f t="shared" ca="1" si="4230"/>
        <v/>
      </c>
      <c r="R2102" s="89" t="str">
        <f t="shared" ca="1" si="4230"/>
        <v/>
      </c>
      <c r="S2102" s="89" t="str">
        <f t="shared" ca="1" si="4230"/>
        <v/>
      </c>
      <c r="T2102" s="89" t="str">
        <f t="shared" ca="1" si="4230"/>
        <v/>
      </c>
      <c r="U2102" s="89" t="str">
        <f t="shared" ca="1" si="4230"/>
        <v/>
      </c>
      <c r="V2102" s="98"/>
    </row>
    <row r="2103" spans="2:22" x14ac:dyDescent="0.25">
      <c r="B2103">
        <v>50</v>
      </c>
      <c r="C2103" s="29">
        <f t="shared" si="4134"/>
        <v>43877</v>
      </c>
      <c r="D2103" s="88">
        <f ca="1">OFFSET(dispos!$D$46,,294)</f>
        <v>0</v>
      </c>
      <c r="E2103" s="88">
        <f ca="1">OFFSET(dispos!$E$46,,294)</f>
        <v>0</v>
      </c>
      <c r="F2103" s="88">
        <f ca="1">OFFSET(dispos!$F$46,,294)</f>
        <v>0</v>
      </c>
      <c r="G2103" s="88">
        <f ca="1">OFFSET(dispos!$G$46,,294)</f>
        <v>0</v>
      </c>
      <c r="H2103" s="88">
        <f ca="1">OFFSET(dispos!$H$46,,294)</f>
        <v>0</v>
      </c>
      <c r="I2103" s="88">
        <f ca="1">OFFSET(dispos!$I$46,,294)</f>
        <v>0</v>
      </c>
      <c r="J2103" s="90" t="str">
        <f t="shared" ref="J2103:O2103" ca="1" si="4231">IF(D2103=0,"",SUMPRODUCT((D2054:D2103&lt;=D2103)-(ISBLANK(D2054:D2103))))</f>
        <v/>
      </c>
      <c r="K2103" s="90" t="str">
        <f t="shared" ca="1" si="4231"/>
        <v/>
      </c>
      <c r="L2103" s="90" t="str">
        <f t="shared" ca="1" si="4231"/>
        <v/>
      </c>
      <c r="M2103" s="90" t="str">
        <f t="shared" ca="1" si="4231"/>
        <v/>
      </c>
      <c r="N2103" s="90" t="str">
        <f t="shared" ca="1" si="4231"/>
        <v/>
      </c>
      <c r="O2103" s="90" t="str">
        <f t="shared" ca="1" si="4231"/>
        <v/>
      </c>
      <c r="P2103" s="89" t="str">
        <f t="shared" ref="P2103:U2103" ca="1" si="4232">IF(ISNA(MATCH(MIN(J2054:J2103)+ROW()-ROW(P2054),J2054:J2103,0)),"",INDEX(D2054:D2103,MATCH(MIN(J2054:J2103)+ROW()-ROW(P2054),J2054:J2103,0)))</f>
        <v/>
      </c>
      <c r="Q2103" s="89" t="str">
        <f t="shared" ca="1" si="4232"/>
        <v/>
      </c>
      <c r="R2103" s="89" t="str">
        <f t="shared" ca="1" si="4232"/>
        <v/>
      </c>
      <c r="S2103" s="89" t="str">
        <f t="shared" ca="1" si="4232"/>
        <v/>
      </c>
      <c r="T2103" s="89" t="str">
        <f t="shared" ca="1" si="4232"/>
        <v/>
      </c>
      <c r="U2103" s="89" t="str">
        <f t="shared" ca="1" si="4232"/>
        <v/>
      </c>
      <c r="V2103" s="98"/>
    </row>
    <row r="2104" spans="2:22" x14ac:dyDescent="0.25">
      <c r="B2104" s="91">
        <v>1</v>
      </c>
      <c r="C2104" s="92">
        <f>dispos!$C$47</f>
        <v>43878</v>
      </c>
      <c r="D2104" s="93">
        <f ca="1">OFFSET(dispos!$D$47,,)</f>
        <v>0</v>
      </c>
      <c r="E2104" s="93">
        <f ca="1">OFFSET(dispos!$E$47,,)</f>
        <v>0</v>
      </c>
      <c r="F2104" s="93">
        <f ca="1">OFFSET(dispos!$F$47,,)</f>
        <v>0</v>
      </c>
      <c r="G2104" s="93">
        <f ca="1">OFFSET(dispos!$G$47,,)</f>
        <v>0</v>
      </c>
      <c r="H2104" s="93">
        <f ca="1">OFFSET(dispos!$H$47,,)</f>
        <v>0</v>
      </c>
      <c r="I2104" s="93">
        <f ca="1">OFFSET(dispos!$I$47,,)</f>
        <v>0</v>
      </c>
      <c r="J2104" s="94" t="str">
        <f t="shared" ref="J2104:O2104" ca="1" si="4233">IF(D2104=0,"",SUMPRODUCT((D2104:D2153&lt;=D2104)-(ISBLANK(D2104:D2153))))</f>
        <v/>
      </c>
      <c r="K2104" s="95" t="str">
        <f t="shared" ca="1" si="4233"/>
        <v/>
      </c>
      <c r="L2104" s="95" t="str">
        <f t="shared" ca="1" si="4233"/>
        <v/>
      </c>
      <c r="M2104" s="95" t="str">
        <f t="shared" ca="1" si="4233"/>
        <v/>
      </c>
      <c r="N2104" s="95" t="str">
        <f t="shared" ca="1" si="4233"/>
        <v/>
      </c>
      <c r="O2104" s="95" t="str">
        <f t="shared" ca="1" si="4233"/>
        <v/>
      </c>
      <c r="P2104" s="96" t="str">
        <f t="shared" ref="P2104:U2104" ca="1" si="4234">IF(ISNA(MATCH(MIN(J2104:J2153)+ROW()-ROW(P2104),J2104:J2153,0)),"",INDEX(D2104:D2153,MATCH(MIN(J2104:J2153)+ROW()-ROW(P2104),J2104:J2153,0)))</f>
        <v/>
      </c>
      <c r="Q2104" s="96" t="str">
        <f t="shared" ca="1" si="4234"/>
        <v/>
      </c>
      <c r="R2104" s="96" t="str">
        <f t="shared" ca="1" si="4234"/>
        <v/>
      </c>
      <c r="S2104" s="96" t="str">
        <f t="shared" ca="1" si="4234"/>
        <v/>
      </c>
      <c r="T2104" s="96" t="str">
        <f t="shared" ca="1" si="4234"/>
        <v/>
      </c>
      <c r="U2104" s="96" t="str">
        <f t="shared" ca="1" si="4234"/>
        <v/>
      </c>
      <c r="V2104" s="98">
        <v>43</v>
      </c>
    </row>
    <row r="2105" spans="2:22" x14ac:dyDescent="0.25">
      <c r="B2105" s="91">
        <v>2</v>
      </c>
      <c r="C2105" s="92">
        <f t="shared" si="4134"/>
        <v>43878</v>
      </c>
      <c r="D2105" s="93">
        <f ca="1">OFFSET(dispos!$D$47,,6)</f>
        <v>0</v>
      </c>
      <c r="E2105" s="93">
        <f ca="1">OFFSET(dispos!$E$47,,6)</f>
        <v>0</v>
      </c>
      <c r="F2105" s="93">
        <f ca="1">OFFSET(dispos!$F$47,,6)</f>
        <v>0</v>
      </c>
      <c r="G2105" s="93">
        <f ca="1">OFFSET(dispos!$G$47,,6)</f>
        <v>0</v>
      </c>
      <c r="H2105" s="93">
        <f ca="1">OFFSET(dispos!$H$47,,6)</f>
        <v>0</v>
      </c>
      <c r="I2105" s="93">
        <f ca="1">OFFSET(dispos!$I$47,,6)</f>
        <v>0</v>
      </c>
      <c r="J2105" s="90" t="str">
        <f t="shared" ref="J2105:O2105" ca="1" si="4235">IF(D2105=0,"",SUMPRODUCT((D2104:D2153&lt;=D2105)-(ISBLANK(D2104:D2153))))</f>
        <v/>
      </c>
      <c r="K2105" s="90" t="str">
        <f t="shared" ca="1" si="4235"/>
        <v/>
      </c>
      <c r="L2105" s="90" t="str">
        <f t="shared" ca="1" si="4235"/>
        <v/>
      </c>
      <c r="M2105" s="90" t="str">
        <f t="shared" ca="1" si="4235"/>
        <v/>
      </c>
      <c r="N2105" s="90" t="str">
        <f t="shared" ca="1" si="4235"/>
        <v/>
      </c>
      <c r="O2105" s="90" t="str">
        <f t="shared" ca="1" si="4235"/>
        <v/>
      </c>
      <c r="P2105" s="89" t="str">
        <f t="shared" ref="P2105:U2105" ca="1" si="4236">IF(ISNA(MATCH(MIN(J2104:J2153)+ROW()-ROW(P2104),J2104:J2153,0)),"",INDEX(D2104:D2153,MATCH(MIN(J2104:J2153)+ROW()-ROW(P2104),J2104:J2153,0)))</f>
        <v/>
      </c>
      <c r="Q2105" s="89" t="str">
        <f t="shared" ca="1" si="4236"/>
        <v/>
      </c>
      <c r="R2105" s="89" t="str">
        <f t="shared" ca="1" si="4236"/>
        <v/>
      </c>
      <c r="S2105" s="89" t="str">
        <f t="shared" ca="1" si="4236"/>
        <v/>
      </c>
      <c r="T2105" s="89" t="str">
        <f t="shared" ca="1" si="4236"/>
        <v/>
      </c>
      <c r="U2105" s="89" t="str">
        <f t="shared" ca="1" si="4236"/>
        <v/>
      </c>
      <c r="V2105" s="98"/>
    </row>
    <row r="2106" spans="2:22" x14ac:dyDescent="0.25">
      <c r="B2106" s="91">
        <v>3</v>
      </c>
      <c r="C2106" s="92">
        <f t="shared" si="4134"/>
        <v>43878</v>
      </c>
      <c r="D2106" s="93">
        <f ca="1">OFFSET(dispos!$D$47,,12)</f>
        <v>0</v>
      </c>
      <c r="E2106" s="93">
        <f ca="1">OFFSET(dispos!$E$47,,12)</f>
        <v>0</v>
      </c>
      <c r="F2106" s="93">
        <f ca="1">OFFSET(dispos!$F$47,,12)</f>
        <v>0</v>
      </c>
      <c r="G2106" s="93">
        <f ca="1">OFFSET(dispos!$G$47,,12)</f>
        <v>0</v>
      </c>
      <c r="H2106" s="93">
        <f ca="1">OFFSET(dispos!$H$47,,12)</f>
        <v>0</v>
      </c>
      <c r="I2106" s="93">
        <f ca="1">OFFSET(dispos!$I$47,,12)</f>
        <v>0</v>
      </c>
      <c r="J2106" s="90" t="str">
        <f t="shared" ref="J2106:O2106" ca="1" si="4237">IF(D2106=0,"",SUMPRODUCT((D2104:D2153&lt;=D2106)-(ISBLANK(D2104:D2153))))</f>
        <v/>
      </c>
      <c r="K2106" s="90" t="str">
        <f t="shared" ca="1" si="4237"/>
        <v/>
      </c>
      <c r="L2106" s="90" t="str">
        <f t="shared" ca="1" si="4237"/>
        <v/>
      </c>
      <c r="M2106" s="90" t="str">
        <f t="shared" ca="1" si="4237"/>
        <v/>
      </c>
      <c r="N2106" s="90" t="str">
        <f t="shared" ca="1" si="4237"/>
        <v/>
      </c>
      <c r="O2106" s="90" t="str">
        <f t="shared" ca="1" si="4237"/>
        <v/>
      </c>
      <c r="P2106" s="89" t="str">
        <f t="shared" ref="P2106:U2106" ca="1" si="4238">IF(ISNA(MATCH(MIN(J2104:J2153)+ROW()-ROW(P2104),J2104:J2153,0)),"",INDEX(D2104:D2153,MATCH(MIN(J2104:J2153)+ROW()-ROW(P2104),J2104:J2153,0)))</f>
        <v/>
      </c>
      <c r="Q2106" s="89" t="str">
        <f t="shared" ca="1" si="4238"/>
        <v/>
      </c>
      <c r="R2106" s="89" t="str">
        <f t="shared" ca="1" si="4238"/>
        <v/>
      </c>
      <c r="S2106" s="89" t="str">
        <f t="shared" ca="1" si="4238"/>
        <v/>
      </c>
      <c r="T2106" s="89" t="str">
        <f t="shared" ca="1" si="4238"/>
        <v/>
      </c>
      <c r="U2106" s="89" t="str">
        <f t="shared" ca="1" si="4238"/>
        <v/>
      </c>
      <c r="V2106" s="98"/>
    </row>
    <row r="2107" spans="2:22" x14ac:dyDescent="0.25">
      <c r="B2107" s="91">
        <v>4</v>
      </c>
      <c r="C2107" s="92">
        <f t="shared" si="4134"/>
        <v>43878</v>
      </c>
      <c r="D2107" s="93">
        <f ca="1">OFFSET(dispos!$D$47,,18)</f>
        <v>0</v>
      </c>
      <c r="E2107" s="93">
        <f ca="1">OFFSET(dispos!$E$47,,18)</f>
        <v>0</v>
      </c>
      <c r="F2107" s="93">
        <f ca="1">OFFSET(dispos!$F$47,,18)</f>
        <v>0</v>
      </c>
      <c r="G2107" s="93">
        <f ca="1">OFFSET(dispos!$G$47,,18)</f>
        <v>0</v>
      </c>
      <c r="H2107" s="93">
        <f ca="1">OFFSET(dispos!$H$47,,18)</f>
        <v>0</v>
      </c>
      <c r="I2107" s="93">
        <f ca="1">OFFSET(dispos!$I$47,,18)</f>
        <v>0</v>
      </c>
      <c r="J2107" s="90" t="str">
        <f t="shared" ref="J2107:O2107" ca="1" si="4239">IF(D2107=0,"",SUMPRODUCT((D2104:D2153&lt;=D2107)-(ISBLANK(D2104:D2153))))</f>
        <v/>
      </c>
      <c r="K2107" s="90" t="str">
        <f t="shared" ca="1" si="4239"/>
        <v/>
      </c>
      <c r="L2107" s="90" t="str">
        <f t="shared" ca="1" si="4239"/>
        <v/>
      </c>
      <c r="M2107" s="90" t="str">
        <f t="shared" ca="1" si="4239"/>
        <v/>
      </c>
      <c r="N2107" s="90" t="str">
        <f t="shared" ca="1" si="4239"/>
        <v/>
      </c>
      <c r="O2107" s="90" t="str">
        <f t="shared" ca="1" si="4239"/>
        <v/>
      </c>
      <c r="P2107" s="89" t="str">
        <f t="shared" ref="P2107:U2107" ca="1" si="4240">IF(ISNA(MATCH(MIN(J2104:J2153)+ROW()-ROW(P2104),J2104:J2153,0)),"",INDEX(D2104:D2153,MATCH(MIN(J2104:J2153)+ROW()-ROW(P2104),J2104:J2153,0)))</f>
        <v/>
      </c>
      <c r="Q2107" s="89" t="str">
        <f t="shared" ca="1" si="4240"/>
        <v/>
      </c>
      <c r="R2107" s="89" t="str">
        <f t="shared" ca="1" si="4240"/>
        <v/>
      </c>
      <c r="S2107" s="89" t="str">
        <f t="shared" ca="1" si="4240"/>
        <v/>
      </c>
      <c r="T2107" s="89" t="str">
        <f t="shared" ca="1" si="4240"/>
        <v/>
      </c>
      <c r="U2107" s="89" t="str">
        <f t="shared" ca="1" si="4240"/>
        <v/>
      </c>
      <c r="V2107" s="98"/>
    </row>
    <row r="2108" spans="2:22" x14ac:dyDescent="0.25">
      <c r="B2108" s="91">
        <v>5</v>
      </c>
      <c r="C2108" s="92">
        <f t="shared" si="4134"/>
        <v>43878</v>
      </c>
      <c r="D2108" s="93">
        <f ca="1">OFFSET(dispos!$D$47,,24)</f>
        <v>0</v>
      </c>
      <c r="E2108" s="93">
        <f ca="1">OFFSET(dispos!$E$47,,24)</f>
        <v>0</v>
      </c>
      <c r="F2108" s="93">
        <f ca="1">OFFSET(dispos!$F$47,,24)</f>
        <v>0</v>
      </c>
      <c r="G2108" s="93">
        <f ca="1">OFFSET(dispos!$G$47,,24)</f>
        <v>0</v>
      </c>
      <c r="H2108" s="93">
        <f ca="1">OFFSET(dispos!$H$47,,24)</f>
        <v>0</v>
      </c>
      <c r="I2108" s="93">
        <f ca="1">OFFSET(dispos!$I$47,,24)</f>
        <v>0</v>
      </c>
      <c r="J2108" s="90" t="str">
        <f t="shared" ref="J2108:O2108" ca="1" si="4241">IF(D2108=0,"",SUMPRODUCT((D2104:D2153&lt;=D2108)-(ISBLANK(D2104:D2153))))</f>
        <v/>
      </c>
      <c r="K2108" s="90" t="str">
        <f t="shared" ca="1" si="4241"/>
        <v/>
      </c>
      <c r="L2108" s="90" t="str">
        <f t="shared" ca="1" si="4241"/>
        <v/>
      </c>
      <c r="M2108" s="90" t="str">
        <f t="shared" ca="1" si="4241"/>
        <v/>
      </c>
      <c r="N2108" s="90" t="str">
        <f t="shared" ca="1" si="4241"/>
        <v/>
      </c>
      <c r="O2108" s="90" t="str">
        <f t="shared" ca="1" si="4241"/>
        <v/>
      </c>
      <c r="P2108" s="89" t="str">
        <f t="shared" ref="P2108:U2108" ca="1" si="4242">IF(ISNA(MATCH(MIN(J2104:J2153)+ROW()-ROW(P2104),J2104:J2153,0)),"",INDEX(D2104:D2153,MATCH(MIN(J2104:J2153)+ROW()-ROW(P2104),J2104:J2153,0)))</f>
        <v/>
      </c>
      <c r="Q2108" s="89" t="str">
        <f t="shared" ca="1" si="4242"/>
        <v/>
      </c>
      <c r="R2108" s="89" t="str">
        <f t="shared" ca="1" si="4242"/>
        <v/>
      </c>
      <c r="S2108" s="89" t="str">
        <f t="shared" ca="1" si="4242"/>
        <v/>
      </c>
      <c r="T2108" s="89" t="str">
        <f t="shared" ca="1" si="4242"/>
        <v/>
      </c>
      <c r="U2108" s="89" t="str">
        <f t="shared" ca="1" si="4242"/>
        <v/>
      </c>
      <c r="V2108" s="98"/>
    </row>
    <row r="2109" spans="2:22" x14ac:dyDescent="0.25">
      <c r="B2109" s="91">
        <v>6</v>
      </c>
      <c r="C2109" s="92">
        <f t="shared" si="4134"/>
        <v>43878</v>
      </c>
      <c r="D2109" s="93">
        <f ca="1">OFFSET(dispos!$D$47,,30)</f>
        <v>0</v>
      </c>
      <c r="E2109" s="93">
        <f ca="1">OFFSET(dispos!$E$47,,30)</f>
        <v>0</v>
      </c>
      <c r="F2109" s="93">
        <f ca="1">OFFSET(dispos!$F$47,,30)</f>
        <v>0</v>
      </c>
      <c r="G2109" s="93">
        <f ca="1">OFFSET(dispos!$G$47,,30)</f>
        <v>0</v>
      </c>
      <c r="H2109" s="93">
        <f ca="1">OFFSET(dispos!$H$47,,30)</f>
        <v>0</v>
      </c>
      <c r="I2109" s="93">
        <f ca="1">OFFSET(dispos!$I$47,,30)</f>
        <v>0</v>
      </c>
      <c r="J2109" s="90" t="str">
        <f t="shared" ref="J2109:O2109" ca="1" si="4243">IF(D2109=0,"",SUMPRODUCT((D2104:D2153&lt;=D2109)-(ISBLANK(D2104:D2153))))</f>
        <v/>
      </c>
      <c r="K2109" s="90" t="str">
        <f t="shared" ca="1" si="4243"/>
        <v/>
      </c>
      <c r="L2109" s="90" t="str">
        <f t="shared" ca="1" si="4243"/>
        <v/>
      </c>
      <c r="M2109" s="90" t="str">
        <f t="shared" ca="1" si="4243"/>
        <v/>
      </c>
      <c r="N2109" s="90" t="str">
        <f t="shared" ca="1" si="4243"/>
        <v/>
      </c>
      <c r="O2109" s="90" t="str">
        <f t="shared" ca="1" si="4243"/>
        <v/>
      </c>
      <c r="P2109" s="89" t="str">
        <f t="shared" ref="P2109:U2109" ca="1" si="4244">IF(ISNA(MATCH(MIN(J2104:J2153)+ROW()-ROW(P2104),J2104:J2153,0)),"",INDEX(D2104:D2153,MATCH(MIN(J2104:J2153)+ROW()-ROW(P2104),J2104:J2153,0)))</f>
        <v/>
      </c>
      <c r="Q2109" s="89" t="str">
        <f t="shared" ca="1" si="4244"/>
        <v/>
      </c>
      <c r="R2109" s="89" t="str">
        <f t="shared" ca="1" si="4244"/>
        <v/>
      </c>
      <c r="S2109" s="89" t="str">
        <f t="shared" ca="1" si="4244"/>
        <v/>
      </c>
      <c r="T2109" s="89" t="str">
        <f t="shared" ca="1" si="4244"/>
        <v/>
      </c>
      <c r="U2109" s="89" t="str">
        <f t="shared" ca="1" si="4244"/>
        <v/>
      </c>
      <c r="V2109" s="98"/>
    </row>
    <row r="2110" spans="2:22" x14ac:dyDescent="0.25">
      <c r="B2110" s="91">
        <v>7</v>
      </c>
      <c r="C2110" s="92">
        <f t="shared" si="4134"/>
        <v>43878</v>
      </c>
      <c r="D2110" s="93">
        <f ca="1">OFFSET(dispos!$D$47,,36)</f>
        <v>0</v>
      </c>
      <c r="E2110" s="93">
        <f ca="1">OFFSET(dispos!$E$47,,36)</f>
        <v>0</v>
      </c>
      <c r="F2110" s="93">
        <f ca="1">OFFSET(dispos!$F$47,,36)</f>
        <v>0</v>
      </c>
      <c r="G2110" s="93">
        <f ca="1">OFFSET(dispos!$G$47,,36)</f>
        <v>0</v>
      </c>
      <c r="H2110" s="93">
        <f ca="1">OFFSET(dispos!$H$47,,36)</f>
        <v>0</v>
      </c>
      <c r="I2110" s="93">
        <f ca="1">OFFSET(dispos!$I$47,,36)</f>
        <v>0</v>
      </c>
      <c r="J2110" s="90" t="str">
        <f t="shared" ref="J2110:O2110" ca="1" si="4245">IF(D2110=0,"",SUMPRODUCT((D2104:D2153&lt;=D2110)-(ISBLANK(D2104:D2153))))</f>
        <v/>
      </c>
      <c r="K2110" s="90" t="str">
        <f t="shared" ca="1" si="4245"/>
        <v/>
      </c>
      <c r="L2110" s="90" t="str">
        <f t="shared" ca="1" si="4245"/>
        <v/>
      </c>
      <c r="M2110" s="90" t="str">
        <f t="shared" ca="1" si="4245"/>
        <v/>
      </c>
      <c r="N2110" s="90" t="str">
        <f t="shared" ca="1" si="4245"/>
        <v/>
      </c>
      <c r="O2110" s="90" t="str">
        <f t="shared" ca="1" si="4245"/>
        <v/>
      </c>
      <c r="P2110" s="89" t="str">
        <f t="shared" ref="P2110:U2110" ca="1" si="4246">IF(ISNA(MATCH(MIN(J2104:J2153)+ROW()-ROW(P2104),J2104:J2153,0)),"",INDEX(D2104:D2153,MATCH(MIN(J2104:J2153)+ROW()-ROW(P2104),J2104:J2153,0)))</f>
        <v/>
      </c>
      <c r="Q2110" s="89" t="str">
        <f t="shared" ca="1" si="4246"/>
        <v/>
      </c>
      <c r="R2110" s="89" t="str">
        <f t="shared" ca="1" si="4246"/>
        <v/>
      </c>
      <c r="S2110" s="89" t="str">
        <f t="shared" ca="1" si="4246"/>
        <v/>
      </c>
      <c r="T2110" s="89" t="str">
        <f t="shared" ca="1" si="4246"/>
        <v/>
      </c>
      <c r="U2110" s="89" t="str">
        <f t="shared" ca="1" si="4246"/>
        <v/>
      </c>
      <c r="V2110" s="98"/>
    </row>
    <row r="2111" spans="2:22" x14ac:dyDescent="0.25">
      <c r="B2111" s="91">
        <v>8</v>
      </c>
      <c r="C2111" s="92">
        <f t="shared" si="4134"/>
        <v>43878</v>
      </c>
      <c r="D2111" s="93">
        <f ca="1">OFFSET(dispos!$D$47,,42)</f>
        <v>0</v>
      </c>
      <c r="E2111" s="93">
        <f ca="1">OFFSET(dispos!$E$47,,42)</f>
        <v>0</v>
      </c>
      <c r="F2111" s="93">
        <f ca="1">OFFSET(dispos!$F$47,,42)</f>
        <v>0</v>
      </c>
      <c r="G2111" s="93">
        <f ca="1">OFFSET(dispos!$G$47,,42)</f>
        <v>0</v>
      </c>
      <c r="H2111" s="93">
        <f ca="1">OFFSET(dispos!$H$47,,42)</f>
        <v>0</v>
      </c>
      <c r="I2111" s="93">
        <f ca="1">OFFSET(dispos!$I$47,,42)</f>
        <v>0</v>
      </c>
      <c r="J2111" s="90" t="str">
        <f t="shared" ref="J2111:O2111" ca="1" si="4247">IF(D2111=0,"",SUMPRODUCT((D2104:D2153&lt;=D2111)-(ISBLANK(D2104:D2153))))</f>
        <v/>
      </c>
      <c r="K2111" s="90" t="str">
        <f t="shared" ca="1" si="4247"/>
        <v/>
      </c>
      <c r="L2111" s="90" t="str">
        <f t="shared" ca="1" si="4247"/>
        <v/>
      </c>
      <c r="M2111" s="90" t="str">
        <f t="shared" ca="1" si="4247"/>
        <v/>
      </c>
      <c r="N2111" s="90" t="str">
        <f t="shared" ca="1" si="4247"/>
        <v/>
      </c>
      <c r="O2111" s="90" t="str">
        <f t="shared" ca="1" si="4247"/>
        <v/>
      </c>
      <c r="P2111" s="89" t="str">
        <f t="shared" ref="P2111:U2111" ca="1" si="4248">IF(ISNA(MATCH(MIN(J2104:J2153)+ROW()-ROW(P2104),J2104:J2153,0)),"",INDEX(D2104:D2153,MATCH(MIN(J2104:J2153)+ROW()-ROW(P2104),J2104:J2153,0)))</f>
        <v/>
      </c>
      <c r="Q2111" s="89" t="str">
        <f t="shared" ca="1" si="4248"/>
        <v/>
      </c>
      <c r="R2111" s="89" t="str">
        <f t="shared" ca="1" si="4248"/>
        <v/>
      </c>
      <c r="S2111" s="89" t="str">
        <f t="shared" ca="1" si="4248"/>
        <v/>
      </c>
      <c r="T2111" s="89" t="str">
        <f t="shared" ca="1" si="4248"/>
        <v/>
      </c>
      <c r="U2111" s="89" t="str">
        <f t="shared" ca="1" si="4248"/>
        <v/>
      </c>
      <c r="V2111" s="98"/>
    </row>
    <row r="2112" spans="2:22" x14ac:dyDescent="0.25">
      <c r="B2112" s="91">
        <v>9</v>
      </c>
      <c r="C2112" s="92">
        <f t="shared" si="4134"/>
        <v>43878</v>
      </c>
      <c r="D2112" s="93">
        <f ca="1">OFFSET(dispos!$D$47,,48)</f>
        <v>0</v>
      </c>
      <c r="E2112" s="93">
        <f ca="1">OFFSET(dispos!$E$47,,48)</f>
        <v>0</v>
      </c>
      <c r="F2112" s="93">
        <f ca="1">OFFSET(dispos!$F$47,,48)</f>
        <v>0</v>
      </c>
      <c r="G2112" s="93">
        <f ca="1">OFFSET(dispos!$G$47,,48)</f>
        <v>0</v>
      </c>
      <c r="H2112" s="93">
        <f ca="1">OFFSET(dispos!$H$47,,48)</f>
        <v>0</v>
      </c>
      <c r="I2112" s="93">
        <f ca="1">OFFSET(dispos!$I$47,,48)</f>
        <v>0</v>
      </c>
      <c r="J2112" s="90" t="str">
        <f t="shared" ref="J2112:O2112" ca="1" si="4249">IF(D2112=0,"",SUMPRODUCT((D2104:D2153&lt;=D2112)-(ISBLANK(D2104:D2153))))</f>
        <v/>
      </c>
      <c r="K2112" s="90" t="str">
        <f t="shared" ca="1" si="4249"/>
        <v/>
      </c>
      <c r="L2112" s="90" t="str">
        <f t="shared" ca="1" si="4249"/>
        <v/>
      </c>
      <c r="M2112" s="90" t="str">
        <f t="shared" ca="1" si="4249"/>
        <v/>
      </c>
      <c r="N2112" s="90" t="str">
        <f t="shared" ca="1" si="4249"/>
        <v/>
      </c>
      <c r="O2112" s="90" t="str">
        <f t="shared" ca="1" si="4249"/>
        <v/>
      </c>
      <c r="P2112" s="89" t="str">
        <f t="shared" ref="P2112:U2112" ca="1" si="4250">IF(ISNA(MATCH(MIN(J2104:J2153)+ROW()-ROW(P2104),J2104:J2153,0)),"",INDEX(D2104:D2153,MATCH(MIN(J2104:J2153)+ROW()-ROW(P2104),J2104:J2153,0)))</f>
        <v/>
      </c>
      <c r="Q2112" s="89" t="str">
        <f t="shared" ca="1" si="4250"/>
        <v/>
      </c>
      <c r="R2112" s="89" t="str">
        <f t="shared" ca="1" si="4250"/>
        <v/>
      </c>
      <c r="S2112" s="89" t="str">
        <f t="shared" ca="1" si="4250"/>
        <v/>
      </c>
      <c r="T2112" s="89" t="str">
        <f t="shared" ca="1" si="4250"/>
        <v/>
      </c>
      <c r="U2112" s="89" t="str">
        <f t="shared" ca="1" si="4250"/>
        <v/>
      </c>
      <c r="V2112" s="98"/>
    </row>
    <row r="2113" spans="2:22" x14ac:dyDescent="0.25">
      <c r="B2113" s="91">
        <v>10</v>
      </c>
      <c r="C2113" s="92">
        <f t="shared" si="4134"/>
        <v>43878</v>
      </c>
      <c r="D2113" s="93">
        <f ca="1">OFFSET(dispos!$D$47,,54)</f>
        <v>0</v>
      </c>
      <c r="E2113" s="93">
        <f ca="1">OFFSET(dispos!$E$47,,54)</f>
        <v>0</v>
      </c>
      <c r="F2113" s="93">
        <f ca="1">OFFSET(dispos!$F$47,,54)</f>
        <v>0</v>
      </c>
      <c r="G2113" s="93">
        <f ca="1">OFFSET(dispos!$G$47,,54)</f>
        <v>0</v>
      </c>
      <c r="H2113" s="93">
        <f ca="1">OFFSET(dispos!$H$47,,54)</f>
        <v>0</v>
      </c>
      <c r="I2113" s="93">
        <f ca="1">OFFSET(dispos!$I$47,,54)</f>
        <v>0</v>
      </c>
      <c r="J2113" s="90" t="str">
        <f t="shared" ref="J2113:O2113" ca="1" si="4251">IF(D2113=0,"",SUMPRODUCT((D2104:D2153&lt;=D2113)-(ISBLANK(D2104:D2153))))</f>
        <v/>
      </c>
      <c r="K2113" s="90" t="str">
        <f t="shared" ca="1" si="4251"/>
        <v/>
      </c>
      <c r="L2113" s="90" t="str">
        <f t="shared" ca="1" si="4251"/>
        <v/>
      </c>
      <c r="M2113" s="90" t="str">
        <f t="shared" ca="1" si="4251"/>
        <v/>
      </c>
      <c r="N2113" s="90" t="str">
        <f t="shared" ca="1" si="4251"/>
        <v/>
      </c>
      <c r="O2113" s="90" t="str">
        <f t="shared" ca="1" si="4251"/>
        <v/>
      </c>
      <c r="P2113" s="89" t="str">
        <f t="shared" ref="P2113:U2113" ca="1" si="4252">IF(ISNA(MATCH(MIN(J2104:J2153)+ROW()-ROW(P2104),J2104:J2153,0)),"",INDEX(D2104:D2153,MATCH(MIN(J2104:J2153)+ROW()-ROW(P2104),J2104:J2153,0)))</f>
        <v/>
      </c>
      <c r="Q2113" s="89" t="str">
        <f t="shared" ca="1" si="4252"/>
        <v/>
      </c>
      <c r="R2113" s="89" t="str">
        <f t="shared" ca="1" si="4252"/>
        <v/>
      </c>
      <c r="S2113" s="89" t="str">
        <f t="shared" ca="1" si="4252"/>
        <v/>
      </c>
      <c r="T2113" s="89" t="str">
        <f t="shared" ca="1" si="4252"/>
        <v/>
      </c>
      <c r="U2113" s="89" t="str">
        <f t="shared" ca="1" si="4252"/>
        <v/>
      </c>
      <c r="V2113" s="98"/>
    </row>
    <row r="2114" spans="2:22" x14ac:dyDescent="0.25">
      <c r="B2114" s="91">
        <v>11</v>
      </c>
      <c r="C2114" s="92">
        <f t="shared" si="4134"/>
        <v>43878</v>
      </c>
      <c r="D2114" s="93">
        <f ca="1">OFFSET(dispos!$D$47,,60)</f>
        <v>0</v>
      </c>
      <c r="E2114" s="93">
        <f ca="1">OFFSET(dispos!$E$47,,60)</f>
        <v>0</v>
      </c>
      <c r="F2114" s="93">
        <f ca="1">OFFSET(dispos!$F$47,,60)</f>
        <v>0</v>
      </c>
      <c r="G2114" s="93">
        <f ca="1">OFFSET(dispos!$G$47,,60)</f>
        <v>0</v>
      </c>
      <c r="H2114" s="93">
        <f ca="1">OFFSET(dispos!$H$47,,60)</f>
        <v>0</v>
      </c>
      <c r="I2114" s="93">
        <f ca="1">OFFSET(dispos!$I$47,,60)</f>
        <v>0</v>
      </c>
      <c r="J2114" s="90" t="str">
        <f t="shared" ref="J2114:O2114" ca="1" si="4253">IF(D2114=0,"",SUMPRODUCT((D2104:D2153&lt;=D2114)-(ISBLANK(D2104:D2153))))</f>
        <v/>
      </c>
      <c r="K2114" s="90" t="str">
        <f t="shared" ca="1" si="4253"/>
        <v/>
      </c>
      <c r="L2114" s="90" t="str">
        <f t="shared" ca="1" si="4253"/>
        <v/>
      </c>
      <c r="M2114" s="90" t="str">
        <f t="shared" ca="1" si="4253"/>
        <v/>
      </c>
      <c r="N2114" s="90" t="str">
        <f t="shared" ca="1" si="4253"/>
        <v/>
      </c>
      <c r="O2114" s="90" t="str">
        <f t="shared" ca="1" si="4253"/>
        <v/>
      </c>
      <c r="P2114" s="89" t="str">
        <f t="shared" ref="P2114:U2114" ca="1" si="4254">IF(ISNA(MATCH(MIN(J2104:J2153)+ROW()-ROW(P2104),J2104:J2153,0)),"",INDEX(D2104:D2153,MATCH(MIN(J2104:J2153)+ROW()-ROW(P2104),J2104:J2153,0)))</f>
        <v/>
      </c>
      <c r="Q2114" s="89" t="str">
        <f t="shared" ca="1" si="4254"/>
        <v/>
      </c>
      <c r="R2114" s="89" t="str">
        <f t="shared" ca="1" si="4254"/>
        <v/>
      </c>
      <c r="S2114" s="89" t="str">
        <f t="shared" ca="1" si="4254"/>
        <v/>
      </c>
      <c r="T2114" s="89" t="str">
        <f t="shared" ca="1" si="4254"/>
        <v/>
      </c>
      <c r="U2114" s="89" t="str">
        <f t="shared" ca="1" si="4254"/>
        <v/>
      </c>
      <c r="V2114" s="98"/>
    </row>
    <row r="2115" spans="2:22" x14ac:dyDescent="0.25">
      <c r="B2115" s="91">
        <v>12</v>
      </c>
      <c r="C2115" s="92">
        <f t="shared" si="4134"/>
        <v>43878</v>
      </c>
      <c r="D2115" s="93">
        <f ca="1">OFFSET(dispos!$D$47,,66)</f>
        <v>0</v>
      </c>
      <c r="E2115" s="93">
        <f ca="1">OFFSET(dispos!$E$47,,66)</f>
        <v>0</v>
      </c>
      <c r="F2115" s="93">
        <f ca="1">OFFSET(dispos!$F$47,,66)</f>
        <v>0</v>
      </c>
      <c r="G2115" s="93">
        <f ca="1">OFFSET(dispos!$G$47,,66)</f>
        <v>0</v>
      </c>
      <c r="H2115" s="93">
        <f ca="1">OFFSET(dispos!$H$47,,66)</f>
        <v>0</v>
      </c>
      <c r="I2115" s="93">
        <f ca="1">OFFSET(dispos!$I$47,,66)</f>
        <v>0</v>
      </c>
      <c r="J2115" s="90" t="str">
        <f t="shared" ref="J2115:O2115" ca="1" si="4255">IF(D2115=0,"",SUMPRODUCT((D2104:D2153&lt;=D2115)-(ISBLANK(D2104:D2153))))</f>
        <v/>
      </c>
      <c r="K2115" s="90" t="str">
        <f t="shared" ca="1" si="4255"/>
        <v/>
      </c>
      <c r="L2115" s="90" t="str">
        <f t="shared" ca="1" si="4255"/>
        <v/>
      </c>
      <c r="M2115" s="90" t="str">
        <f t="shared" ca="1" si="4255"/>
        <v/>
      </c>
      <c r="N2115" s="90" t="str">
        <f t="shared" ca="1" si="4255"/>
        <v/>
      </c>
      <c r="O2115" s="90" t="str">
        <f t="shared" ca="1" si="4255"/>
        <v/>
      </c>
      <c r="P2115" s="89" t="str">
        <f t="shared" ref="P2115:U2115" ca="1" si="4256">IF(ISNA(MATCH(MIN(J2104:J2153)+ROW()-ROW(P2104),J2104:J2153,0)),"",INDEX(D2104:D2153,MATCH(MIN(J2104:J2153)+ROW()-ROW(P2104),J2104:J2153,0)))</f>
        <v/>
      </c>
      <c r="Q2115" s="89" t="str">
        <f t="shared" ca="1" si="4256"/>
        <v/>
      </c>
      <c r="R2115" s="89" t="str">
        <f t="shared" ca="1" si="4256"/>
        <v/>
      </c>
      <c r="S2115" s="89" t="str">
        <f t="shared" ca="1" si="4256"/>
        <v/>
      </c>
      <c r="T2115" s="89" t="str">
        <f t="shared" ca="1" si="4256"/>
        <v/>
      </c>
      <c r="U2115" s="89" t="str">
        <f t="shared" ca="1" si="4256"/>
        <v/>
      </c>
      <c r="V2115" s="98"/>
    </row>
    <row r="2116" spans="2:22" x14ac:dyDescent="0.25">
      <c r="B2116" s="91">
        <v>13</v>
      </c>
      <c r="C2116" s="92">
        <f t="shared" si="4134"/>
        <v>43878</v>
      </c>
      <c r="D2116" s="93">
        <f ca="1">OFFSET(dispos!$D$47,,72)</f>
        <v>0</v>
      </c>
      <c r="E2116" s="93">
        <f ca="1">OFFSET(dispos!$E$47,,72)</f>
        <v>0</v>
      </c>
      <c r="F2116" s="93">
        <f ca="1">OFFSET(dispos!$F$47,,72)</f>
        <v>0</v>
      </c>
      <c r="G2116" s="93">
        <f ca="1">OFFSET(dispos!$G$47,,72)</f>
        <v>0</v>
      </c>
      <c r="H2116" s="93">
        <f ca="1">OFFSET(dispos!$H$47,,72)</f>
        <v>0</v>
      </c>
      <c r="I2116" s="93">
        <f ca="1">OFFSET(dispos!$I$47,,72)</f>
        <v>0</v>
      </c>
      <c r="J2116" s="90" t="str">
        <f t="shared" ref="J2116:O2116" ca="1" si="4257">IF(D2116=0,"",SUMPRODUCT((D2104:D2153&lt;=D2116)-(ISBLANK(D2104:D2153))))</f>
        <v/>
      </c>
      <c r="K2116" s="90" t="str">
        <f t="shared" ca="1" si="4257"/>
        <v/>
      </c>
      <c r="L2116" s="90" t="str">
        <f t="shared" ca="1" si="4257"/>
        <v/>
      </c>
      <c r="M2116" s="90" t="str">
        <f t="shared" ca="1" si="4257"/>
        <v/>
      </c>
      <c r="N2116" s="90" t="str">
        <f t="shared" ca="1" si="4257"/>
        <v/>
      </c>
      <c r="O2116" s="90" t="str">
        <f t="shared" ca="1" si="4257"/>
        <v/>
      </c>
      <c r="P2116" s="89" t="str">
        <f t="shared" ref="P2116:U2116" ca="1" si="4258">IF(ISNA(MATCH(MIN(J2104:J2153)+ROW()-ROW(P2104),J2104:J2153,0)),"",INDEX(D2104:D2153,MATCH(MIN(J2104:J2153)+ROW()-ROW(P2104),J2104:J2153,0)))</f>
        <v/>
      </c>
      <c r="Q2116" s="89" t="str">
        <f t="shared" ca="1" si="4258"/>
        <v/>
      </c>
      <c r="R2116" s="89" t="str">
        <f t="shared" ca="1" si="4258"/>
        <v/>
      </c>
      <c r="S2116" s="89" t="str">
        <f t="shared" ca="1" si="4258"/>
        <v/>
      </c>
      <c r="T2116" s="89" t="str">
        <f t="shared" ca="1" si="4258"/>
        <v/>
      </c>
      <c r="U2116" s="89" t="str">
        <f t="shared" ca="1" si="4258"/>
        <v/>
      </c>
      <c r="V2116" s="98"/>
    </row>
    <row r="2117" spans="2:22" x14ac:dyDescent="0.25">
      <c r="B2117" s="91">
        <v>14</v>
      </c>
      <c r="C2117" s="92">
        <f t="shared" si="4134"/>
        <v>43878</v>
      </c>
      <c r="D2117" s="93">
        <f ca="1">OFFSET(dispos!$D$47,,78)</f>
        <v>0</v>
      </c>
      <c r="E2117" s="93">
        <f ca="1">OFFSET(dispos!$E$47,,78)</f>
        <v>0</v>
      </c>
      <c r="F2117" s="93">
        <f ca="1">OFFSET(dispos!$F$47,,78)</f>
        <v>0</v>
      </c>
      <c r="G2117" s="93">
        <f ca="1">OFFSET(dispos!$G$47,,78)</f>
        <v>0</v>
      </c>
      <c r="H2117" s="93">
        <f ca="1">OFFSET(dispos!$H$47,,78)</f>
        <v>0</v>
      </c>
      <c r="I2117" s="93">
        <f ca="1">OFFSET(dispos!$I$47,,78)</f>
        <v>0</v>
      </c>
      <c r="J2117" s="90" t="str">
        <f t="shared" ref="J2117:O2117" ca="1" si="4259">IF(D2117=0,"",SUMPRODUCT((D2104:D2153&lt;=D2117)-(ISBLANK(D2104:D2153))))</f>
        <v/>
      </c>
      <c r="K2117" s="90" t="str">
        <f t="shared" ca="1" si="4259"/>
        <v/>
      </c>
      <c r="L2117" s="90" t="str">
        <f t="shared" ca="1" si="4259"/>
        <v/>
      </c>
      <c r="M2117" s="90" t="str">
        <f t="shared" ca="1" si="4259"/>
        <v/>
      </c>
      <c r="N2117" s="90" t="str">
        <f t="shared" ca="1" si="4259"/>
        <v/>
      </c>
      <c r="O2117" s="90" t="str">
        <f t="shared" ca="1" si="4259"/>
        <v/>
      </c>
      <c r="P2117" s="89" t="str">
        <f t="shared" ref="P2117:U2117" ca="1" si="4260">IF(ISNA(MATCH(MIN(J2104:J2153)+ROW()-ROW(P2104),J2104:J2153,0)),"",INDEX(D2104:D2153,MATCH(MIN(J2104:J2153)+ROW()-ROW(P2104),J2104:J2153,0)))</f>
        <v/>
      </c>
      <c r="Q2117" s="89" t="str">
        <f t="shared" ca="1" si="4260"/>
        <v/>
      </c>
      <c r="R2117" s="89" t="str">
        <f t="shared" ca="1" si="4260"/>
        <v/>
      </c>
      <c r="S2117" s="89" t="str">
        <f t="shared" ca="1" si="4260"/>
        <v/>
      </c>
      <c r="T2117" s="89" t="str">
        <f t="shared" ca="1" si="4260"/>
        <v/>
      </c>
      <c r="U2117" s="89" t="str">
        <f t="shared" ca="1" si="4260"/>
        <v/>
      </c>
      <c r="V2117" s="98"/>
    </row>
    <row r="2118" spans="2:22" x14ac:dyDescent="0.25">
      <c r="B2118" s="91">
        <v>15</v>
      </c>
      <c r="C2118" s="92">
        <f t="shared" ref="C2118:C2181" si="4261">C2117</f>
        <v>43878</v>
      </c>
      <c r="D2118" s="93">
        <f ca="1">OFFSET(dispos!$D$47,,84)</f>
        <v>0</v>
      </c>
      <c r="E2118" s="93">
        <f ca="1">OFFSET(dispos!$E$47,,84)</f>
        <v>0</v>
      </c>
      <c r="F2118" s="93">
        <f ca="1">OFFSET(dispos!$F$47,,84)</f>
        <v>0</v>
      </c>
      <c r="G2118" s="93">
        <f ca="1">OFFSET(dispos!$G$47,,84)</f>
        <v>0</v>
      </c>
      <c r="H2118" s="93">
        <f ca="1">OFFSET(dispos!$H$47,,84)</f>
        <v>0</v>
      </c>
      <c r="I2118" s="93">
        <f ca="1">OFFSET(dispos!$I$47,,84)</f>
        <v>0</v>
      </c>
      <c r="J2118" s="90" t="str">
        <f t="shared" ref="J2118:O2118" ca="1" si="4262">IF(D2118=0,"",SUMPRODUCT((D2104:D2153&lt;=D2118)-(ISBLANK(D2104:D2153))))</f>
        <v/>
      </c>
      <c r="K2118" s="90" t="str">
        <f t="shared" ca="1" si="4262"/>
        <v/>
      </c>
      <c r="L2118" s="90" t="str">
        <f t="shared" ca="1" si="4262"/>
        <v/>
      </c>
      <c r="M2118" s="90" t="str">
        <f t="shared" ca="1" si="4262"/>
        <v/>
      </c>
      <c r="N2118" s="90" t="str">
        <f t="shared" ca="1" si="4262"/>
        <v/>
      </c>
      <c r="O2118" s="90" t="str">
        <f t="shared" ca="1" si="4262"/>
        <v/>
      </c>
      <c r="P2118" s="89" t="str">
        <f t="shared" ref="P2118:U2118" ca="1" si="4263">IF(ISNA(MATCH(MIN(J2104:J2153)+ROW()-ROW(P2104),J2104:J2153,0)),"",INDEX(D2104:D2153,MATCH(MIN(J2104:J2153)+ROW()-ROW(P2104),J2104:J2153,0)))</f>
        <v/>
      </c>
      <c r="Q2118" s="89" t="str">
        <f t="shared" ca="1" si="4263"/>
        <v/>
      </c>
      <c r="R2118" s="89" t="str">
        <f t="shared" ca="1" si="4263"/>
        <v/>
      </c>
      <c r="S2118" s="89" t="str">
        <f t="shared" ca="1" si="4263"/>
        <v/>
      </c>
      <c r="T2118" s="89" t="str">
        <f t="shared" ca="1" si="4263"/>
        <v/>
      </c>
      <c r="U2118" s="89" t="str">
        <f t="shared" ca="1" si="4263"/>
        <v/>
      </c>
      <c r="V2118" s="98"/>
    </row>
    <row r="2119" spans="2:22" x14ac:dyDescent="0.25">
      <c r="B2119" s="91">
        <v>16</v>
      </c>
      <c r="C2119" s="92">
        <f t="shared" si="4261"/>
        <v>43878</v>
      </c>
      <c r="D2119" s="93">
        <f ca="1">OFFSET(dispos!$D$47,,90)</f>
        <v>0</v>
      </c>
      <c r="E2119" s="93">
        <f ca="1">OFFSET(dispos!$E$47,,90)</f>
        <v>0</v>
      </c>
      <c r="F2119" s="93">
        <f ca="1">OFFSET(dispos!$F$47,,90)</f>
        <v>0</v>
      </c>
      <c r="G2119" s="93">
        <f ca="1">OFFSET(dispos!$G$47,,90)</f>
        <v>0</v>
      </c>
      <c r="H2119" s="93">
        <f ca="1">OFFSET(dispos!$H$47,,90)</f>
        <v>0</v>
      </c>
      <c r="I2119" s="93">
        <f ca="1">OFFSET(dispos!$I$47,,90)</f>
        <v>0</v>
      </c>
      <c r="J2119" s="90" t="str">
        <f t="shared" ref="J2119:O2119" ca="1" si="4264">IF(D2119=0,"",SUMPRODUCT((D2104:D2153&lt;=D2119)-(ISBLANK(D2104:D2153))))</f>
        <v/>
      </c>
      <c r="K2119" s="90" t="str">
        <f t="shared" ca="1" si="4264"/>
        <v/>
      </c>
      <c r="L2119" s="90" t="str">
        <f t="shared" ca="1" si="4264"/>
        <v/>
      </c>
      <c r="M2119" s="90" t="str">
        <f t="shared" ca="1" si="4264"/>
        <v/>
      </c>
      <c r="N2119" s="90" t="str">
        <f t="shared" ca="1" si="4264"/>
        <v/>
      </c>
      <c r="O2119" s="90" t="str">
        <f t="shared" ca="1" si="4264"/>
        <v/>
      </c>
      <c r="P2119" s="89" t="str">
        <f t="shared" ref="P2119:U2119" ca="1" si="4265">IF(ISNA(MATCH(MIN(J2104:J2153)+ROW()-ROW(P2104),J2104:J2153,0)),"",INDEX(D2104:D2153,MATCH(MIN(J2104:J2153)+ROW()-ROW(P2104),J2104:J2153,0)))</f>
        <v/>
      </c>
      <c r="Q2119" s="89" t="str">
        <f t="shared" ca="1" si="4265"/>
        <v/>
      </c>
      <c r="R2119" s="89" t="str">
        <f t="shared" ca="1" si="4265"/>
        <v/>
      </c>
      <c r="S2119" s="89" t="str">
        <f t="shared" ca="1" si="4265"/>
        <v/>
      </c>
      <c r="T2119" s="89" t="str">
        <f t="shared" ca="1" si="4265"/>
        <v/>
      </c>
      <c r="U2119" s="89" t="str">
        <f t="shared" ca="1" si="4265"/>
        <v/>
      </c>
      <c r="V2119" s="98"/>
    </row>
    <row r="2120" spans="2:22" x14ac:dyDescent="0.25">
      <c r="B2120" s="91">
        <v>17</v>
      </c>
      <c r="C2120" s="92">
        <f t="shared" si="4261"/>
        <v>43878</v>
      </c>
      <c r="D2120" s="93">
        <f ca="1">OFFSET(dispos!$D$47,,96)</f>
        <v>0</v>
      </c>
      <c r="E2120" s="93">
        <f ca="1">OFFSET(dispos!$E$47,,96)</f>
        <v>0</v>
      </c>
      <c r="F2120" s="93">
        <f ca="1">OFFSET(dispos!$F$47,,96)</f>
        <v>0</v>
      </c>
      <c r="G2120" s="93">
        <f ca="1">OFFSET(dispos!$G$47,,96)</f>
        <v>0</v>
      </c>
      <c r="H2120" s="93">
        <f ca="1">OFFSET(dispos!$H$47,,96)</f>
        <v>0</v>
      </c>
      <c r="I2120" s="93">
        <f ca="1">OFFSET(dispos!$I$47,,96)</f>
        <v>0</v>
      </c>
      <c r="J2120" s="90" t="str">
        <f t="shared" ref="J2120:O2120" ca="1" si="4266">IF(D2120=0,"",SUMPRODUCT((D2104:D2153&lt;=D2120)-(ISBLANK(D2104:D2153))))</f>
        <v/>
      </c>
      <c r="K2120" s="90" t="str">
        <f t="shared" ca="1" si="4266"/>
        <v/>
      </c>
      <c r="L2120" s="90" t="str">
        <f t="shared" ca="1" si="4266"/>
        <v/>
      </c>
      <c r="M2120" s="90" t="str">
        <f t="shared" ca="1" si="4266"/>
        <v/>
      </c>
      <c r="N2120" s="90" t="str">
        <f t="shared" ca="1" si="4266"/>
        <v/>
      </c>
      <c r="O2120" s="90" t="str">
        <f t="shared" ca="1" si="4266"/>
        <v/>
      </c>
      <c r="P2120" s="89" t="str">
        <f t="shared" ref="P2120:U2120" ca="1" si="4267">IF(ISNA(MATCH(MIN(J2104:J2153)+ROW()-ROW(P2104),J2104:J2153,0)),"",INDEX(D2104:D2153,MATCH(MIN(J2104:J2153)+ROW()-ROW(P2104),J2104:J2153,0)))</f>
        <v/>
      </c>
      <c r="Q2120" s="89" t="str">
        <f t="shared" ca="1" si="4267"/>
        <v/>
      </c>
      <c r="R2120" s="89" t="str">
        <f t="shared" ca="1" si="4267"/>
        <v/>
      </c>
      <c r="S2120" s="89" t="str">
        <f t="shared" ca="1" si="4267"/>
        <v/>
      </c>
      <c r="T2120" s="89" t="str">
        <f t="shared" ca="1" si="4267"/>
        <v/>
      </c>
      <c r="U2120" s="89" t="str">
        <f t="shared" ca="1" si="4267"/>
        <v/>
      </c>
      <c r="V2120" s="98"/>
    </row>
    <row r="2121" spans="2:22" x14ac:dyDescent="0.25">
      <c r="B2121" s="91">
        <v>18</v>
      </c>
      <c r="C2121" s="92">
        <f t="shared" si="4261"/>
        <v>43878</v>
      </c>
      <c r="D2121" s="93">
        <f ca="1">OFFSET(dispos!$D$47,,102)</f>
        <v>0</v>
      </c>
      <c r="E2121" s="93">
        <f ca="1">OFFSET(dispos!$E$47,,102)</f>
        <v>0</v>
      </c>
      <c r="F2121" s="93">
        <f ca="1">OFFSET(dispos!$F$47,,102)</f>
        <v>0</v>
      </c>
      <c r="G2121" s="93">
        <f ca="1">OFFSET(dispos!$G$47,,102)</f>
        <v>0</v>
      </c>
      <c r="H2121" s="93">
        <f ca="1">OFFSET(dispos!$H$47,,102)</f>
        <v>0</v>
      </c>
      <c r="I2121" s="93">
        <f ca="1">OFFSET(dispos!$I$47,,102)</f>
        <v>0</v>
      </c>
      <c r="J2121" s="90" t="str">
        <f t="shared" ref="J2121:O2121" ca="1" si="4268">IF(D2121=0,"",SUMPRODUCT((D2104:D2153&lt;=D2121)-(ISBLANK(D2104:D2153))))</f>
        <v/>
      </c>
      <c r="K2121" s="90" t="str">
        <f t="shared" ca="1" si="4268"/>
        <v/>
      </c>
      <c r="L2121" s="90" t="str">
        <f t="shared" ca="1" si="4268"/>
        <v/>
      </c>
      <c r="M2121" s="90" t="str">
        <f t="shared" ca="1" si="4268"/>
        <v/>
      </c>
      <c r="N2121" s="90" t="str">
        <f t="shared" ca="1" si="4268"/>
        <v/>
      </c>
      <c r="O2121" s="90" t="str">
        <f t="shared" ca="1" si="4268"/>
        <v/>
      </c>
      <c r="P2121" s="89" t="str">
        <f t="shared" ref="P2121:U2121" ca="1" si="4269">IF(ISNA(MATCH(MIN(J2104:J2153)+ROW()-ROW(P2104),J2104:J2153,0)),"",INDEX(D2104:D2153,MATCH(MIN(J2104:J2153)+ROW()-ROW(P2104),J2104:J2153,0)))</f>
        <v/>
      </c>
      <c r="Q2121" s="89" t="str">
        <f t="shared" ca="1" si="4269"/>
        <v/>
      </c>
      <c r="R2121" s="89" t="str">
        <f t="shared" ca="1" si="4269"/>
        <v/>
      </c>
      <c r="S2121" s="89" t="str">
        <f t="shared" ca="1" si="4269"/>
        <v/>
      </c>
      <c r="T2121" s="89" t="str">
        <f t="shared" ca="1" si="4269"/>
        <v/>
      </c>
      <c r="U2121" s="89" t="str">
        <f t="shared" ca="1" si="4269"/>
        <v/>
      </c>
      <c r="V2121" s="98"/>
    </row>
    <row r="2122" spans="2:22" x14ac:dyDescent="0.25">
      <c r="B2122" s="91">
        <v>19</v>
      </c>
      <c r="C2122" s="92">
        <f t="shared" si="4261"/>
        <v>43878</v>
      </c>
      <c r="D2122" s="93">
        <f ca="1">OFFSET(dispos!$D$47,,108)</f>
        <v>0</v>
      </c>
      <c r="E2122" s="93">
        <f ca="1">OFFSET(dispos!$E$47,,108)</f>
        <v>0</v>
      </c>
      <c r="F2122" s="93">
        <f ca="1">OFFSET(dispos!$F$47,,108)</f>
        <v>0</v>
      </c>
      <c r="G2122" s="93">
        <f ca="1">OFFSET(dispos!$G$47,,108)</f>
        <v>0</v>
      </c>
      <c r="H2122" s="93">
        <f ca="1">OFFSET(dispos!$H$47,,108)</f>
        <v>0</v>
      </c>
      <c r="I2122" s="93">
        <f ca="1">OFFSET(dispos!$I$47,,108)</f>
        <v>0</v>
      </c>
      <c r="J2122" s="90" t="str">
        <f t="shared" ref="J2122:O2122" ca="1" si="4270">IF(D2122=0,"",SUMPRODUCT((D2104:D2153&lt;=D2122)-(ISBLANK(D2104:D2153))))</f>
        <v/>
      </c>
      <c r="K2122" s="90" t="str">
        <f t="shared" ca="1" si="4270"/>
        <v/>
      </c>
      <c r="L2122" s="90" t="str">
        <f t="shared" ca="1" si="4270"/>
        <v/>
      </c>
      <c r="M2122" s="90" t="str">
        <f t="shared" ca="1" si="4270"/>
        <v/>
      </c>
      <c r="N2122" s="90" t="str">
        <f t="shared" ca="1" si="4270"/>
        <v/>
      </c>
      <c r="O2122" s="90" t="str">
        <f t="shared" ca="1" si="4270"/>
        <v/>
      </c>
      <c r="P2122" s="89" t="str">
        <f t="shared" ref="P2122:U2122" ca="1" si="4271">IF(ISNA(MATCH(MIN(J2104:J2153)+ROW()-ROW(P2104),J2104:J2153,0)),"",INDEX(D2104:D2153,MATCH(MIN(J2104:J2153)+ROW()-ROW(P2104),J2104:J2153,0)))</f>
        <v/>
      </c>
      <c r="Q2122" s="89" t="str">
        <f t="shared" ca="1" si="4271"/>
        <v/>
      </c>
      <c r="R2122" s="89" t="str">
        <f t="shared" ca="1" si="4271"/>
        <v/>
      </c>
      <c r="S2122" s="89" t="str">
        <f t="shared" ca="1" si="4271"/>
        <v/>
      </c>
      <c r="T2122" s="89" t="str">
        <f t="shared" ca="1" si="4271"/>
        <v/>
      </c>
      <c r="U2122" s="89" t="str">
        <f t="shared" ca="1" si="4271"/>
        <v/>
      </c>
      <c r="V2122" s="98"/>
    </row>
    <row r="2123" spans="2:22" x14ac:dyDescent="0.25">
      <c r="B2123" s="91">
        <v>20</v>
      </c>
      <c r="C2123" s="92">
        <f t="shared" si="4261"/>
        <v>43878</v>
      </c>
      <c r="D2123" s="93">
        <f ca="1">OFFSET(dispos!$D$47,,114)</f>
        <v>0</v>
      </c>
      <c r="E2123" s="93">
        <f ca="1">OFFSET(dispos!$E$47,,114)</f>
        <v>0</v>
      </c>
      <c r="F2123" s="93">
        <f ca="1">OFFSET(dispos!$F$47,,114)</f>
        <v>0</v>
      </c>
      <c r="G2123" s="93">
        <f ca="1">OFFSET(dispos!$G$47,,114)</f>
        <v>0</v>
      </c>
      <c r="H2123" s="93">
        <f ca="1">OFFSET(dispos!$H$47,,114)</f>
        <v>0</v>
      </c>
      <c r="I2123" s="93">
        <f ca="1">OFFSET(dispos!$I$47,,114)</f>
        <v>0</v>
      </c>
      <c r="J2123" s="90" t="str">
        <f t="shared" ref="J2123:O2123" ca="1" si="4272">IF(D2123=0,"",SUMPRODUCT((D2104:D2153&lt;=D2123)-(ISBLANK(D2104:D2153))))</f>
        <v/>
      </c>
      <c r="K2123" s="90" t="str">
        <f t="shared" ca="1" si="4272"/>
        <v/>
      </c>
      <c r="L2123" s="90" t="str">
        <f t="shared" ca="1" si="4272"/>
        <v/>
      </c>
      <c r="M2123" s="90" t="str">
        <f t="shared" ca="1" si="4272"/>
        <v/>
      </c>
      <c r="N2123" s="90" t="str">
        <f t="shared" ca="1" si="4272"/>
        <v/>
      </c>
      <c r="O2123" s="90" t="str">
        <f t="shared" ca="1" si="4272"/>
        <v/>
      </c>
      <c r="P2123" s="89" t="str">
        <f t="shared" ref="P2123:U2123" ca="1" si="4273">IF(ISNA(MATCH(MIN(J2104:J2153)+ROW()-ROW(P2104),J2104:J2153,0)),"",INDEX(D2104:D2153,MATCH(MIN(J2104:J2153)+ROW()-ROW(P2104),J2104:J2153,0)))</f>
        <v/>
      </c>
      <c r="Q2123" s="89" t="str">
        <f t="shared" ca="1" si="4273"/>
        <v/>
      </c>
      <c r="R2123" s="89" t="str">
        <f t="shared" ca="1" si="4273"/>
        <v/>
      </c>
      <c r="S2123" s="89" t="str">
        <f t="shared" ca="1" si="4273"/>
        <v/>
      </c>
      <c r="T2123" s="89" t="str">
        <f t="shared" ca="1" si="4273"/>
        <v/>
      </c>
      <c r="U2123" s="89" t="str">
        <f t="shared" ca="1" si="4273"/>
        <v/>
      </c>
      <c r="V2123" s="98"/>
    </row>
    <row r="2124" spans="2:22" x14ac:dyDescent="0.25">
      <c r="B2124" s="91">
        <v>21</v>
      </c>
      <c r="C2124" s="92">
        <f t="shared" si="4261"/>
        <v>43878</v>
      </c>
      <c r="D2124" s="93">
        <f ca="1">OFFSET(dispos!$D$47,,120)</f>
        <v>0</v>
      </c>
      <c r="E2124" s="93">
        <f ca="1">OFFSET(dispos!$E$47,,120)</f>
        <v>0</v>
      </c>
      <c r="F2124" s="93">
        <f ca="1">OFFSET(dispos!$F$47,,120)</f>
        <v>0</v>
      </c>
      <c r="G2124" s="93">
        <f ca="1">OFFSET(dispos!$G$47,,120)</f>
        <v>0</v>
      </c>
      <c r="H2124" s="93">
        <f ca="1">OFFSET(dispos!$H$47,,120)</f>
        <v>0</v>
      </c>
      <c r="I2124" s="93">
        <f ca="1">OFFSET(dispos!$I$47,,120)</f>
        <v>0</v>
      </c>
      <c r="J2124" s="90" t="str">
        <f t="shared" ref="J2124:O2124" ca="1" si="4274">IF(D2124=0,"",SUMPRODUCT((D2104:D2153&lt;=D2124)-(ISBLANK(D2104:D2153))))</f>
        <v/>
      </c>
      <c r="K2124" s="90" t="str">
        <f t="shared" ca="1" si="4274"/>
        <v/>
      </c>
      <c r="L2124" s="90" t="str">
        <f t="shared" ca="1" si="4274"/>
        <v/>
      </c>
      <c r="M2124" s="90" t="str">
        <f t="shared" ca="1" si="4274"/>
        <v/>
      </c>
      <c r="N2124" s="90" t="str">
        <f t="shared" ca="1" si="4274"/>
        <v/>
      </c>
      <c r="O2124" s="90" t="str">
        <f t="shared" ca="1" si="4274"/>
        <v/>
      </c>
      <c r="P2124" s="89" t="str">
        <f t="shared" ref="P2124:U2124" ca="1" si="4275">IF(ISNA(MATCH(MIN(J2104:J2153)+ROW()-ROW(P2104),J2104:J2153,0)),"",INDEX(D2104:D2153,MATCH(MIN(J2104:J2153)+ROW()-ROW(P2104),J2104:J2153,0)))</f>
        <v/>
      </c>
      <c r="Q2124" s="89" t="str">
        <f t="shared" ca="1" si="4275"/>
        <v/>
      </c>
      <c r="R2124" s="89" t="str">
        <f t="shared" ca="1" si="4275"/>
        <v/>
      </c>
      <c r="S2124" s="89" t="str">
        <f t="shared" ca="1" si="4275"/>
        <v/>
      </c>
      <c r="T2124" s="89" t="str">
        <f t="shared" ca="1" si="4275"/>
        <v/>
      </c>
      <c r="U2124" s="89" t="str">
        <f t="shared" ca="1" si="4275"/>
        <v/>
      </c>
      <c r="V2124" s="98"/>
    </row>
    <row r="2125" spans="2:22" x14ac:dyDescent="0.25">
      <c r="B2125" s="91">
        <v>22</v>
      </c>
      <c r="C2125" s="92">
        <f t="shared" si="4261"/>
        <v>43878</v>
      </c>
      <c r="D2125" s="93">
        <f ca="1">OFFSET(dispos!$D$47,,126)</f>
        <v>0</v>
      </c>
      <c r="E2125" s="93">
        <f ca="1">OFFSET(dispos!$E$47,,126)</f>
        <v>0</v>
      </c>
      <c r="F2125" s="93">
        <f ca="1">OFFSET(dispos!$F$47,,126)</f>
        <v>0</v>
      </c>
      <c r="G2125" s="93">
        <f ca="1">OFFSET(dispos!$G$47,,126)</f>
        <v>0</v>
      </c>
      <c r="H2125" s="93">
        <f ca="1">OFFSET(dispos!$H$47,,126)</f>
        <v>0</v>
      </c>
      <c r="I2125" s="93">
        <f ca="1">OFFSET(dispos!$I$47,,126)</f>
        <v>0</v>
      </c>
      <c r="J2125" s="90" t="str">
        <f t="shared" ref="J2125:O2125" ca="1" si="4276">IF(D2125=0,"",SUMPRODUCT((D2104:D2153&lt;=D2125)-(ISBLANK(D2104:D2153))))</f>
        <v/>
      </c>
      <c r="K2125" s="90" t="str">
        <f t="shared" ca="1" si="4276"/>
        <v/>
      </c>
      <c r="L2125" s="90" t="str">
        <f t="shared" ca="1" si="4276"/>
        <v/>
      </c>
      <c r="M2125" s="90" t="str">
        <f t="shared" ca="1" si="4276"/>
        <v/>
      </c>
      <c r="N2125" s="90" t="str">
        <f t="shared" ca="1" si="4276"/>
        <v/>
      </c>
      <c r="O2125" s="90" t="str">
        <f t="shared" ca="1" si="4276"/>
        <v/>
      </c>
      <c r="P2125" s="89" t="str">
        <f t="shared" ref="P2125:U2125" ca="1" si="4277">IF(ISNA(MATCH(MIN(J2104:J2153)+ROW()-ROW(P2104),J2104:J2153,0)),"",INDEX(D2104:D2153,MATCH(MIN(J2104:J2153)+ROW()-ROW(P2104),J2104:J2153,0)))</f>
        <v/>
      </c>
      <c r="Q2125" s="89" t="str">
        <f t="shared" ca="1" si="4277"/>
        <v/>
      </c>
      <c r="R2125" s="89" t="str">
        <f t="shared" ca="1" si="4277"/>
        <v/>
      </c>
      <c r="S2125" s="89" t="str">
        <f t="shared" ca="1" si="4277"/>
        <v/>
      </c>
      <c r="T2125" s="89" t="str">
        <f t="shared" ca="1" si="4277"/>
        <v/>
      </c>
      <c r="U2125" s="89" t="str">
        <f t="shared" ca="1" si="4277"/>
        <v/>
      </c>
      <c r="V2125" s="98"/>
    </row>
    <row r="2126" spans="2:22" x14ac:dyDescent="0.25">
      <c r="B2126" s="91">
        <v>23</v>
      </c>
      <c r="C2126" s="92">
        <f t="shared" si="4261"/>
        <v>43878</v>
      </c>
      <c r="D2126" s="93">
        <f ca="1">OFFSET(dispos!$D$47,,132)</f>
        <v>0</v>
      </c>
      <c r="E2126" s="93">
        <f ca="1">OFFSET(dispos!$E$47,,132)</f>
        <v>0</v>
      </c>
      <c r="F2126" s="93">
        <f ca="1">OFFSET(dispos!$F$47,,132)</f>
        <v>0</v>
      </c>
      <c r="G2126" s="93">
        <f ca="1">OFFSET(dispos!$G$47,,132)</f>
        <v>0</v>
      </c>
      <c r="H2126" s="93">
        <f ca="1">OFFSET(dispos!$H$47,,132)</f>
        <v>0</v>
      </c>
      <c r="I2126" s="93">
        <f ca="1">OFFSET(dispos!$I$47,,132)</f>
        <v>0</v>
      </c>
      <c r="J2126" s="90" t="str">
        <f t="shared" ref="J2126:O2126" ca="1" si="4278">IF(D2126=0,"",SUMPRODUCT((D2104:D2153&lt;=D2126)-(ISBLANK(D2104:D2153))))</f>
        <v/>
      </c>
      <c r="K2126" s="90" t="str">
        <f t="shared" ca="1" si="4278"/>
        <v/>
      </c>
      <c r="L2126" s="90" t="str">
        <f t="shared" ca="1" si="4278"/>
        <v/>
      </c>
      <c r="M2126" s="90" t="str">
        <f t="shared" ca="1" si="4278"/>
        <v/>
      </c>
      <c r="N2126" s="90" t="str">
        <f t="shared" ca="1" si="4278"/>
        <v/>
      </c>
      <c r="O2126" s="90" t="str">
        <f t="shared" ca="1" si="4278"/>
        <v/>
      </c>
      <c r="P2126" s="89" t="str">
        <f t="shared" ref="P2126:U2126" ca="1" si="4279">IF(ISNA(MATCH(MIN(J2104:J2153)+ROW()-ROW(P2104),J2104:J2153,0)),"",INDEX(D2104:D2153,MATCH(MIN(J2104:J2153)+ROW()-ROW(P2104),J2104:J2153,0)))</f>
        <v/>
      </c>
      <c r="Q2126" s="89" t="str">
        <f t="shared" ca="1" si="4279"/>
        <v/>
      </c>
      <c r="R2126" s="89" t="str">
        <f t="shared" ca="1" si="4279"/>
        <v/>
      </c>
      <c r="S2126" s="89" t="str">
        <f t="shared" ca="1" si="4279"/>
        <v/>
      </c>
      <c r="T2126" s="89" t="str">
        <f t="shared" ca="1" si="4279"/>
        <v/>
      </c>
      <c r="U2126" s="89" t="str">
        <f t="shared" ca="1" si="4279"/>
        <v/>
      </c>
      <c r="V2126" s="98"/>
    </row>
    <row r="2127" spans="2:22" x14ac:dyDescent="0.25">
      <c r="B2127" s="91">
        <v>24</v>
      </c>
      <c r="C2127" s="92">
        <f t="shared" si="4261"/>
        <v>43878</v>
      </c>
      <c r="D2127" s="93">
        <f ca="1">OFFSET(dispos!$D$47,,138)</f>
        <v>0</v>
      </c>
      <c r="E2127" s="93">
        <f ca="1">OFFSET(dispos!$E$47,,138)</f>
        <v>0</v>
      </c>
      <c r="F2127" s="93">
        <f ca="1">OFFSET(dispos!$F$47,,138)</f>
        <v>0</v>
      </c>
      <c r="G2127" s="93">
        <f ca="1">OFFSET(dispos!$G$47,,138)</f>
        <v>0</v>
      </c>
      <c r="H2127" s="93">
        <f ca="1">OFFSET(dispos!$H$47,,138)</f>
        <v>0</v>
      </c>
      <c r="I2127" s="93">
        <f ca="1">OFFSET(dispos!$I$47,,138)</f>
        <v>0</v>
      </c>
      <c r="J2127" s="90" t="str">
        <f t="shared" ref="J2127:O2127" ca="1" si="4280">IF(D2127=0,"",SUMPRODUCT((D2104:D2153&lt;=D2127)-(ISBLANK(D2104:D2153))))</f>
        <v/>
      </c>
      <c r="K2127" s="90" t="str">
        <f t="shared" ca="1" si="4280"/>
        <v/>
      </c>
      <c r="L2127" s="90" t="str">
        <f t="shared" ca="1" si="4280"/>
        <v/>
      </c>
      <c r="M2127" s="90" t="str">
        <f t="shared" ca="1" si="4280"/>
        <v/>
      </c>
      <c r="N2127" s="90" t="str">
        <f t="shared" ca="1" si="4280"/>
        <v/>
      </c>
      <c r="O2127" s="90" t="str">
        <f t="shared" ca="1" si="4280"/>
        <v/>
      </c>
      <c r="P2127" s="89" t="str">
        <f t="shared" ref="P2127:U2127" ca="1" si="4281">IF(ISNA(MATCH(MIN(J2104:J2153)+ROW()-ROW(P2104),J2104:J2153,0)),"",INDEX(D2104:D2153,MATCH(MIN(J2104:J2153)+ROW()-ROW(P2104),J2104:J2153,0)))</f>
        <v/>
      </c>
      <c r="Q2127" s="89" t="str">
        <f t="shared" ca="1" si="4281"/>
        <v/>
      </c>
      <c r="R2127" s="89" t="str">
        <f t="shared" ca="1" si="4281"/>
        <v/>
      </c>
      <c r="S2127" s="89" t="str">
        <f t="shared" ca="1" si="4281"/>
        <v/>
      </c>
      <c r="T2127" s="89" t="str">
        <f t="shared" ca="1" si="4281"/>
        <v/>
      </c>
      <c r="U2127" s="89" t="str">
        <f t="shared" ca="1" si="4281"/>
        <v/>
      </c>
      <c r="V2127" s="98"/>
    </row>
    <row r="2128" spans="2:22" x14ac:dyDescent="0.25">
      <c r="B2128" s="91">
        <v>25</v>
      </c>
      <c r="C2128" s="92">
        <f t="shared" si="4261"/>
        <v>43878</v>
      </c>
      <c r="D2128" s="93">
        <f ca="1">OFFSET(dispos!$D$47,,144)</f>
        <v>0</v>
      </c>
      <c r="E2128" s="93">
        <f ca="1">OFFSET(dispos!$E$47,,144)</f>
        <v>0</v>
      </c>
      <c r="F2128" s="93">
        <f ca="1">OFFSET(dispos!$F$47,,144)</f>
        <v>0</v>
      </c>
      <c r="G2128" s="93">
        <f ca="1">OFFSET(dispos!$G$47,,144)</f>
        <v>0</v>
      </c>
      <c r="H2128" s="93">
        <f ca="1">OFFSET(dispos!$H$47,,144)</f>
        <v>0</v>
      </c>
      <c r="I2128" s="93">
        <f ca="1">OFFSET(dispos!$I$47,,144)</f>
        <v>0</v>
      </c>
      <c r="J2128" s="90" t="str">
        <f t="shared" ref="J2128:O2128" ca="1" si="4282">IF(D2128=0,"",SUMPRODUCT((D2104:D2153&lt;=D2128)-(ISBLANK(D2104:D2153))))</f>
        <v/>
      </c>
      <c r="K2128" s="90" t="str">
        <f t="shared" ca="1" si="4282"/>
        <v/>
      </c>
      <c r="L2128" s="90" t="str">
        <f t="shared" ca="1" si="4282"/>
        <v/>
      </c>
      <c r="M2128" s="90" t="str">
        <f t="shared" ca="1" si="4282"/>
        <v/>
      </c>
      <c r="N2128" s="90" t="str">
        <f t="shared" ca="1" si="4282"/>
        <v/>
      </c>
      <c r="O2128" s="90" t="str">
        <f t="shared" ca="1" si="4282"/>
        <v/>
      </c>
      <c r="P2128" s="89" t="str">
        <f t="shared" ref="P2128:U2128" ca="1" si="4283">IF(ISNA(MATCH(MIN(J2104:J2153)+ROW()-ROW(P2104),J2104:J2153,0)),"",INDEX(D2104:D2153,MATCH(MIN(J2104:J2153)+ROW()-ROW(P2104),J2104:J2153,0)))</f>
        <v/>
      </c>
      <c r="Q2128" s="89" t="str">
        <f t="shared" ca="1" si="4283"/>
        <v/>
      </c>
      <c r="R2128" s="89" t="str">
        <f t="shared" ca="1" si="4283"/>
        <v/>
      </c>
      <c r="S2128" s="89" t="str">
        <f t="shared" ca="1" si="4283"/>
        <v/>
      </c>
      <c r="T2128" s="89" t="str">
        <f t="shared" ca="1" si="4283"/>
        <v/>
      </c>
      <c r="U2128" s="89" t="str">
        <f t="shared" ca="1" si="4283"/>
        <v/>
      </c>
      <c r="V2128" s="98"/>
    </row>
    <row r="2129" spans="2:22" x14ac:dyDescent="0.25">
      <c r="B2129" s="91">
        <v>26</v>
      </c>
      <c r="C2129" s="92">
        <f t="shared" si="4261"/>
        <v>43878</v>
      </c>
      <c r="D2129" s="93">
        <f ca="1">OFFSET(dispos!$D$47,,150)</f>
        <v>0</v>
      </c>
      <c r="E2129" s="93">
        <f ca="1">OFFSET(dispos!$E$47,,150)</f>
        <v>0</v>
      </c>
      <c r="F2129" s="93">
        <f ca="1">OFFSET(dispos!$F$47,,150)</f>
        <v>0</v>
      </c>
      <c r="G2129" s="93">
        <f ca="1">OFFSET(dispos!$G$47,,150)</f>
        <v>0</v>
      </c>
      <c r="H2129" s="93">
        <f ca="1">OFFSET(dispos!$H$47,,150)</f>
        <v>0</v>
      </c>
      <c r="I2129" s="93">
        <f ca="1">OFFSET(dispos!$I$47,,150)</f>
        <v>0</v>
      </c>
      <c r="J2129" s="90" t="str">
        <f t="shared" ref="J2129:O2129" ca="1" si="4284">IF(D2129=0,"",SUMPRODUCT((D2104:D2153&lt;=D2129)-(ISBLANK(D2104:D2153))))</f>
        <v/>
      </c>
      <c r="K2129" s="90" t="str">
        <f t="shared" ca="1" si="4284"/>
        <v/>
      </c>
      <c r="L2129" s="90" t="str">
        <f t="shared" ca="1" si="4284"/>
        <v/>
      </c>
      <c r="M2129" s="90" t="str">
        <f t="shared" ca="1" si="4284"/>
        <v/>
      </c>
      <c r="N2129" s="90" t="str">
        <f t="shared" ca="1" si="4284"/>
        <v/>
      </c>
      <c r="O2129" s="90" t="str">
        <f t="shared" ca="1" si="4284"/>
        <v/>
      </c>
      <c r="P2129" s="89" t="str">
        <f t="shared" ref="P2129:U2129" ca="1" si="4285">IF(ISNA(MATCH(MIN(J2104:J2153)+ROW()-ROW(P2104),J2104:J2153,0)),"",INDEX(D2104:D2153,MATCH(MIN(J2104:J2153)+ROW()-ROW(P2104),J2104:J2153,0)))</f>
        <v/>
      </c>
      <c r="Q2129" s="89" t="str">
        <f t="shared" ca="1" si="4285"/>
        <v/>
      </c>
      <c r="R2129" s="89" t="str">
        <f t="shared" ca="1" si="4285"/>
        <v/>
      </c>
      <c r="S2129" s="89" t="str">
        <f t="shared" ca="1" si="4285"/>
        <v/>
      </c>
      <c r="T2129" s="89" t="str">
        <f t="shared" ca="1" si="4285"/>
        <v/>
      </c>
      <c r="U2129" s="89" t="str">
        <f t="shared" ca="1" si="4285"/>
        <v/>
      </c>
      <c r="V2129" s="98"/>
    </row>
    <row r="2130" spans="2:22" x14ac:dyDescent="0.25">
      <c r="B2130" s="91">
        <v>27</v>
      </c>
      <c r="C2130" s="92">
        <f t="shared" si="4261"/>
        <v>43878</v>
      </c>
      <c r="D2130" s="93">
        <f ca="1">OFFSET(dispos!$D$47,,156)</f>
        <v>0</v>
      </c>
      <c r="E2130" s="93">
        <f ca="1">OFFSET(dispos!$E$47,,156)</f>
        <v>0</v>
      </c>
      <c r="F2130" s="93">
        <f ca="1">OFFSET(dispos!$F$47,,156)</f>
        <v>0</v>
      </c>
      <c r="G2130" s="93">
        <f ca="1">OFFSET(dispos!$G$47,,156)</f>
        <v>0</v>
      </c>
      <c r="H2130" s="93">
        <f ca="1">OFFSET(dispos!$H$47,,156)</f>
        <v>0</v>
      </c>
      <c r="I2130" s="93">
        <f ca="1">OFFSET(dispos!$I$47,,156)</f>
        <v>0</v>
      </c>
      <c r="J2130" s="90" t="str">
        <f t="shared" ref="J2130:O2130" ca="1" si="4286">IF(D2130=0,"",SUMPRODUCT((D2104:D2153&lt;=D2130)-(ISBLANK(D2104:D2153))))</f>
        <v/>
      </c>
      <c r="K2130" s="90" t="str">
        <f t="shared" ca="1" si="4286"/>
        <v/>
      </c>
      <c r="L2130" s="90" t="str">
        <f t="shared" ca="1" si="4286"/>
        <v/>
      </c>
      <c r="M2130" s="90" t="str">
        <f t="shared" ca="1" si="4286"/>
        <v/>
      </c>
      <c r="N2130" s="90" t="str">
        <f t="shared" ca="1" si="4286"/>
        <v/>
      </c>
      <c r="O2130" s="90" t="str">
        <f t="shared" ca="1" si="4286"/>
        <v/>
      </c>
      <c r="P2130" s="89" t="str">
        <f t="shared" ref="P2130:U2130" ca="1" si="4287">IF(ISNA(MATCH(MIN(J2104:J2153)+ROW()-ROW(P2104),J2104:J2153,0)),"",INDEX(D2104:D2153,MATCH(MIN(J2104:J2153)+ROW()-ROW(P2104),J2104:J2153,0)))</f>
        <v/>
      </c>
      <c r="Q2130" s="89" t="str">
        <f t="shared" ca="1" si="4287"/>
        <v/>
      </c>
      <c r="R2130" s="89" t="str">
        <f t="shared" ca="1" si="4287"/>
        <v/>
      </c>
      <c r="S2130" s="89" t="str">
        <f t="shared" ca="1" si="4287"/>
        <v/>
      </c>
      <c r="T2130" s="89" t="str">
        <f t="shared" ca="1" si="4287"/>
        <v/>
      </c>
      <c r="U2130" s="89" t="str">
        <f t="shared" ca="1" si="4287"/>
        <v/>
      </c>
      <c r="V2130" s="98"/>
    </row>
    <row r="2131" spans="2:22" x14ac:dyDescent="0.25">
      <c r="B2131" s="91">
        <v>28</v>
      </c>
      <c r="C2131" s="92">
        <f t="shared" si="4261"/>
        <v>43878</v>
      </c>
      <c r="D2131" s="93">
        <f ca="1">OFFSET(dispos!$D$47,,162)</f>
        <v>0</v>
      </c>
      <c r="E2131" s="93">
        <f ca="1">OFFSET(dispos!$E$47,,162)</f>
        <v>0</v>
      </c>
      <c r="F2131" s="93">
        <f ca="1">OFFSET(dispos!$F$47,,162)</f>
        <v>0</v>
      </c>
      <c r="G2131" s="93">
        <f ca="1">OFFSET(dispos!$G$47,,162)</f>
        <v>0</v>
      </c>
      <c r="H2131" s="93">
        <f ca="1">OFFSET(dispos!$H$47,,162)</f>
        <v>0</v>
      </c>
      <c r="I2131" s="93">
        <f ca="1">OFFSET(dispos!$I$47,,162)</f>
        <v>0</v>
      </c>
      <c r="J2131" s="90" t="str">
        <f t="shared" ref="J2131:O2131" ca="1" si="4288">IF(D2131=0,"",SUMPRODUCT((D2104:D2153&lt;=D2131)-(ISBLANK(D2104:D2153))))</f>
        <v/>
      </c>
      <c r="K2131" s="90" t="str">
        <f t="shared" ca="1" si="4288"/>
        <v/>
      </c>
      <c r="L2131" s="90" t="str">
        <f t="shared" ca="1" si="4288"/>
        <v/>
      </c>
      <c r="M2131" s="90" t="str">
        <f t="shared" ca="1" si="4288"/>
        <v/>
      </c>
      <c r="N2131" s="90" t="str">
        <f t="shared" ca="1" si="4288"/>
        <v/>
      </c>
      <c r="O2131" s="90" t="str">
        <f t="shared" ca="1" si="4288"/>
        <v/>
      </c>
      <c r="P2131" s="89" t="str">
        <f t="shared" ref="P2131:U2131" ca="1" si="4289">IF(ISNA(MATCH(MIN(J2104:J2153)+ROW()-ROW(P2104),J2104:J2153,0)),"",INDEX(D2104:D2153,MATCH(MIN(J2104:J2153)+ROW()-ROW(P2104),J2104:J2153,0)))</f>
        <v/>
      </c>
      <c r="Q2131" s="89" t="str">
        <f t="shared" ca="1" si="4289"/>
        <v/>
      </c>
      <c r="R2131" s="89" t="str">
        <f t="shared" ca="1" si="4289"/>
        <v/>
      </c>
      <c r="S2131" s="89" t="str">
        <f t="shared" ca="1" si="4289"/>
        <v/>
      </c>
      <c r="T2131" s="89" t="str">
        <f t="shared" ca="1" si="4289"/>
        <v/>
      </c>
      <c r="U2131" s="89" t="str">
        <f t="shared" ca="1" si="4289"/>
        <v/>
      </c>
      <c r="V2131" s="98"/>
    </row>
    <row r="2132" spans="2:22" x14ac:dyDescent="0.25">
      <c r="B2132" s="91">
        <v>29</v>
      </c>
      <c r="C2132" s="92">
        <f t="shared" si="4261"/>
        <v>43878</v>
      </c>
      <c r="D2132" s="93">
        <f ca="1">OFFSET(dispos!$D$47,,168)</f>
        <v>0</v>
      </c>
      <c r="E2132" s="93">
        <f ca="1">OFFSET(dispos!$E$47,,168)</f>
        <v>0</v>
      </c>
      <c r="F2132" s="93">
        <f ca="1">OFFSET(dispos!$F$47,,168)</f>
        <v>0</v>
      </c>
      <c r="G2132" s="93">
        <f ca="1">OFFSET(dispos!$G$47,,168)</f>
        <v>0</v>
      </c>
      <c r="H2132" s="93">
        <f ca="1">OFFSET(dispos!$H$47,,168)</f>
        <v>0</v>
      </c>
      <c r="I2132" s="93">
        <f ca="1">OFFSET(dispos!$I$47,,168)</f>
        <v>0</v>
      </c>
      <c r="J2132" s="90" t="str">
        <f t="shared" ref="J2132:O2132" ca="1" si="4290">IF(D2132=0,"",SUMPRODUCT((D2104:D2153&lt;=D2132)-(ISBLANK(D2104:D2153))))</f>
        <v/>
      </c>
      <c r="K2132" s="90" t="str">
        <f t="shared" ca="1" si="4290"/>
        <v/>
      </c>
      <c r="L2132" s="90" t="str">
        <f t="shared" ca="1" si="4290"/>
        <v/>
      </c>
      <c r="M2132" s="90" t="str">
        <f t="shared" ca="1" si="4290"/>
        <v/>
      </c>
      <c r="N2132" s="90" t="str">
        <f t="shared" ca="1" si="4290"/>
        <v/>
      </c>
      <c r="O2132" s="90" t="str">
        <f t="shared" ca="1" si="4290"/>
        <v/>
      </c>
      <c r="P2132" s="89" t="str">
        <f t="shared" ref="P2132:U2132" ca="1" si="4291">IF(ISNA(MATCH(MIN(J2104:J2153)+ROW()-ROW(P2104),J2104:J2153,0)),"",INDEX(D2104:D2153,MATCH(MIN(J2104:J2153)+ROW()-ROW(P2104),J2104:J2153,0)))</f>
        <v/>
      </c>
      <c r="Q2132" s="89" t="str">
        <f t="shared" ca="1" si="4291"/>
        <v/>
      </c>
      <c r="R2132" s="89" t="str">
        <f t="shared" ca="1" si="4291"/>
        <v/>
      </c>
      <c r="S2132" s="89" t="str">
        <f t="shared" ca="1" si="4291"/>
        <v/>
      </c>
      <c r="T2132" s="89" t="str">
        <f t="shared" ca="1" si="4291"/>
        <v/>
      </c>
      <c r="U2132" s="89" t="str">
        <f t="shared" ca="1" si="4291"/>
        <v/>
      </c>
      <c r="V2132" s="98"/>
    </row>
    <row r="2133" spans="2:22" x14ac:dyDescent="0.25">
      <c r="B2133" s="91">
        <v>30</v>
      </c>
      <c r="C2133" s="92">
        <f t="shared" si="4261"/>
        <v>43878</v>
      </c>
      <c r="D2133" s="93">
        <f ca="1">OFFSET(dispos!$D$47,,174)</f>
        <v>0</v>
      </c>
      <c r="E2133" s="93">
        <f ca="1">OFFSET(dispos!$E$47,,174)</f>
        <v>0</v>
      </c>
      <c r="F2133" s="93">
        <f ca="1">OFFSET(dispos!$F$47,,174)</f>
        <v>0</v>
      </c>
      <c r="G2133" s="93">
        <f ca="1">OFFSET(dispos!$G$47,,174)</f>
        <v>0</v>
      </c>
      <c r="H2133" s="93">
        <f ca="1">OFFSET(dispos!$H$47,,174)</f>
        <v>0</v>
      </c>
      <c r="I2133" s="93">
        <f ca="1">OFFSET(dispos!$I$47,,174)</f>
        <v>0</v>
      </c>
      <c r="J2133" s="90" t="str">
        <f t="shared" ref="J2133:O2133" ca="1" si="4292">IF(D2133=0,"",SUMPRODUCT((D2104:D2153&lt;=D2133)-(ISBLANK(D2104:D2153))))</f>
        <v/>
      </c>
      <c r="K2133" s="90" t="str">
        <f t="shared" ca="1" si="4292"/>
        <v/>
      </c>
      <c r="L2133" s="90" t="str">
        <f t="shared" ca="1" si="4292"/>
        <v/>
      </c>
      <c r="M2133" s="90" t="str">
        <f t="shared" ca="1" si="4292"/>
        <v/>
      </c>
      <c r="N2133" s="90" t="str">
        <f t="shared" ca="1" si="4292"/>
        <v/>
      </c>
      <c r="O2133" s="90" t="str">
        <f t="shared" ca="1" si="4292"/>
        <v/>
      </c>
      <c r="P2133" s="89" t="str">
        <f t="shared" ref="P2133:U2133" ca="1" si="4293">IF(ISNA(MATCH(MIN(J2104:J2153)+ROW()-ROW(P2104),J2104:J2153,0)),"",INDEX(D2104:D2153,MATCH(MIN(J2104:J2153)+ROW()-ROW(P2104),J2104:J2153,0)))</f>
        <v/>
      </c>
      <c r="Q2133" s="89" t="str">
        <f t="shared" ca="1" si="4293"/>
        <v/>
      </c>
      <c r="R2133" s="89" t="str">
        <f t="shared" ca="1" si="4293"/>
        <v/>
      </c>
      <c r="S2133" s="89" t="str">
        <f t="shared" ca="1" si="4293"/>
        <v/>
      </c>
      <c r="T2133" s="89" t="str">
        <f t="shared" ca="1" si="4293"/>
        <v/>
      </c>
      <c r="U2133" s="89" t="str">
        <f t="shared" ca="1" si="4293"/>
        <v/>
      </c>
      <c r="V2133" s="98"/>
    </row>
    <row r="2134" spans="2:22" x14ac:dyDescent="0.25">
      <c r="B2134" s="91">
        <v>31</v>
      </c>
      <c r="C2134" s="92">
        <f t="shared" si="4261"/>
        <v>43878</v>
      </c>
      <c r="D2134" s="93">
        <f ca="1">OFFSET(dispos!$D$47,,180)</f>
        <v>0</v>
      </c>
      <c r="E2134" s="93">
        <f ca="1">OFFSET(dispos!$E$47,,180)</f>
        <v>0</v>
      </c>
      <c r="F2134" s="93">
        <f ca="1">OFFSET(dispos!$F$47,,180)</f>
        <v>0</v>
      </c>
      <c r="G2134" s="93">
        <f ca="1">OFFSET(dispos!$G$47,,180)</f>
        <v>0</v>
      </c>
      <c r="H2134" s="93">
        <f ca="1">OFFSET(dispos!$H$47,,180)</f>
        <v>0</v>
      </c>
      <c r="I2134" s="93">
        <f ca="1">OFFSET(dispos!$I$47,,180)</f>
        <v>0</v>
      </c>
      <c r="J2134" s="90" t="str">
        <f t="shared" ref="J2134:O2134" ca="1" si="4294">IF(D2134=0,"",SUMPRODUCT((D2104:D2153&lt;=D2134)-(ISBLANK(D2104:D2153))))</f>
        <v/>
      </c>
      <c r="K2134" s="90" t="str">
        <f t="shared" ca="1" si="4294"/>
        <v/>
      </c>
      <c r="L2134" s="90" t="str">
        <f t="shared" ca="1" si="4294"/>
        <v/>
      </c>
      <c r="M2134" s="90" t="str">
        <f t="shared" ca="1" si="4294"/>
        <v/>
      </c>
      <c r="N2134" s="90" t="str">
        <f t="shared" ca="1" si="4294"/>
        <v/>
      </c>
      <c r="O2134" s="90" t="str">
        <f t="shared" ca="1" si="4294"/>
        <v/>
      </c>
      <c r="P2134" s="89" t="str">
        <f t="shared" ref="P2134:U2134" ca="1" si="4295">IF(ISNA(MATCH(MIN(J2104:J2153)+ROW()-ROW(P2104),J2104:J2153,0)),"",INDEX(D2104:D2153,MATCH(MIN(J2104:J2153)+ROW()-ROW(P2104),J2104:J2153,0)))</f>
        <v/>
      </c>
      <c r="Q2134" s="89" t="str">
        <f t="shared" ca="1" si="4295"/>
        <v/>
      </c>
      <c r="R2134" s="89" t="str">
        <f t="shared" ca="1" si="4295"/>
        <v/>
      </c>
      <c r="S2134" s="89" t="str">
        <f t="shared" ca="1" si="4295"/>
        <v/>
      </c>
      <c r="T2134" s="89" t="str">
        <f t="shared" ca="1" si="4295"/>
        <v/>
      </c>
      <c r="U2134" s="89" t="str">
        <f t="shared" ca="1" si="4295"/>
        <v/>
      </c>
      <c r="V2134" s="98"/>
    </row>
    <row r="2135" spans="2:22" x14ac:dyDescent="0.25">
      <c r="B2135" s="91">
        <v>32</v>
      </c>
      <c r="C2135" s="92">
        <f t="shared" si="4261"/>
        <v>43878</v>
      </c>
      <c r="D2135" s="93">
        <f ca="1">OFFSET(dispos!$D$47,,186)</f>
        <v>0</v>
      </c>
      <c r="E2135" s="93">
        <f ca="1">OFFSET(dispos!$E$47,,186)</f>
        <v>0</v>
      </c>
      <c r="F2135" s="93">
        <f ca="1">OFFSET(dispos!$F$47,,186)</f>
        <v>0</v>
      </c>
      <c r="G2135" s="93">
        <f ca="1">OFFSET(dispos!$G$47,,186)</f>
        <v>0</v>
      </c>
      <c r="H2135" s="93">
        <f ca="1">OFFSET(dispos!$H$47,,186)</f>
        <v>0</v>
      </c>
      <c r="I2135" s="93">
        <f ca="1">OFFSET(dispos!$I$47,,186)</f>
        <v>0</v>
      </c>
      <c r="J2135" s="90" t="str">
        <f t="shared" ref="J2135:O2135" ca="1" si="4296">IF(D2135=0,"",SUMPRODUCT((D2104:D2153&lt;=D2135)-(ISBLANK(D2104:D2153))))</f>
        <v/>
      </c>
      <c r="K2135" s="90" t="str">
        <f t="shared" ca="1" si="4296"/>
        <v/>
      </c>
      <c r="L2135" s="90" t="str">
        <f t="shared" ca="1" si="4296"/>
        <v/>
      </c>
      <c r="M2135" s="90" t="str">
        <f t="shared" ca="1" si="4296"/>
        <v/>
      </c>
      <c r="N2135" s="90" t="str">
        <f t="shared" ca="1" si="4296"/>
        <v/>
      </c>
      <c r="O2135" s="90" t="str">
        <f t="shared" ca="1" si="4296"/>
        <v/>
      </c>
      <c r="P2135" s="89" t="str">
        <f t="shared" ref="P2135:U2135" ca="1" si="4297">IF(ISNA(MATCH(MIN(J2104:J2153)+ROW()-ROW(P2104),J2104:J2153,0)),"",INDEX(D2104:D2153,MATCH(MIN(J2104:J2153)+ROW()-ROW(P2104),J2104:J2153,0)))</f>
        <v/>
      </c>
      <c r="Q2135" s="89" t="str">
        <f t="shared" ca="1" si="4297"/>
        <v/>
      </c>
      <c r="R2135" s="89" t="str">
        <f t="shared" ca="1" si="4297"/>
        <v/>
      </c>
      <c r="S2135" s="89" t="str">
        <f t="shared" ca="1" si="4297"/>
        <v/>
      </c>
      <c r="T2135" s="89" t="str">
        <f t="shared" ca="1" si="4297"/>
        <v/>
      </c>
      <c r="U2135" s="89" t="str">
        <f t="shared" ca="1" si="4297"/>
        <v/>
      </c>
      <c r="V2135" s="98"/>
    </row>
    <row r="2136" spans="2:22" x14ac:dyDescent="0.25">
      <c r="B2136" s="91">
        <v>33</v>
      </c>
      <c r="C2136" s="92">
        <f t="shared" si="4261"/>
        <v>43878</v>
      </c>
      <c r="D2136" s="93">
        <f ca="1">OFFSET(dispos!$D$47,,192)</f>
        <v>0</v>
      </c>
      <c r="E2136" s="93">
        <f ca="1">OFFSET(dispos!$E$47,,192)</f>
        <v>0</v>
      </c>
      <c r="F2136" s="93">
        <f ca="1">OFFSET(dispos!$F$47,,192)</f>
        <v>0</v>
      </c>
      <c r="G2136" s="93">
        <f ca="1">OFFSET(dispos!$G$47,,192)</f>
        <v>0</v>
      </c>
      <c r="H2136" s="93">
        <f ca="1">OFFSET(dispos!$H$47,,192)</f>
        <v>0</v>
      </c>
      <c r="I2136" s="93">
        <f ca="1">OFFSET(dispos!$I$47,,192)</f>
        <v>0</v>
      </c>
      <c r="J2136" s="90" t="str">
        <f t="shared" ref="J2136:O2136" ca="1" si="4298">IF(D2136=0,"",SUMPRODUCT((D2104:D2153&lt;=D2136)-(ISBLANK(D2104:D2153))))</f>
        <v/>
      </c>
      <c r="K2136" s="90" t="str">
        <f t="shared" ca="1" si="4298"/>
        <v/>
      </c>
      <c r="L2136" s="90" t="str">
        <f t="shared" ca="1" si="4298"/>
        <v/>
      </c>
      <c r="M2136" s="90" t="str">
        <f t="shared" ca="1" si="4298"/>
        <v/>
      </c>
      <c r="N2136" s="90" t="str">
        <f t="shared" ca="1" si="4298"/>
        <v/>
      </c>
      <c r="O2136" s="90" t="str">
        <f t="shared" ca="1" si="4298"/>
        <v/>
      </c>
      <c r="P2136" s="89" t="str">
        <f t="shared" ref="P2136:U2136" ca="1" si="4299">IF(ISNA(MATCH(MIN(J2104:J2153)+ROW()-ROW(P2104),J2104:J2153,0)),"",INDEX(D2104:D2153,MATCH(MIN(J2104:J2153)+ROW()-ROW(P2104),J2104:J2153,0)))</f>
        <v/>
      </c>
      <c r="Q2136" s="89" t="str">
        <f t="shared" ca="1" si="4299"/>
        <v/>
      </c>
      <c r="R2136" s="89" t="str">
        <f t="shared" ca="1" si="4299"/>
        <v/>
      </c>
      <c r="S2136" s="89" t="str">
        <f t="shared" ca="1" si="4299"/>
        <v/>
      </c>
      <c r="T2136" s="89" t="str">
        <f t="shared" ca="1" si="4299"/>
        <v/>
      </c>
      <c r="U2136" s="89" t="str">
        <f t="shared" ca="1" si="4299"/>
        <v/>
      </c>
      <c r="V2136" s="98"/>
    </row>
    <row r="2137" spans="2:22" x14ac:dyDescent="0.25">
      <c r="B2137" s="91">
        <v>34</v>
      </c>
      <c r="C2137" s="92">
        <f t="shared" si="4261"/>
        <v>43878</v>
      </c>
      <c r="D2137" s="93">
        <f ca="1">OFFSET(dispos!$D$47,,198)</f>
        <v>0</v>
      </c>
      <c r="E2137" s="93">
        <f ca="1">OFFSET(dispos!$E$47,,198)</f>
        <v>0</v>
      </c>
      <c r="F2137" s="93">
        <f ca="1">OFFSET(dispos!$F$47,,198)</f>
        <v>0</v>
      </c>
      <c r="G2137" s="93">
        <f ca="1">OFFSET(dispos!$G$47,,198)</f>
        <v>0</v>
      </c>
      <c r="H2137" s="93">
        <f ca="1">OFFSET(dispos!$H$47,,198)</f>
        <v>0</v>
      </c>
      <c r="I2137" s="93">
        <f ca="1">OFFSET(dispos!$I$47,,198)</f>
        <v>0</v>
      </c>
      <c r="J2137" s="90" t="str">
        <f t="shared" ref="J2137:O2137" ca="1" si="4300">IF(D2137=0,"",SUMPRODUCT((D2104:D2153&lt;=D2137)-(ISBLANK(D2104:D2153))))</f>
        <v/>
      </c>
      <c r="K2137" s="90" t="str">
        <f t="shared" ca="1" si="4300"/>
        <v/>
      </c>
      <c r="L2137" s="90" t="str">
        <f t="shared" ca="1" si="4300"/>
        <v/>
      </c>
      <c r="M2137" s="90" t="str">
        <f t="shared" ca="1" si="4300"/>
        <v/>
      </c>
      <c r="N2137" s="90" t="str">
        <f t="shared" ca="1" si="4300"/>
        <v/>
      </c>
      <c r="O2137" s="90" t="str">
        <f t="shared" ca="1" si="4300"/>
        <v/>
      </c>
      <c r="P2137" s="89" t="str">
        <f t="shared" ref="P2137:U2137" ca="1" si="4301">IF(ISNA(MATCH(MIN(J2104:J2153)+ROW()-ROW(P2104),J2104:J2153,0)),"",INDEX(D2104:D2153,MATCH(MIN(J2104:J2153)+ROW()-ROW(P2104),J2104:J2153,0)))</f>
        <v/>
      </c>
      <c r="Q2137" s="89" t="str">
        <f t="shared" ca="1" si="4301"/>
        <v/>
      </c>
      <c r="R2137" s="89" t="str">
        <f t="shared" ca="1" si="4301"/>
        <v/>
      </c>
      <c r="S2137" s="89" t="str">
        <f t="shared" ca="1" si="4301"/>
        <v/>
      </c>
      <c r="T2137" s="89" t="str">
        <f t="shared" ca="1" si="4301"/>
        <v/>
      </c>
      <c r="U2137" s="89" t="str">
        <f t="shared" ca="1" si="4301"/>
        <v/>
      </c>
      <c r="V2137" s="98"/>
    </row>
    <row r="2138" spans="2:22" x14ac:dyDescent="0.25">
      <c r="B2138" s="91">
        <v>35</v>
      </c>
      <c r="C2138" s="92">
        <f t="shared" si="4261"/>
        <v>43878</v>
      </c>
      <c r="D2138" s="93">
        <f ca="1">OFFSET(dispos!$D$47,,204)</f>
        <v>0</v>
      </c>
      <c r="E2138" s="93">
        <f ca="1">OFFSET(dispos!$E$47,,204)</f>
        <v>0</v>
      </c>
      <c r="F2138" s="93">
        <f ca="1">OFFSET(dispos!$F$47,,204)</f>
        <v>0</v>
      </c>
      <c r="G2138" s="93">
        <f ca="1">OFFSET(dispos!$G$47,,204)</f>
        <v>0</v>
      </c>
      <c r="H2138" s="93">
        <f ca="1">OFFSET(dispos!$H$47,,204)</f>
        <v>0</v>
      </c>
      <c r="I2138" s="93">
        <f ca="1">OFFSET(dispos!$I$47,,204)</f>
        <v>0</v>
      </c>
      <c r="J2138" s="90" t="str">
        <f t="shared" ref="J2138:O2138" ca="1" si="4302">IF(D2138=0,"",SUMPRODUCT((D2104:D2153&lt;=D2138)-(ISBLANK(D2104:D2153))))</f>
        <v/>
      </c>
      <c r="K2138" s="90" t="str">
        <f t="shared" ca="1" si="4302"/>
        <v/>
      </c>
      <c r="L2138" s="90" t="str">
        <f t="shared" ca="1" si="4302"/>
        <v/>
      </c>
      <c r="M2138" s="90" t="str">
        <f t="shared" ca="1" si="4302"/>
        <v/>
      </c>
      <c r="N2138" s="90" t="str">
        <f t="shared" ca="1" si="4302"/>
        <v/>
      </c>
      <c r="O2138" s="90" t="str">
        <f t="shared" ca="1" si="4302"/>
        <v/>
      </c>
      <c r="P2138" s="89" t="str">
        <f t="shared" ref="P2138:U2138" ca="1" si="4303">IF(ISNA(MATCH(MIN(J2104:J2153)+ROW()-ROW(P2104),J2104:J2153,0)),"",INDEX(D2104:D2153,MATCH(MIN(J2104:J2153)+ROW()-ROW(P2104),J2104:J2153,0)))</f>
        <v/>
      </c>
      <c r="Q2138" s="89" t="str">
        <f t="shared" ca="1" si="4303"/>
        <v/>
      </c>
      <c r="R2138" s="89" t="str">
        <f t="shared" ca="1" si="4303"/>
        <v/>
      </c>
      <c r="S2138" s="89" t="str">
        <f t="shared" ca="1" si="4303"/>
        <v/>
      </c>
      <c r="T2138" s="89" t="str">
        <f t="shared" ca="1" si="4303"/>
        <v/>
      </c>
      <c r="U2138" s="89" t="str">
        <f t="shared" ca="1" si="4303"/>
        <v/>
      </c>
      <c r="V2138" s="98"/>
    </row>
    <row r="2139" spans="2:22" x14ac:dyDescent="0.25">
      <c r="B2139" s="91">
        <v>36</v>
      </c>
      <c r="C2139" s="92">
        <f t="shared" si="4261"/>
        <v>43878</v>
      </c>
      <c r="D2139" s="93">
        <f ca="1">OFFSET(dispos!$D$47,,210)</f>
        <v>0</v>
      </c>
      <c r="E2139" s="93">
        <f ca="1">OFFSET(dispos!$E$47,,210)</f>
        <v>0</v>
      </c>
      <c r="F2139" s="93">
        <f ca="1">OFFSET(dispos!$F$47,,210)</f>
        <v>0</v>
      </c>
      <c r="G2139" s="93">
        <f ca="1">OFFSET(dispos!$G$47,,210)</f>
        <v>0</v>
      </c>
      <c r="H2139" s="93">
        <f ca="1">OFFSET(dispos!$H$47,,210)</f>
        <v>0</v>
      </c>
      <c r="I2139" s="93">
        <f ca="1">OFFSET(dispos!$I$47,,210)</f>
        <v>0</v>
      </c>
      <c r="J2139" s="90" t="str">
        <f t="shared" ref="J2139:O2139" ca="1" si="4304">IF(D2139=0,"",SUMPRODUCT((D2104:D2153&lt;=D2139)-(ISBLANK(D2104:D2153))))</f>
        <v/>
      </c>
      <c r="K2139" s="90" t="str">
        <f t="shared" ca="1" si="4304"/>
        <v/>
      </c>
      <c r="L2139" s="90" t="str">
        <f t="shared" ca="1" si="4304"/>
        <v/>
      </c>
      <c r="M2139" s="90" t="str">
        <f t="shared" ca="1" si="4304"/>
        <v/>
      </c>
      <c r="N2139" s="90" t="str">
        <f t="shared" ca="1" si="4304"/>
        <v/>
      </c>
      <c r="O2139" s="90" t="str">
        <f t="shared" ca="1" si="4304"/>
        <v/>
      </c>
      <c r="P2139" s="89" t="str">
        <f t="shared" ref="P2139:U2139" ca="1" si="4305">IF(ISNA(MATCH(MIN(J2104:J2153)+ROW()-ROW(P2104),J2104:J2153,0)),"",INDEX(D2104:D2153,MATCH(MIN(J2104:J2153)+ROW()-ROW(P2104),J2104:J2153,0)))</f>
        <v/>
      </c>
      <c r="Q2139" s="89" t="str">
        <f t="shared" ca="1" si="4305"/>
        <v/>
      </c>
      <c r="R2139" s="89" t="str">
        <f t="shared" ca="1" si="4305"/>
        <v/>
      </c>
      <c r="S2139" s="89" t="str">
        <f t="shared" ca="1" si="4305"/>
        <v/>
      </c>
      <c r="T2139" s="89" t="str">
        <f t="shared" ca="1" si="4305"/>
        <v/>
      </c>
      <c r="U2139" s="89" t="str">
        <f t="shared" ca="1" si="4305"/>
        <v/>
      </c>
      <c r="V2139" s="98"/>
    </row>
    <row r="2140" spans="2:22" x14ac:dyDescent="0.25">
      <c r="B2140" s="91">
        <v>37</v>
      </c>
      <c r="C2140" s="92">
        <f t="shared" si="4261"/>
        <v>43878</v>
      </c>
      <c r="D2140" s="93">
        <f ca="1">OFFSET(dispos!$D$47,,216)</f>
        <v>0</v>
      </c>
      <c r="E2140" s="93">
        <f ca="1">OFFSET(dispos!$E$47,,216)</f>
        <v>0</v>
      </c>
      <c r="F2140" s="93">
        <f ca="1">OFFSET(dispos!$F$47,,216)</f>
        <v>0</v>
      </c>
      <c r="G2140" s="93">
        <f ca="1">OFFSET(dispos!$G$47,,216)</f>
        <v>0</v>
      </c>
      <c r="H2140" s="93">
        <f ca="1">OFFSET(dispos!$H$47,,216)</f>
        <v>0</v>
      </c>
      <c r="I2140" s="93">
        <f ca="1">OFFSET(dispos!$I$47,,216)</f>
        <v>0</v>
      </c>
      <c r="J2140" s="90" t="str">
        <f t="shared" ref="J2140:O2140" ca="1" si="4306">IF(D2140=0,"",SUMPRODUCT((D2104:D2153&lt;=D2140)-(ISBLANK(D2104:D2153))))</f>
        <v/>
      </c>
      <c r="K2140" s="90" t="str">
        <f t="shared" ca="1" si="4306"/>
        <v/>
      </c>
      <c r="L2140" s="90" t="str">
        <f t="shared" ca="1" si="4306"/>
        <v/>
      </c>
      <c r="M2140" s="90" t="str">
        <f t="shared" ca="1" si="4306"/>
        <v/>
      </c>
      <c r="N2140" s="90" t="str">
        <f t="shared" ca="1" si="4306"/>
        <v/>
      </c>
      <c r="O2140" s="90" t="str">
        <f t="shared" ca="1" si="4306"/>
        <v/>
      </c>
      <c r="P2140" s="89" t="str">
        <f t="shared" ref="P2140:U2140" ca="1" si="4307">IF(ISNA(MATCH(MIN(J2104:J2153)+ROW()-ROW(P2104),J2104:J2153,0)),"",INDEX(D2104:D2153,MATCH(MIN(J2104:J2153)+ROW()-ROW(P2104),J2104:J2153,0)))</f>
        <v/>
      </c>
      <c r="Q2140" s="89" t="str">
        <f t="shared" ca="1" si="4307"/>
        <v/>
      </c>
      <c r="R2140" s="89" t="str">
        <f t="shared" ca="1" si="4307"/>
        <v/>
      </c>
      <c r="S2140" s="89" t="str">
        <f t="shared" ca="1" si="4307"/>
        <v/>
      </c>
      <c r="T2140" s="89" t="str">
        <f t="shared" ca="1" si="4307"/>
        <v/>
      </c>
      <c r="U2140" s="89" t="str">
        <f t="shared" ca="1" si="4307"/>
        <v/>
      </c>
      <c r="V2140" s="98"/>
    </row>
    <row r="2141" spans="2:22" x14ac:dyDescent="0.25">
      <c r="B2141" s="91">
        <v>38</v>
      </c>
      <c r="C2141" s="92">
        <f t="shared" si="4261"/>
        <v>43878</v>
      </c>
      <c r="D2141" s="93">
        <f ca="1">OFFSET(dispos!$D$47,,222)</f>
        <v>0</v>
      </c>
      <c r="E2141" s="93">
        <f ca="1">OFFSET(dispos!$E$47,,222)</f>
        <v>0</v>
      </c>
      <c r="F2141" s="93">
        <f ca="1">OFFSET(dispos!$F$47,,222)</f>
        <v>0</v>
      </c>
      <c r="G2141" s="93">
        <f ca="1">OFFSET(dispos!$G$47,,222)</f>
        <v>0</v>
      </c>
      <c r="H2141" s="93">
        <f ca="1">OFFSET(dispos!$H$47,,222)</f>
        <v>0</v>
      </c>
      <c r="I2141" s="93">
        <f ca="1">OFFSET(dispos!$I$47,,222)</f>
        <v>0</v>
      </c>
      <c r="J2141" s="90" t="str">
        <f t="shared" ref="J2141:O2141" ca="1" si="4308">IF(D2141=0,"",SUMPRODUCT((D2104:D2153&lt;=D2141)-(ISBLANK(D2104:D2153))))</f>
        <v/>
      </c>
      <c r="K2141" s="90" t="str">
        <f t="shared" ca="1" si="4308"/>
        <v/>
      </c>
      <c r="L2141" s="90" t="str">
        <f t="shared" ca="1" si="4308"/>
        <v/>
      </c>
      <c r="M2141" s="90" t="str">
        <f t="shared" ca="1" si="4308"/>
        <v/>
      </c>
      <c r="N2141" s="90" t="str">
        <f t="shared" ca="1" si="4308"/>
        <v/>
      </c>
      <c r="O2141" s="90" t="str">
        <f t="shared" ca="1" si="4308"/>
        <v/>
      </c>
      <c r="P2141" s="89" t="str">
        <f t="shared" ref="P2141:U2141" ca="1" si="4309">IF(ISNA(MATCH(MIN(J2104:J2153)+ROW()-ROW(P2104),J2104:J2153,0)),"",INDEX(D2104:D2153,MATCH(MIN(J2104:J2153)+ROW()-ROW(P2104),J2104:J2153,0)))</f>
        <v/>
      </c>
      <c r="Q2141" s="89" t="str">
        <f t="shared" ca="1" si="4309"/>
        <v/>
      </c>
      <c r="R2141" s="89" t="str">
        <f t="shared" ca="1" si="4309"/>
        <v/>
      </c>
      <c r="S2141" s="89" t="str">
        <f t="shared" ca="1" si="4309"/>
        <v/>
      </c>
      <c r="T2141" s="89" t="str">
        <f t="shared" ca="1" si="4309"/>
        <v/>
      </c>
      <c r="U2141" s="89" t="str">
        <f t="shared" ca="1" si="4309"/>
        <v/>
      </c>
      <c r="V2141" s="98"/>
    </row>
    <row r="2142" spans="2:22" x14ac:dyDescent="0.25">
      <c r="B2142" s="91">
        <v>39</v>
      </c>
      <c r="C2142" s="92">
        <f t="shared" si="4261"/>
        <v>43878</v>
      </c>
      <c r="D2142" s="93">
        <f ca="1">OFFSET(dispos!$D$47,,228)</f>
        <v>0</v>
      </c>
      <c r="E2142" s="93">
        <f ca="1">OFFSET(dispos!$E$47,,228)</f>
        <v>0</v>
      </c>
      <c r="F2142" s="93">
        <f ca="1">OFFSET(dispos!$F$47,,228)</f>
        <v>0</v>
      </c>
      <c r="G2142" s="93">
        <f ca="1">OFFSET(dispos!$G$47,,228)</f>
        <v>0</v>
      </c>
      <c r="H2142" s="93">
        <f ca="1">OFFSET(dispos!$H$47,,228)</f>
        <v>0</v>
      </c>
      <c r="I2142" s="93">
        <f ca="1">OFFSET(dispos!$I$47,,228)</f>
        <v>0</v>
      </c>
      <c r="J2142" s="90" t="str">
        <f t="shared" ref="J2142:O2142" ca="1" si="4310">IF(D2142=0,"",SUMPRODUCT((D2104:D2153&lt;=D2142)-(ISBLANK(D2104:D2153))))</f>
        <v/>
      </c>
      <c r="K2142" s="90" t="str">
        <f t="shared" ca="1" si="4310"/>
        <v/>
      </c>
      <c r="L2142" s="90" t="str">
        <f t="shared" ca="1" si="4310"/>
        <v/>
      </c>
      <c r="M2142" s="90" t="str">
        <f t="shared" ca="1" si="4310"/>
        <v/>
      </c>
      <c r="N2142" s="90" t="str">
        <f t="shared" ca="1" si="4310"/>
        <v/>
      </c>
      <c r="O2142" s="90" t="str">
        <f t="shared" ca="1" si="4310"/>
        <v/>
      </c>
      <c r="P2142" s="89" t="str">
        <f t="shared" ref="P2142:U2142" ca="1" si="4311">IF(ISNA(MATCH(MIN(J2104:J2153)+ROW()-ROW(P2104),J2104:J2153,0)),"",INDEX(D2104:D2153,MATCH(MIN(J2104:J2153)+ROW()-ROW(P2104),J2104:J2153,0)))</f>
        <v/>
      </c>
      <c r="Q2142" s="89" t="str">
        <f t="shared" ca="1" si="4311"/>
        <v/>
      </c>
      <c r="R2142" s="89" t="str">
        <f t="shared" ca="1" si="4311"/>
        <v/>
      </c>
      <c r="S2142" s="89" t="str">
        <f t="shared" ca="1" si="4311"/>
        <v/>
      </c>
      <c r="T2142" s="89" t="str">
        <f t="shared" ca="1" si="4311"/>
        <v/>
      </c>
      <c r="U2142" s="89" t="str">
        <f t="shared" ca="1" si="4311"/>
        <v/>
      </c>
      <c r="V2142" s="98"/>
    </row>
    <row r="2143" spans="2:22" x14ac:dyDescent="0.25">
      <c r="B2143" s="91">
        <v>40</v>
      </c>
      <c r="C2143" s="92">
        <f t="shared" si="4261"/>
        <v>43878</v>
      </c>
      <c r="D2143" s="93">
        <f ca="1">OFFSET(dispos!$D$47,,234)</f>
        <v>0</v>
      </c>
      <c r="E2143" s="93">
        <f ca="1">OFFSET(dispos!$E$47,,234)</f>
        <v>0</v>
      </c>
      <c r="F2143" s="93">
        <f ca="1">OFFSET(dispos!$F$47,,234)</f>
        <v>0</v>
      </c>
      <c r="G2143" s="93">
        <f ca="1">OFFSET(dispos!$G$47,,234)</f>
        <v>0</v>
      </c>
      <c r="H2143" s="93">
        <f ca="1">OFFSET(dispos!$H$47,,234)</f>
        <v>0</v>
      </c>
      <c r="I2143" s="93">
        <f ca="1">OFFSET(dispos!$I$47,,234)</f>
        <v>0</v>
      </c>
      <c r="J2143" s="90" t="str">
        <f t="shared" ref="J2143:O2143" ca="1" si="4312">IF(D2143=0,"",SUMPRODUCT((D2104:D2153&lt;=D2143)-(ISBLANK(D2104:D2153))))</f>
        <v/>
      </c>
      <c r="K2143" s="90" t="str">
        <f t="shared" ca="1" si="4312"/>
        <v/>
      </c>
      <c r="L2143" s="90" t="str">
        <f t="shared" ca="1" si="4312"/>
        <v/>
      </c>
      <c r="M2143" s="90" t="str">
        <f t="shared" ca="1" si="4312"/>
        <v/>
      </c>
      <c r="N2143" s="90" t="str">
        <f t="shared" ca="1" si="4312"/>
        <v/>
      </c>
      <c r="O2143" s="90" t="str">
        <f t="shared" ca="1" si="4312"/>
        <v/>
      </c>
      <c r="P2143" s="89" t="str">
        <f t="shared" ref="P2143:U2143" ca="1" si="4313">IF(ISNA(MATCH(MIN(J2104:J2153)+ROW()-ROW(P2104),J2104:J2153,0)),"",INDEX(D2104:D2153,MATCH(MIN(J2104:J2153)+ROW()-ROW(P2104),J2104:J2153,0)))</f>
        <v/>
      </c>
      <c r="Q2143" s="89" t="str">
        <f t="shared" ca="1" si="4313"/>
        <v/>
      </c>
      <c r="R2143" s="89" t="str">
        <f t="shared" ca="1" si="4313"/>
        <v/>
      </c>
      <c r="S2143" s="89" t="str">
        <f t="shared" ca="1" si="4313"/>
        <v/>
      </c>
      <c r="T2143" s="89" t="str">
        <f t="shared" ca="1" si="4313"/>
        <v/>
      </c>
      <c r="U2143" s="89" t="str">
        <f t="shared" ca="1" si="4313"/>
        <v/>
      </c>
      <c r="V2143" s="98"/>
    </row>
    <row r="2144" spans="2:22" x14ac:dyDescent="0.25">
      <c r="B2144" s="91">
        <v>41</v>
      </c>
      <c r="C2144" s="92">
        <f t="shared" si="4261"/>
        <v>43878</v>
      </c>
      <c r="D2144" s="93">
        <f ca="1">OFFSET(dispos!$D$47,,240)</f>
        <v>0</v>
      </c>
      <c r="E2144" s="93">
        <f ca="1">OFFSET(dispos!$E$47,,240)</f>
        <v>0</v>
      </c>
      <c r="F2144" s="93">
        <f ca="1">OFFSET(dispos!$F$47,,240)</f>
        <v>0</v>
      </c>
      <c r="G2144" s="93">
        <f ca="1">OFFSET(dispos!$G$47,,240)</f>
        <v>0</v>
      </c>
      <c r="H2144" s="93">
        <f ca="1">OFFSET(dispos!$H$47,,240)</f>
        <v>0</v>
      </c>
      <c r="I2144" s="93">
        <f ca="1">OFFSET(dispos!$I$47,,240)</f>
        <v>0</v>
      </c>
      <c r="J2144" s="90" t="str">
        <f t="shared" ref="J2144:O2144" ca="1" si="4314">IF(D2144=0,"",SUMPRODUCT((D2104:D2153&lt;=D2144)-(ISBLANK(D2104:D2153))))</f>
        <v/>
      </c>
      <c r="K2144" s="90" t="str">
        <f t="shared" ca="1" si="4314"/>
        <v/>
      </c>
      <c r="L2144" s="90" t="str">
        <f t="shared" ca="1" si="4314"/>
        <v/>
      </c>
      <c r="M2144" s="90" t="str">
        <f t="shared" ca="1" si="4314"/>
        <v/>
      </c>
      <c r="N2144" s="90" t="str">
        <f t="shared" ca="1" si="4314"/>
        <v/>
      </c>
      <c r="O2144" s="90" t="str">
        <f t="shared" ca="1" si="4314"/>
        <v/>
      </c>
      <c r="P2144" s="89" t="str">
        <f t="shared" ref="P2144:U2144" ca="1" si="4315">IF(ISNA(MATCH(MIN(J2104:J2153)+ROW()-ROW(P2104),J2104:J2153,0)),"",INDEX(D2104:D2153,MATCH(MIN(J2104:J2153)+ROW()-ROW(P2104),J2104:J2153,0)))</f>
        <v/>
      </c>
      <c r="Q2144" s="89" t="str">
        <f t="shared" ca="1" si="4315"/>
        <v/>
      </c>
      <c r="R2144" s="89" t="str">
        <f t="shared" ca="1" si="4315"/>
        <v/>
      </c>
      <c r="S2144" s="89" t="str">
        <f t="shared" ca="1" si="4315"/>
        <v/>
      </c>
      <c r="T2144" s="89" t="str">
        <f t="shared" ca="1" si="4315"/>
        <v/>
      </c>
      <c r="U2144" s="89" t="str">
        <f t="shared" ca="1" si="4315"/>
        <v/>
      </c>
      <c r="V2144" s="98"/>
    </row>
    <row r="2145" spans="2:22" x14ac:dyDescent="0.25">
      <c r="B2145" s="91">
        <v>42</v>
      </c>
      <c r="C2145" s="92">
        <f t="shared" si="4261"/>
        <v>43878</v>
      </c>
      <c r="D2145" s="93">
        <f ca="1">OFFSET(dispos!$D$47,,246)</f>
        <v>0</v>
      </c>
      <c r="E2145" s="93">
        <f ca="1">OFFSET(dispos!$E$47,,246)</f>
        <v>0</v>
      </c>
      <c r="F2145" s="93">
        <f ca="1">OFFSET(dispos!$F$47,,246)</f>
        <v>0</v>
      </c>
      <c r="G2145" s="93">
        <f ca="1">OFFSET(dispos!$G$47,,246)</f>
        <v>0</v>
      </c>
      <c r="H2145" s="93">
        <f ca="1">OFFSET(dispos!$H$47,,246)</f>
        <v>0</v>
      </c>
      <c r="I2145" s="93">
        <f ca="1">OFFSET(dispos!$I$47,,246)</f>
        <v>0</v>
      </c>
      <c r="J2145" s="90" t="str">
        <f t="shared" ref="J2145:O2145" ca="1" si="4316">IF(D2145=0,"",SUMPRODUCT((D2104:D2153&lt;=D2145)-(ISBLANK(D2104:D2153))))</f>
        <v/>
      </c>
      <c r="K2145" s="90" t="str">
        <f t="shared" ca="1" si="4316"/>
        <v/>
      </c>
      <c r="L2145" s="90" t="str">
        <f t="shared" ca="1" si="4316"/>
        <v/>
      </c>
      <c r="M2145" s="90" t="str">
        <f t="shared" ca="1" si="4316"/>
        <v/>
      </c>
      <c r="N2145" s="90" t="str">
        <f t="shared" ca="1" si="4316"/>
        <v/>
      </c>
      <c r="O2145" s="90" t="str">
        <f t="shared" ca="1" si="4316"/>
        <v/>
      </c>
      <c r="P2145" s="89" t="str">
        <f t="shared" ref="P2145:U2145" ca="1" si="4317">IF(ISNA(MATCH(MIN(J2104:J2153)+ROW()-ROW(P2104),J2104:J2153,0)),"",INDEX(D2104:D2153,MATCH(MIN(J2104:J2153)+ROW()-ROW(P2104),J2104:J2153,0)))</f>
        <v/>
      </c>
      <c r="Q2145" s="89" t="str">
        <f t="shared" ca="1" si="4317"/>
        <v/>
      </c>
      <c r="R2145" s="89" t="str">
        <f t="shared" ca="1" si="4317"/>
        <v/>
      </c>
      <c r="S2145" s="89" t="str">
        <f t="shared" ca="1" si="4317"/>
        <v/>
      </c>
      <c r="T2145" s="89" t="str">
        <f t="shared" ca="1" si="4317"/>
        <v/>
      </c>
      <c r="U2145" s="89" t="str">
        <f t="shared" ca="1" si="4317"/>
        <v/>
      </c>
      <c r="V2145" s="98"/>
    </row>
    <row r="2146" spans="2:22" x14ac:dyDescent="0.25">
      <c r="B2146" s="91">
        <v>43</v>
      </c>
      <c r="C2146" s="92">
        <f t="shared" si="4261"/>
        <v>43878</v>
      </c>
      <c r="D2146" s="93">
        <f ca="1">OFFSET(dispos!$D$47,,252)</f>
        <v>0</v>
      </c>
      <c r="E2146" s="93">
        <f ca="1">OFFSET(dispos!$E$47,,252)</f>
        <v>0</v>
      </c>
      <c r="F2146" s="93">
        <f ca="1">OFFSET(dispos!$F$47,,252)</f>
        <v>0</v>
      </c>
      <c r="G2146" s="93">
        <f ca="1">OFFSET(dispos!$G$47,,252)</f>
        <v>0</v>
      </c>
      <c r="H2146" s="93">
        <f ca="1">OFFSET(dispos!$H$47,,252)</f>
        <v>0</v>
      </c>
      <c r="I2146" s="93">
        <f ca="1">OFFSET(dispos!$I$47,,252)</f>
        <v>0</v>
      </c>
      <c r="J2146" s="90" t="str">
        <f t="shared" ref="J2146:O2146" ca="1" si="4318">IF(D2146=0,"",SUMPRODUCT((D2104:D2153&lt;=D2146)-(ISBLANK(D2104:D2153))))</f>
        <v/>
      </c>
      <c r="K2146" s="90" t="str">
        <f t="shared" ca="1" si="4318"/>
        <v/>
      </c>
      <c r="L2146" s="90" t="str">
        <f t="shared" ca="1" si="4318"/>
        <v/>
      </c>
      <c r="M2146" s="90" t="str">
        <f t="shared" ca="1" si="4318"/>
        <v/>
      </c>
      <c r="N2146" s="90" t="str">
        <f t="shared" ca="1" si="4318"/>
        <v/>
      </c>
      <c r="O2146" s="90" t="str">
        <f t="shared" ca="1" si="4318"/>
        <v/>
      </c>
      <c r="P2146" s="89" t="str">
        <f t="shared" ref="P2146:U2146" ca="1" si="4319">IF(ISNA(MATCH(MIN(J2104:J2153)+ROW()-ROW(P2104),J2104:J2153,0)),"",INDEX(D2104:D2153,MATCH(MIN(J2104:J2153)+ROW()-ROW(P2104),J2104:J2153,0)))</f>
        <v/>
      </c>
      <c r="Q2146" s="89" t="str">
        <f t="shared" ca="1" si="4319"/>
        <v/>
      </c>
      <c r="R2146" s="89" t="str">
        <f t="shared" ca="1" si="4319"/>
        <v/>
      </c>
      <c r="S2146" s="89" t="str">
        <f t="shared" ca="1" si="4319"/>
        <v/>
      </c>
      <c r="T2146" s="89" t="str">
        <f t="shared" ca="1" si="4319"/>
        <v/>
      </c>
      <c r="U2146" s="89" t="str">
        <f t="shared" ca="1" si="4319"/>
        <v/>
      </c>
      <c r="V2146" s="98"/>
    </row>
    <row r="2147" spans="2:22" x14ac:dyDescent="0.25">
      <c r="B2147" s="91">
        <v>44</v>
      </c>
      <c r="C2147" s="92">
        <f t="shared" si="4261"/>
        <v>43878</v>
      </c>
      <c r="D2147" s="93">
        <f ca="1">OFFSET(dispos!$D$47,,258)</f>
        <v>0</v>
      </c>
      <c r="E2147" s="93">
        <f ca="1">OFFSET(dispos!$E$47,,258)</f>
        <v>0</v>
      </c>
      <c r="F2147" s="93">
        <f ca="1">OFFSET(dispos!$F$47,,258)</f>
        <v>0</v>
      </c>
      <c r="G2147" s="93">
        <f ca="1">OFFSET(dispos!$G$47,,258)</f>
        <v>0</v>
      </c>
      <c r="H2147" s="93">
        <f ca="1">OFFSET(dispos!$H$47,,258)</f>
        <v>0</v>
      </c>
      <c r="I2147" s="93">
        <f ca="1">OFFSET(dispos!$I$47,,258)</f>
        <v>0</v>
      </c>
      <c r="J2147" s="90" t="str">
        <f t="shared" ref="J2147:O2147" ca="1" si="4320">IF(D2147=0,"",SUMPRODUCT((D2104:D2153&lt;=D2147)-(ISBLANK(D2104:D2153))))</f>
        <v/>
      </c>
      <c r="K2147" s="90" t="str">
        <f t="shared" ca="1" si="4320"/>
        <v/>
      </c>
      <c r="L2147" s="90" t="str">
        <f t="shared" ca="1" si="4320"/>
        <v/>
      </c>
      <c r="M2147" s="90" t="str">
        <f t="shared" ca="1" si="4320"/>
        <v/>
      </c>
      <c r="N2147" s="90" t="str">
        <f t="shared" ca="1" si="4320"/>
        <v/>
      </c>
      <c r="O2147" s="90" t="str">
        <f t="shared" ca="1" si="4320"/>
        <v/>
      </c>
      <c r="P2147" s="89" t="str">
        <f t="shared" ref="P2147:U2147" ca="1" si="4321">IF(ISNA(MATCH(MIN(J2104:J2153)+ROW()-ROW(P2104),J2104:J2153,0)),"",INDEX(D2104:D2153,MATCH(MIN(J2104:J2153)+ROW()-ROW(P2104),J2104:J2153,0)))</f>
        <v/>
      </c>
      <c r="Q2147" s="89" t="str">
        <f t="shared" ca="1" si="4321"/>
        <v/>
      </c>
      <c r="R2147" s="89" t="str">
        <f t="shared" ca="1" si="4321"/>
        <v/>
      </c>
      <c r="S2147" s="89" t="str">
        <f t="shared" ca="1" si="4321"/>
        <v/>
      </c>
      <c r="T2147" s="89" t="str">
        <f t="shared" ca="1" si="4321"/>
        <v/>
      </c>
      <c r="U2147" s="89" t="str">
        <f t="shared" ca="1" si="4321"/>
        <v/>
      </c>
      <c r="V2147" s="98"/>
    </row>
    <row r="2148" spans="2:22" x14ac:dyDescent="0.25">
      <c r="B2148" s="91">
        <v>45</v>
      </c>
      <c r="C2148" s="92">
        <f t="shared" si="4261"/>
        <v>43878</v>
      </c>
      <c r="D2148" s="93">
        <f ca="1">OFFSET(dispos!$D$47,,264)</f>
        <v>0</v>
      </c>
      <c r="E2148" s="93">
        <f ca="1">OFFSET(dispos!$E$47,,264)</f>
        <v>0</v>
      </c>
      <c r="F2148" s="93">
        <f ca="1">OFFSET(dispos!$F$47,,264)</f>
        <v>0</v>
      </c>
      <c r="G2148" s="93">
        <f ca="1">OFFSET(dispos!$G$47,,264)</f>
        <v>0</v>
      </c>
      <c r="H2148" s="93">
        <f ca="1">OFFSET(dispos!$H$47,,264)</f>
        <v>0</v>
      </c>
      <c r="I2148" s="93">
        <f ca="1">OFFSET(dispos!$I$47,,264)</f>
        <v>0</v>
      </c>
      <c r="J2148" s="90" t="str">
        <f t="shared" ref="J2148:O2148" ca="1" si="4322">IF(D2148=0,"",SUMPRODUCT((D2104:D2153&lt;=D2148)-(ISBLANK(D2104:D2153))))</f>
        <v/>
      </c>
      <c r="K2148" s="90" t="str">
        <f t="shared" ca="1" si="4322"/>
        <v/>
      </c>
      <c r="L2148" s="90" t="str">
        <f t="shared" ca="1" si="4322"/>
        <v/>
      </c>
      <c r="M2148" s="90" t="str">
        <f t="shared" ca="1" si="4322"/>
        <v/>
      </c>
      <c r="N2148" s="90" t="str">
        <f t="shared" ca="1" si="4322"/>
        <v/>
      </c>
      <c r="O2148" s="90" t="str">
        <f t="shared" ca="1" si="4322"/>
        <v/>
      </c>
      <c r="P2148" s="89" t="str">
        <f t="shared" ref="P2148:U2148" ca="1" si="4323">IF(ISNA(MATCH(MIN(J2104:J2153)+ROW()-ROW(P2104),J2104:J2153,0)),"",INDEX(D2104:D2153,MATCH(MIN(J2104:J2153)+ROW()-ROW(P2104),J2104:J2153,0)))</f>
        <v/>
      </c>
      <c r="Q2148" s="89" t="str">
        <f t="shared" ca="1" si="4323"/>
        <v/>
      </c>
      <c r="R2148" s="89" t="str">
        <f t="shared" ca="1" si="4323"/>
        <v/>
      </c>
      <c r="S2148" s="89" t="str">
        <f t="shared" ca="1" si="4323"/>
        <v/>
      </c>
      <c r="T2148" s="89" t="str">
        <f t="shared" ca="1" si="4323"/>
        <v/>
      </c>
      <c r="U2148" s="89" t="str">
        <f t="shared" ca="1" si="4323"/>
        <v/>
      </c>
      <c r="V2148" s="98"/>
    </row>
    <row r="2149" spans="2:22" x14ac:dyDescent="0.25">
      <c r="B2149" s="91">
        <v>46</v>
      </c>
      <c r="C2149" s="92">
        <f t="shared" si="4261"/>
        <v>43878</v>
      </c>
      <c r="D2149" s="93">
        <f ca="1">OFFSET(dispos!$D$47,,270)</f>
        <v>0</v>
      </c>
      <c r="E2149" s="93">
        <f ca="1">OFFSET(dispos!$E$47,,270)</f>
        <v>0</v>
      </c>
      <c r="F2149" s="93">
        <f ca="1">OFFSET(dispos!$F$47,,270)</f>
        <v>0</v>
      </c>
      <c r="G2149" s="93">
        <f ca="1">OFFSET(dispos!$G$47,,270)</f>
        <v>0</v>
      </c>
      <c r="H2149" s="93">
        <f ca="1">OFFSET(dispos!$H$47,,270)</f>
        <v>0</v>
      </c>
      <c r="I2149" s="93">
        <f ca="1">OFFSET(dispos!$I$47,,270)</f>
        <v>0</v>
      </c>
      <c r="J2149" s="90" t="str">
        <f t="shared" ref="J2149:O2149" ca="1" si="4324">IF(D2149=0,"",SUMPRODUCT((D2104:D2153&lt;=D2149)-(ISBLANK(D2104:D2153))))</f>
        <v/>
      </c>
      <c r="K2149" s="90" t="str">
        <f t="shared" ca="1" si="4324"/>
        <v/>
      </c>
      <c r="L2149" s="90" t="str">
        <f t="shared" ca="1" si="4324"/>
        <v/>
      </c>
      <c r="M2149" s="90" t="str">
        <f t="shared" ca="1" si="4324"/>
        <v/>
      </c>
      <c r="N2149" s="90" t="str">
        <f t="shared" ca="1" si="4324"/>
        <v/>
      </c>
      <c r="O2149" s="90" t="str">
        <f t="shared" ca="1" si="4324"/>
        <v/>
      </c>
      <c r="P2149" s="89" t="str">
        <f t="shared" ref="P2149:U2149" ca="1" si="4325">IF(ISNA(MATCH(MIN(J2104:J2153)+ROW()-ROW(P2104),J2104:J2153,0)),"",INDEX(D2104:D2153,MATCH(MIN(J2104:J2153)+ROW()-ROW(P2104),J2104:J2153,0)))</f>
        <v/>
      </c>
      <c r="Q2149" s="89" t="str">
        <f t="shared" ca="1" si="4325"/>
        <v/>
      </c>
      <c r="R2149" s="89" t="str">
        <f t="shared" ca="1" si="4325"/>
        <v/>
      </c>
      <c r="S2149" s="89" t="str">
        <f t="shared" ca="1" si="4325"/>
        <v/>
      </c>
      <c r="T2149" s="89" t="str">
        <f t="shared" ca="1" si="4325"/>
        <v/>
      </c>
      <c r="U2149" s="89" t="str">
        <f t="shared" ca="1" si="4325"/>
        <v/>
      </c>
      <c r="V2149" s="98"/>
    </row>
    <row r="2150" spans="2:22" x14ac:dyDescent="0.25">
      <c r="B2150" s="91">
        <v>47</v>
      </c>
      <c r="C2150" s="92">
        <f t="shared" si="4261"/>
        <v>43878</v>
      </c>
      <c r="D2150" s="93">
        <f ca="1">OFFSET(dispos!$D$47,,276)</f>
        <v>0</v>
      </c>
      <c r="E2150" s="93">
        <f ca="1">OFFSET(dispos!$E$47,,276)</f>
        <v>0</v>
      </c>
      <c r="F2150" s="93">
        <f ca="1">OFFSET(dispos!$F$47,,276)</f>
        <v>0</v>
      </c>
      <c r="G2150" s="93">
        <f ca="1">OFFSET(dispos!$G$47,,276)</f>
        <v>0</v>
      </c>
      <c r="H2150" s="93">
        <f ca="1">OFFSET(dispos!$H$47,,276)</f>
        <v>0</v>
      </c>
      <c r="I2150" s="93">
        <f ca="1">OFFSET(dispos!$I$47,,276)</f>
        <v>0</v>
      </c>
      <c r="J2150" s="90" t="str">
        <f t="shared" ref="J2150:O2150" ca="1" si="4326">IF(D2150=0,"",SUMPRODUCT((D2104:D2153&lt;=D2150)-(ISBLANK(D2104:D2153))))</f>
        <v/>
      </c>
      <c r="K2150" s="90" t="str">
        <f t="shared" ca="1" si="4326"/>
        <v/>
      </c>
      <c r="L2150" s="90" t="str">
        <f t="shared" ca="1" si="4326"/>
        <v/>
      </c>
      <c r="M2150" s="90" t="str">
        <f t="shared" ca="1" si="4326"/>
        <v/>
      </c>
      <c r="N2150" s="90" t="str">
        <f t="shared" ca="1" si="4326"/>
        <v/>
      </c>
      <c r="O2150" s="90" t="str">
        <f t="shared" ca="1" si="4326"/>
        <v/>
      </c>
      <c r="P2150" s="89" t="str">
        <f t="shared" ref="P2150:U2150" ca="1" si="4327">IF(ISNA(MATCH(MIN(J2104:J2153)+ROW()-ROW(P2104),J2104:J2153,0)),"",INDEX(D2104:D2153,MATCH(MIN(J2104:J2153)+ROW()-ROW(P2104),J2104:J2153,0)))</f>
        <v/>
      </c>
      <c r="Q2150" s="89" t="str">
        <f t="shared" ca="1" si="4327"/>
        <v/>
      </c>
      <c r="R2150" s="89" t="str">
        <f t="shared" ca="1" si="4327"/>
        <v/>
      </c>
      <c r="S2150" s="89" t="str">
        <f t="shared" ca="1" si="4327"/>
        <v/>
      </c>
      <c r="T2150" s="89" t="str">
        <f t="shared" ca="1" si="4327"/>
        <v/>
      </c>
      <c r="U2150" s="89" t="str">
        <f t="shared" ca="1" si="4327"/>
        <v/>
      </c>
      <c r="V2150" s="98"/>
    </row>
    <row r="2151" spans="2:22" x14ac:dyDescent="0.25">
      <c r="B2151" s="91">
        <v>48</v>
      </c>
      <c r="C2151" s="92">
        <f t="shared" si="4261"/>
        <v>43878</v>
      </c>
      <c r="D2151" s="93">
        <f ca="1">OFFSET(dispos!$D$47,,282)</f>
        <v>0</v>
      </c>
      <c r="E2151" s="93">
        <f ca="1">OFFSET(dispos!$E$47,,282)</f>
        <v>0</v>
      </c>
      <c r="F2151" s="93">
        <f ca="1">OFFSET(dispos!$F$47,,282)</f>
        <v>0</v>
      </c>
      <c r="G2151" s="93">
        <f ca="1">OFFSET(dispos!$G$47,,282)</f>
        <v>0</v>
      </c>
      <c r="H2151" s="93">
        <f ca="1">OFFSET(dispos!$H$47,,282)</f>
        <v>0</v>
      </c>
      <c r="I2151" s="93">
        <f ca="1">OFFSET(dispos!$I$47,,282)</f>
        <v>0</v>
      </c>
      <c r="J2151" s="90" t="str">
        <f t="shared" ref="J2151:O2151" ca="1" si="4328">IF(D2151=0,"",SUMPRODUCT((D2104:D2153&lt;=D2151)-(ISBLANK(D2104:D2153))))</f>
        <v/>
      </c>
      <c r="K2151" s="90" t="str">
        <f t="shared" ca="1" si="4328"/>
        <v/>
      </c>
      <c r="L2151" s="90" t="str">
        <f t="shared" ca="1" si="4328"/>
        <v/>
      </c>
      <c r="M2151" s="90" t="str">
        <f t="shared" ca="1" si="4328"/>
        <v/>
      </c>
      <c r="N2151" s="90" t="str">
        <f t="shared" ca="1" si="4328"/>
        <v/>
      </c>
      <c r="O2151" s="90" t="str">
        <f t="shared" ca="1" si="4328"/>
        <v/>
      </c>
      <c r="P2151" s="89" t="str">
        <f t="shared" ref="P2151:U2151" ca="1" si="4329">IF(ISNA(MATCH(MIN(J2104:J2153)+ROW()-ROW(P2104),J2104:J2153,0)),"",INDEX(D2104:D2153,MATCH(MIN(J2104:J2153)+ROW()-ROW(P2104),J2104:J2153,0)))</f>
        <v/>
      </c>
      <c r="Q2151" s="89" t="str">
        <f t="shared" ca="1" si="4329"/>
        <v/>
      </c>
      <c r="R2151" s="89" t="str">
        <f t="shared" ca="1" si="4329"/>
        <v/>
      </c>
      <c r="S2151" s="89" t="str">
        <f t="shared" ca="1" si="4329"/>
        <v/>
      </c>
      <c r="T2151" s="89" t="str">
        <f t="shared" ca="1" si="4329"/>
        <v/>
      </c>
      <c r="U2151" s="89" t="str">
        <f t="shared" ca="1" si="4329"/>
        <v/>
      </c>
      <c r="V2151" s="98"/>
    </row>
    <row r="2152" spans="2:22" x14ac:dyDescent="0.25">
      <c r="B2152" s="91">
        <v>49</v>
      </c>
      <c r="C2152" s="92">
        <f t="shared" si="4261"/>
        <v>43878</v>
      </c>
      <c r="D2152" s="93">
        <f ca="1">OFFSET(dispos!$D$47,,288)</f>
        <v>0</v>
      </c>
      <c r="E2152" s="93">
        <f ca="1">OFFSET(dispos!$E$47,,288)</f>
        <v>0</v>
      </c>
      <c r="F2152" s="93">
        <f ca="1">OFFSET(dispos!$F$47,,288)</f>
        <v>0</v>
      </c>
      <c r="G2152" s="93">
        <f ca="1">OFFSET(dispos!$G$47,,288)</f>
        <v>0</v>
      </c>
      <c r="H2152" s="93">
        <f ca="1">OFFSET(dispos!$H$47,,288)</f>
        <v>0</v>
      </c>
      <c r="I2152" s="93">
        <f ca="1">OFFSET(dispos!$I$47,,288)</f>
        <v>0</v>
      </c>
      <c r="J2152" s="90" t="str">
        <f t="shared" ref="J2152:O2152" ca="1" si="4330">IF(D2152=0,"",SUMPRODUCT((D2104:D2153&lt;=D2152)-(ISBLANK(D2104:D2153))))</f>
        <v/>
      </c>
      <c r="K2152" s="90" t="str">
        <f t="shared" ca="1" si="4330"/>
        <v/>
      </c>
      <c r="L2152" s="90" t="str">
        <f t="shared" ca="1" si="4330"/>
        <v/>
      </c>
      <c r="M2152" s="90" t="str">
        <f t="shared" ca="1" si="4330"/>
        <v/>
      </c>
      <c r="N2152" s="90" t="str">
        <f t="shared" ca="1" si="4330"/>
        <v/>
      </c>
      <c r="O2152" s="90" t="str">
        <f t="shared" ca="1" si="4330"/>
        <v/>
      </c>
      <c r="P2152" s="89" t="str">
        <f t="shared" ref="P2152:U2152" ca="1" si="4331">IF(ISNA(MATCH(MIN(J2104:J2153)+ROW()-ROW(P2104),J2104:J2153,0)),"",INDEX(D2104:D2153,MATCH(MIN(J2104:J2153)+ROW()-ROW(P2104),J2104:J2153,0)))</f>
        <v/>
      </c>
      <c r="Q2152" s="89" t="str">
        <f t="shared" ca="1" si="4331"/>
        <v/>
      </c>
      <c r="R2152" s="89" t="str">
        <f t="shared" ca="1" si="4331"/>
        <v/>
      </c>
      <c r="S2152" s="89" t="str">
        <f t="shared" ca="1" si="4331"/>
        <v/>
      </c>
      <c r="T2152" s="89" t="str">
        <f t="shared" ca="1" si="4331"/>
        <v/>
      </c>
      <c r="U2152" s="89" t="str">
        <f t="shared" ca="1" si="4331"/>
        <v/>
      </c>
      <c r="V2152" s="98"/>
    </row>
    <row r="2153" spans="2:22" x14ac:dyDescent="0.25">
      <c r="B2153" s="91">
        <v>50</v>
      </c>
      <c r="C2153" s="92">
        <f t="shared" si="4261"/>
        <v>43878</v>
      </c>
      <c r="D2153" s="93">
        <f ca="1">OFFSET(dispos!$D$47,,294)</f>
        <v>0</v>
      </c>
      <c r="E2153" s="93">
        <f ca="1">OFFSET(dispos!$E$47,,294)</f>
        <v>0</v>
      </c>
      <c r="F2153" s="93">
        <f ca="1">OFFSET(dispos!$F$47,,294)</f>
        <v>0</v>
      </c>
      <c r="G2153" s="93">
        <f ca="1">OFFSET(dispos!$G$47,,294)</f>
        <v>0</v>
      </c>
      <c r="H2153" s="93">
        <f ca="1">OFFSET(dispos!$H$47,,294)</f>
        <v>0</v>
      </c>
      <c r="I2153" s="93">
        <f ca="1">OFFSET(dispos!$I$47,,294)</f>
        <v>0</v>
      </c>
      <c r="J2153" s="90" t="str">
        <f t="shared" ref="J2153:O2153" ca="1" si="4332">IF(D2153=0,"",SUMPRODUCT((D2104:D2153&lt;=D2153)-(ISBLANK(D2104:D2153))))</f>
        <v/>
      </c>
      <c r="K2153" s="90" t="str">
        <f t="shared" ca="1" si="4332"/>
        <v/>
      </c>
      <c r="L2153" s="90" t="str">
        <f t="shared" ca="1" si="4332"/>
        <v/>
      </c>
      <c r="M2153" s="90" t="str">
        <f t="shared" ca="1" si="4332"/>
        <v/>
      </c>
      <c r="N2153" s="90" t="str">
        <f t="shared" ca="1" si="4332"/>
        <v/>
      </c>
      <c r="O2153" s="90" t="str">
        <f t="shared" ca="1" si="4332"/>
        <v/>
      </c>
      <c r="P2153" s="89" t="str">
        <f t="shared" ref="P2153:U2153" ca="1" si="4333">IF(ISNA(MATCH(MIN(J2104:J2153)+ROW()-ROW(P2104),J2104:J2153,0)),"",INDEX(D2104:D2153,MATCH(MIN(J2104:J2153)+ROW()-ROW(P2104),J2104:J2153,0)))</f>
        <v/>
      </c>
      <c r="Q2153" s="89" t="str">
        <f t="shared" ca="1" si="4333"/>
        <v/>
      </c>
      <c r="R2153" s="89" t="str">
        <f t="shared" ca="1" si="4333"/>
        <v/>
      </c>
      <c r="S2153" s="89" t="str">
        <f t="shared" ca="1" si="4333"/>
        <v/>
      </c>
      <c r="T2153" s="89" t="str">
        <f t="shared" ca="1" si="4333"/>
        <v/>
      </c>
      <c r="U2153" s="89" t="str">
        <f t="shared" ca="1" si="4333"/>
        <v/>
      </c>
      <c r="V2153" s="98"/>
    </row>
    <row r="2154" spans="2:22" x14ac:dyDescent="0.25">
      <c r="B2154">
        <v>1</v>
      </c>
      <c r="C2154" s="29">
        <f>dispos!$C$48</f>
        <v>43879</v>
      </c>
      <c r="D2154" s="88">
        <f ca="1">OFFSET(dispos!$D$48,,)</f>
        <v>0</v>
      </c>
      <c r="E2154" s="88">
        <f ca="1">OFFSET(dispos!$E$48,,)</f>
        <v>0</v>
      </c>
      <c r="F2154" s="88">
        <f ca="1">OFFSET(dispos!$F$48,,)</f>
        <v>0</v>
      </c>
      <c r="G2154" s="88">
        <f ca="1">OFFSET(dispos!$G$48,,)</f>
        <v>0</v>
      </c>
      <c r="H2154" s="88">
        <f ca="1">OFFSET(dispos!$H$48,,)</f>
        <v>0</v>
      </c>
      <c r="I2154" s="88">
        <f ca="1">OFFSET(dispos!$I$48,,)</f>
        <v>0</v>
      </c>
      <c r="J2154" s="94" t="str">
        <f t="shared" ref="J2154:O2154" ca="1" si="4334">IF(D2154=0,"",SUMPRODUCT((D2154:D2203&lt;=D2154)-(ISBLANK(D2154:D2203))))</f>
        <v/>
      </c>
      <c r="K2154" s="95" t="str">
        <f t="shared" ca="1" si="4334"/>
        <v/>
      </c>
      <c r="L2154" s="95" t="str">
        <f t="shared" ca="1" si="4334"/>
        <v/>
      </c>
      <c r="M2154" s="95" t="str">
        <f t="shared" ca="1" si="4334"/>
        <v/>
      </c>
      <c r="N2154" s="95" t="str">
        <f t="shared" ca="1" si="4334"/>
        <v/>
      </c>
      <c r="O2154" s="95" t="str">
        <f t="shared" ca="1" si="4334"/>
        <v/>
      </c>
      <c r="P2154" s="96" t="str">
        <f t="shared" ref="P2154:U2154" ca="1" si="4335">IF(ISNA(MATCH(MIN(J2154:J2203)+ROW()-ROW(P2154),J2154:J2203,0)),"",INDEX(D2154:D2203,MATCH(MIN(J2154:J2203)+ROW()-ROW(P2154),J2154:J2203,0)))</f>
        <v/>
      </c>
      <c r="Q2154" s="96" t="str">
        <f t="shared" ca="1" si="4335"/>
        <v/>
      </c>
      <c r="R2154" s="96" t="str">
        <f t="shared" ca="1" si="4335"/>
        <v/>
      </c>
      <c r="S2154" s="96" t="str">
        <f t="shared" ca="1" si="4335"/>
        <v/>
      </c>
      <c r="T2154" s="96" t="str">
        <f t="shared" ca="1" si="4335"/>
        <v/>
      </c>
      <c r="U2154" s="96" t="str">
        <f t="shared" ca="1" si="4335"/>
        <v/>
      </c>
      <c r="V2154" s="98">
        <v>44</v>
      </c>
    </row>
    <row r="2155" spans="2:22" x14ac:dyDescent="0.25">
      <c r="B2155">
        <v>2</v>
      </c>
      <c r="C2155" s="29">
        <f t="shared" si="4261"/>
        <v>43879</v>
      </c>
      <c r="D2155" s="88">
        <f ca="1">OFFSET(dispos!$D$48,,6)</f>
        <v>0</v>
      </c>
      <c r="E2155" s="88">
        <f ca="1">OFFSET(dispos!$E$48,,6)</f>
        <v>0</v>
      </c>
      <c r="F2155" s="88">
        <f ca="1">OFFSET(dispos!$F$48,,6)</f>
        <v>0</v>
      </c>
      <c r="G2155" s="88">
        <f ca="1">OFFSET(dispos!$G$48,,6)</f>
        <v>0</v>
      </c>
      <c r="H2155" s="88">
        <f ca="1">OFFSET(dispos!$H$48,,6)</f>
        <v>0</v>
      </c>
      <c r="I2155" s="88">
        <f ca="1">OFFSET(dispos!$I$48,,6)</f>
        <v>0</v>
      </c>
      <c r="J2155" s="90" t="str">
        <f t="shared" ref="J2155:O2155" ca="1" si="4336">IF(D2155=0,"",SUMPRODUCT((D2154:D2203&lt;=D2155)-(ISBLANK(D2154:D2203))))</f>
        <v/>
      </c>
      <c r="K2155" s="90" t="str">
        <f t="shared" ca="1" si="4336"/>
        <v/>
      </c>
      <c r="L2155" s="90" t="str">
        <f t="shared" ca="1" si="4336"/>
        <v/>
      </c>
      <c r="M2155" s="90" t="str">
        <f t="shared" ca="1" si="4336"/>
        <v/>
      </c>
      <c r="N2155" s="90" t="str">
        <f t="shared" ca="1" si="4336"/>
        <v/>
      </c>
      <c r="O2155" s="90" t="str">
        <f t="shared" ca="1" si="4336"/>
        <v/>
      </c>
      <c r="P2155" s="89" t="str">
        <f t="shared" ref="P2155:U2155" ca="1" si="4337">IF(ISNA(MATCH(MIN(J2154:J2203)+ROW()-ROW(P2154),J2154:J2203,0)),"",INDEX(D2154:D2203,MATCH(MIN(J2154:J2203)+ROW()-ROW(P2154),J2154:J2203,0)))</f>
        <v/>
      </c>
      <c r="Q2155" s="89" t="str">
        <f t="shared" ca="1" si="4337"/>
        <v/>
      </c>
      <c r="R2155" s="89" t="str">
        <f t="shared" ca="1" si="4337"/>
        <v/>
      </c>
      <c r="S2155" s="89" t="str">
        <f t="shared" ca="1" si="4337"/>
        <v/>
      </c>
      <c r="T2155" s="89" t="str">
        <f t="shared" ca="1" si="4337"/>
        <v/>
      </c>
      <c r="U2155" s="89" t="str">
        <f t="shared" ca="1" si="4337"/>
        <v/>
      </c>
      <c r="V2155" s="98"/>
    </row>
    <row r="2156" spans="2:22" x14ac:dyDescent="0.25">
      <c r="B2156">
        <v>3</v>
      </c>
      <c r="C2156" s="29">
        <f t="shared" si="4261"/>
        <v>43879</v>
      </c>
      <c r="D2156" s="88">
        <f ca="1">OFFSET(dispos!$D$48,,12)</f>
        <v>0</v>
      </c>
      <c r="E2156" s="88">
        <f ca="1">OFFSET(dispos!$E$48,,12)</f>
        <v>0</v>
      </c>
      <c r="F2156" s="88">
        <f ca="1">OFFSET(dispos!$F$48,,12)</f>
        <v>0</v>
      </c>
      <c r="G2156" s="88">
        <f ca="1">OFFSET(dispos!$G$48,,12)</f>
        <v>0</v>
      </c>
      <c r="H2156" s="88">
        <f ca="1">OFFSET(dispos!$H$48,,12)</f>
        <v>0</v>
      </c>
      <c r="I2156" s="88">
        <f ca="1">OFFSET(dispos!$I$48,,12)</f>
        <v>0</v>
      </c>
      <c r="J2156" s="90" t="str">
        <f t="shared" ref="J2156:O2156" ca="1" si="4338">IF(D2156=0,"",SUMPRODUCT((D2154:D2203&lt;=D2156)-(ISBLANK(D2154:D2203))))</f>
        <v/>
      </c>
      <c r="K2156" s="90" t="str">
        <f t="shared" ca="1" si="4338"/>
        <v/>
      </c>
      <c r="L2156" s="90" t="str">
        <f t="shared" ca="1" si="4338"/>
        <v/>
      </c>
      <c r="M2156" s="90" t="str">
        <f t="shared" ca="1" si="4338"/>
        <v/>
      </c>
      <c r="N2156" s="90" t="str">
        <f t="shared" ca="1" si="4338"/>
        <v/>
      </c>
      <c r="O2156" s="90" t="str">
        <f t="shared" ca="1" si="4338"/>
        <v/>
      </c>
      <c r="P2156" s="89" t="str">
        <f t="shared" ref="P2156:U2156" ca="1" si="4339">IF(ISNA(MATCH(MIN(J2154:J2203)+ROW()-ROW(P2154),J2154:J2203,0)),"",INDEX(D2154:D2203,MATCH(MIN(J2154:J2203)+ROW()-ROW(P2154),J2154:J2203,0)))</f>
        <v/>
      </c>
      <c r="Q2156" s="89" t="str">
        <f t="shared" ca="1" si="4339"/>
        <v/>
      </c>
      <c r="R2156" s="89" t="str">
        <f t="shared" ca="1" si="4339"/>
        <v/>
      </c>
      <c r="S2156" s="89" t="str">
        <f t="shared" ca="1" si="4339"/>
        <v/>
      </c>
      <c r="T2156" s="89" t="str">
        <f t="shared" ca="1" si="4339"/>
        <v/>
      </c>
      <c r="U2156" s="89" t="str">
        <f t="shared" ca="1" si="4339"/>
        <v/>
      </c>
      <c r="V2156" s="98"/>
    </row>
    <row r="2157" spans="2:22" x14ac:dyDescent="0.25">
      <c r="B2157">
        <v>4</v>
      </c>
      <c r="C2157" s="29">
        <f t="shared" si="4261"/>
        <v>43879</v>
      </c>
      <c r="D2157" s="88">
        <f ca="1">OFFSET(dispos!$D$48,,18)</f>
        <v>0</v>
      </c>
      <c r="E2157" s="88">
        <f ca="1">OFFSET(dispos!$E$48,,18)</f>
        <v>0</v>
      </c>
      <c r="F2157" s="88">
        <f ca="1">OFFSET(dispos!$F$48,,18)</f>
        <v>0</v>
      </c>
      <c r="G2157" s="88">
        <f ca="1">OFFSET(dispos!$G$48,,18)</f>
        <v>0</v>
      </c>
      <c r="H2157" s="88">
        <f ca="1">OFFSET(dispos!$H$48,,18)</f>
        <v>0</v>
      </c>
      <c r="I2157" s="88">
        <f ca="1">OFFSET(dispos!$I$48,,18)</f>
        <v>0</v>
      </c>
      <c r="J2157" s="90" t="str">
        <f t="shared" ref="J2157:O2157" ca="1" si="4340">IF(D2157=0,"",SUMPRODUCT((D2154:D2203&lt;=D2157)-(ISBLANK(D2154:D2203))))</f>
        <v/>
      </c>
      <c r="K2157" s="90" t="str">
        <f t="shared" ca="1" si="4340"/>
        <v/>
      </c>
      <c r="L2157" s="90" t="str">
        <f t="shared" ca="1" si="4340"/>
        <v/>
      </c>
      <c r="M2157" s="90" t="str">
        <f t="shared" ca="1" si="4340"/>
        <v/>
      </c>
      <c r="N2157" s="90" t="str">
        <f t="shared" ca="1" si="4340"/>
        <v/>
      </c>
      <c r="O2157" s="90" t="str">
        <f t="shared" ca="1" si="4340"/>
        <v/>
      </c>
      <c r="P2157" s="89" t="str">
        <f t="shared" ref="P2157:U2157" ca="1" si="4341">IF(ISNA(MATCH(MIN(J2154:J2203)+ROW()-ROW(P2154),J2154:J2203,0)),"",INDEX(D2154:D2203,MATCH(MIN(J2154:J2203)+ROW()-ROW(P2154),J2154:J2203,0)))</f>
        <v/>
      </c>
      <c r="Q2157" s="89" t="str">
        <f t="shared" ca="1" si="4341"/>
        <v/>
      </c>
      <c r="R2157" s="89" t="str">
        <f t="shared" ca="1" si="4341"/>
        <v/>
      </c>
      <c r="S2157" s="89" t="str">
        <f t="shared" ca="1" si="4341"/>
        <v/>
      </c>
      <c r="T2157" s="89" t="str">
        <f t="shared" ca="1" si="4341"/>
        <v/>
      </c>
      <c r="U2157" s="89" t="str">
        <f t="shared" ca="1" si="4341"/>
        <v/>
      </c>
      <c r="V2157" s="98"/>
    </row>
    <row r="2158" spans="2:22" x14ac:dyDescent="0.25">
      <c r="B2158">
        <v>5</v>
      </c>
      <c r="C2158" s="29">
        <f t="shared" si="4261"/>
        <v>43879</v>
      </c>
      <c r="D2158" s="88">
        <f ca="1">OFFSET(dispos!$D$48,,24)</f>
        <v>0</v>
      </c>
      <c r="E2158" s="88">
        <f ca="1">OFFSET(dispos!$E$48,,24)</f>
        <v>0</v>
      </c>
      <c r="F2158" s="88">
        <f ca="1">OFFSET(dispos!$F$48,,24)</f>
        <v>0</v>
      </c>
      <c r="G2158" s="88">
        <f ca="1">OFFSET(dispos!$G$48,,24)</f>
        <v>0</v>
      </c>
      <c r="H2158" s="88">
        <f ca="1">OFFSET(dispos!$H$48,,24)</f>
        <v>0</v>
      </c>
      <c r="I2158" s="88">
        <f ca="1">OFFSET(dispos!$I$48,,24)</f>
        <v>0</v>
      </c>
      <c r="J2158" s="90" t="str">
        <f t="shared" ref="J2158:O2158" ca="1" si="4342">IF(D2158=0,"",SUMPRODUCT((D2154:D2203&lt;=D2158)-(ISBLANK(D2154:D2203))))</f>
        <v/>
      </c>
      <c r="K2158" s="90" t="str">
        <f t="shared" ca="1" si="4342"/>
        <v/>
      </c>
      <c r="L2158" s="90" t="str">
        <f t="shared" ca="1" si="4342"/>
        <v/>
      </c>
      <c r="M2158" s="90" t="str">
        <f t="shared" ca="1" si="4342"/>
        <v/>
      </c>
      <c r="N2158" s="90" t="str">
        <f t="shared" ca="1" si="4342"/>
        <v/>
      </c>
      <c r="O2158" s="90" t="str">
        <f t="shared" ca="1" si="4342"/>
        <v/>
      </c>
      <c r="P2158" s="89" t="str">
        <f t="shared" ref="P2158:U2158" ca="1" si="4343">IF(ISNA(MATCH(MIN(J2154:J2203)+ROW()-ROW(P2154),J2154:J2203,0)),"",INDEX(D2154:D2203,MATCH(MIN(J2154:J2203)+ROW()-ROW(P2154),J2154:J2203,0)))</f>
        <v/>
      </c>
      <c r="Q2158" s="89" t="str">
        <f t="shared" ca="1" si="4343"/>
        <v/>
      </c>
      <c r="R2158" s="89" t="str">
        <f t="shared" ca="1" si="4343"/>
        <v/>
      </c>
      <c r="S2158" s="89" t="str">
        <f t="shared" ca="1" si="4343"/>
        <v/>
      </c>
      <c r="T2158" s="89" t="str">
        <f t="shared" ca="1" si="4343"/>
        <v/>
      </c>
      <c r="U2158" s="89" t="str">
        <f t="shared" ca="1" si="4343"/>
        <v/>
      </c>
      <c r="V2158" s="98"/>
    </row>
    <row r="2159" spans="2:22" x14ac:dyDescent="0.25">
      <c r="B2159">
        <v>6</v>
      </c>
      <c r="C2159" s="29">
        <f t="shared" si="4261"/>
        <v>43879</v>
      </c>
      <c r="D2159" s="88">
        <f ca="1">OFFSET(dispos!$D$48,,30)</f>
        <v>0</v>
      </c>
      <c r="E2159" s="88">
        <f ca="1">OFFSET(dispos!$E$48,,30)</f>
        <v>0</v>
      </c>
      <c r="F2159" s="88">
        <f ca="1">OFFSET(dispos!$F$48,,30)</f>
        <v>0</v>
      </c>
      <c r="G2159" s="88">
        <f ca="1">OFFSET(dispos!$G$48,,30)</f>
        <v>0</v>
      </c>
      <c r="H2159" s="88">
        <f ca="1">OFFSET(dispos!$H$48,,30)</f>
        <v>0</v>
      </c>
      <c r="I2159" s="88">
        <f ca="1">OFFSET(dispos!$I$48,,30)</f>
        <v>0</v>
      </c>
      <c r="J2159" s="90" t="str">
        <f t="shared" ref="J2159:O2159" ca="1" si="4344">IF(D2159=0,"",SUMPRODUCT((D2154:D2203&lt;=D2159)-(ISBLANK(D2154:D2203))))</f>
        <v/>
      </c>
      <c r="K2159" s="90" t="str">
        <f t="shared" ca="1" si="4344"/>
        <v/>
      </c>
      <c r="L2159" s="90" t="str">
        <f t="shared" ca="1" si="4344"/>
        <v/>
      </c>
      <c r="M2159" s="90" t="str">
        <f t="shared" ca="1" si="4344"/>
        <v/>
      </c>
      <c r="N2159" s="90" t="str">
        <f t="shared" ca="1" si="4344"/>
        <v/>
      </c>
      <c r="O2159" s="90" t="str">
        <f t="shared" ca="1" si="4344"/>
        <v/>
      </c>
      <c r="P2159" s="89" t="str">
        <f t="shared" ref="P2159:U2159" ca="1" si="4345">IF(ISNA(MATCH(MIN(J2154:J2203)+ROW()-ROW(P2154),J2154:J2203,0)),"",INDEX(D2154:D2203,MATCH(MIN(J2154:J2203)+ROW()-ROW(P2154),J2154:J2203,0)))</f>
        <v/>
      </c>
      <c r="Q2159" s="89" t="str">
        <f t="shared" ca="1" si="4345"/>
        <v/>
      </c>
      <c r="R2159" s="89" t="str">
        <f t="shared" ca="1" si="4345"/>
        <v/>
      </c>
      <c r="S2159" s="89" t="str">
        <f t="shared" ca="1" si="4345"/>
        <v/>
      </c>
      <c r="T2159" s="89" t="str">
        <f t="shared" ca="1" si="4345"/>
        <v/>
      </c>
      <c r="U2159" s="89" t="str">
        <f t="shared" ca="1" si="4345"/>
        <v/>
      </c>
      <c r="V2159" s="98"/>
    </row>
    <row r="2160" spans="2:22" x14ac:dyDescent="0.25">
      <c r="B2160">
        <v>7</v>
      </c>
      <c r="C2160" s="29">
        <f t="shared" si="4261"/>
        <v>43879</v>
      </c>
      <c r="D2160" s="88">
        <f ca="1">OFFSET(dispos!$D$48,,36)</f>
        <v>0</v>
      </c>
      <c r="E2160" s="88">
        <f ca="1">OFFSET(dispos!$E$48,,36)</f>
        <v>0</v>
      </c>
      <c r="F2160" s="88">
        <f ca="1">OFFSET(dispos!$F$48,,36)</f>
        <v>0</v>
      </c>
      <c r="G2160" s="88">
        <f ca="1">OFFSET(dispos!$G$48,,36)</f>
        <v>0</v>
      </c>
      <c r="H2160" s="88">
        <f ca="1">OFFSET(dispos!$H$48,,36)</f>
        <v>0</v>
      </c>
      <c r="I2160" s="88">
        <f ca="1">OFFSET(dispos!$I$48,,36)</f>
        <v>0</v>
      </c>
      <c r="J2160" s="90" t="str">
        <f t="shared" ref="J2160:O2160" ca="1" si="4346">IF(D2160=0,"",SUMPRODUCT((D2154:D2203&lt;=D2160)-(ISBLANK(D2154:D2203))))</f>
        <v/>
      </c>
      <c r="K2160" s="90" t="str">
        <f t="shared" ca="1" si="4346"/>
        <v/>
      </c>
      <c r="L2160" s="90" t="str">
        <f t="shared" ca="1" si="4346"/>
        <v/>
      </c>
      <c r="M2160" s="90" t="str">
        <f t="shared" ca="1" si="4346"/>
        <v/>
      </c>
      <c r="N2160" s="90" t="str">
        <f t="shared" ca="1" si="4346"/>
        <v/>
      </c>
      <c r="O2160" s="90" t="str">
        <f t="shared" ca="1" si="4346"/>
        <v/>
      </c>
      <c r="P2160" s="89" t="str">
        <f t="shared" ref="P2160:U2160" ca="1" si="4347">IF(ISNA(MATCH(MIN(J2154:J2203)+ROW()-ROW(P2154),J2154:J2203,0)),"",INDEX(D2154:D2203,MATCH(MIN(J2154:J2203)+ROW()-ROW(P2154),J2154:J2203,0)))</f>
        <v/>
      </c>
      <c r="Q2160" s="89" t="str">
        <f t="shared" ca="1" si="4347"/>
        <v/>
      </c>
      <c r="R2160" s="89" t="str">
        <f t="shared" ca="1" si="4347"/>
        <v/>
      </c>
      <c r="S2160" s="89" t="str">
        <f t="shared" ca="1" si="4347"/>
        <v/>
      </c>
      <c r="T2160" s="89" t="str">
        <f t="shared" ca="1" si="4347"/>
        <v/>
      </c>
      <c r="U2160" s="89" t="str">
        <f t="shared" ca="1" si="4347"/>
        <v/>
      </c>
      <c r="V2160" s="98"/>
    </row>
    <row r="2161" spans="2:22" x14ac:dyDescent="0.25">
      <c r="B2161">
        <v>8</v>
      </c>
      <c r="C2161" s="29">
        <f t="shared" si="4261"/>
        <v>43879</v>
      </c>
      <c r="D2161" s="88">
        <f ca="1">OFFSET(dispos!$D$48,,42)</f>
        <v>0</v>
      </c>
      <c r="E2161" s="88">
        <f ca="1">OFFSET(dispos!$E$48,,42)</f>
        <v>0</v>
      </c>
      <c r="F2161" s="88">
        <f ca="1">OFFSET(dispos!$F$48,,42)</f>
        <v>0</v>
      </c>
      <c r="G2161" s="88">
        <f ca="1">OFFSET(dispos!$G$48,,42)</f>
        <v>0</v>
      </c>
      <c r="H2161" s="88">
        <f ca="1">OFFSET(dispos!$H$48,,42)</f>
        <v>0</v>
      </c>
      <c r="I2161" s="88">
        <f ca="1">OFFSET(dispos!$I$48,,42)</f>
        <v>0</v>
      </c>
      <c r="J2161" s="90" t="str">
        <f t="shared" ref="J2161:O2161" ca="1" si="4348">IF(D2161=0,"",SUMPRODUCT((D2154:D2203&lt;=D2161)-(ISBLANK(D2154:D2203))))</f>
        <v/>
      </c>
      <c r="K2161" s="90" t="str">
        <f t="shared" ca="1" si="4348"/>
        <v/>
      </c>
      <c r="L2161" s="90" t="str">
        <f t="shared" ca="1" si="4348"/>
        <v/>
      </c>
      <c r="M2161" s="90" t="str">
        <f t="shared" ca="1" si="4348"/>
        <v/>
      </c>
      <c r="N2161" s="90" t="str">
        <f t="shared" ca="1" si="4348"/>
        <v/>
      </c>
      <c r="O2161" s="90" t="str">
        <f t="shared" ca="1" si="4348"/>
        <v/>
      </c>
      <c r="P2161" s="89" t="str">
        <f t="shared" ref="P2161:U2161" ca="1" si="4349">IF(ISNA(MATCH(MIN(J2154:J2203)+ROW()-ROW(P2154),J2154:J2203,0)),"",INDEX(D2154:D2203,MATCH(MIN(J2154:J2203)+ROW()-ROW(P2154),J2154:J2203,0)))</f>
        <v/>
      </c>
      <c r="Q2161" s="89" t="str">
        <f t="shared" ca="1" si="4349"/>
        <v/>
      </c>
      <c r="R2161" s="89" t="str">
        <f t="shared" ca="1" si="4349"/>
        <v/>
      </c>
      <c r="S2161" s="89" t="str">
        <f t="shared" ca="1" si="4349"/>
        <v/>
      </c>
      <c r="T2161" s="89" t="str">
        <f t="shared" ca="1" si="4349"/>
        <v/>
      </c>
      <c r="U2161" s="89" t="str">
        <f t="shared" ca="1" si="4349"/>
        <v/>
      </c>
      <c r="V2161" s="98"/>
    </row>
    <row r="2162" spans="2:22" x14ac:dyDescent="0.25">
      <c r="B2162">
        <v>9</v>
      </c>
      <c r="C2162" s="29">
        <f t="shared" si="4261"/>
        <v>43879</v>
      </c>
      <c r="D2162" s="88">
        <f ca="1">OFFSET(dispos!$D$48,,48)</f>
        <v>0</v>
      </c>
      <c r="E2162" s="88">
        <f ca="1">OFFSET(dispos!$E$48,,48)</f>
        <v>0</v>
      </c>
      <c r="F2162" s="88">
        <f ca="1">OFFSET(dispos!$F$48,,48)</f>
        <v>0</v>
      </c>
      <c r="G2162" s="88">
        <f ca="1">OFFSET(dispos!$G$48,,48)</f>
        <v>0</v>
      </c>
      <c r="H2162" s="88">
        <f ca="1">OFFSET(dispos!$H$48,,48)</f>
        <v>0</v>
      </c>
      <c r="I2162" s="88">
        <f ca="1">OFFSET(dispos!$I$48,,48)</f>
        <v>0</v>
      </c>
      <c r="J2162" s="90" t="str">
        <f t="shared" ref="J2162:O2162" ca="1" si="4350">IF(D2162=0,"",SUMPRODUCT((D2154:D2203&lt;=D2162)-(ISBLANK(D2154:D2203))))</f>
        <v/>
      </c>
      <c r="K2162" s="90" t="str">
        <f t="shared" ca="1" si="4350"/>
        <v/>
      </c>
      <c r="L2162" s="90" t="str">
        <f t="shared" ca="1" si="4350"/>
        <v/>
      </c>
      <c r="M2162" s="90" t="str">
        <f t="shared" ca="1" si="4350"/>
        <v/>
      </c>
      <c r="N2162" s="90" t="str">
        <f t="shared" ca="1" si="4350"/>
        <v/>
      </c>
      <c r="O2162" s="90" t="str">
        <f t="shared" ca="1" si="4350"/>
        <v/>
      </c>
      <c r="P2162" s="89" t="str">
        <f t="shared" ref="P2162:U2162" ca="1" si="4351">IF(ISNA(MATCH(MIN(J2154:J2203)+ROW()-ROW(P2154),J2154:J2203,0)),"",INDEX(D2154:D2203,MATCH(MIN(J2154:J2203)+ROW()-ROW(P2154),J2154:J2203,0)))</f>
        <v/>
      </c>
      <c r="Q2162" s="89" t="str">
        <f t="shared" ca="1" si="4351"/>
        <v/>
      </c>
      <c r="R2162" s="89" t="str">
        <f t="shared" ca="1" si="4351"/>
        <v/>
      </c>
      <c r="S2162" s="89" t="str">
        <f t="shared" ca="1" si="4351"/>
        <v/>
      </c>
      <c r="T2162" s="89" t="str">
        <f t="shared" ca="1" si="4351"/>
        <v/>
      </c>
      <c r="U2162" s="89" t="str">
        <f t="shared" ca="1" si="4351"/>
        <v/>
      </c>
      <c r="V2162" s="98"/>
    </row>
    <row r="2163" spans="2:22" x14ac:dyDescent="0.25">
      <c r="B2163">
        <v>10</v>
      </c>
      <c r="C2163" s="29">
        <f t="shared" si="4261"/>
        <v>43879</v>
      </c>
      <c r="D2163" s="88">
        <f ca="1">OFFSET(dispos!$D$48,,54)</f>
        <v>0</v>
      </c>
      <c r="E2163" s="88">
        <f ca="1">OFFSET(dispos!$E$48,,54)</f>
        <v>0</v>
      </c>
      <c r="F2163" s="88">
        <f ca="1">OFFSET(dispos!$F$48,,54)</f>
        <v>0</v>
      </c>
      <c r="G2163" s="88">
        <f ca="1">OFFSET(dispos!$G$48,,54)</f>
        <v>0</v>
      </c>
      <c r="H2163" s="88">
        <f ca="1">OFFSET(dispos!$H$48,,54)</f>
        <v>0</v>
      </c>
      <c r="I2163" s="88">
        <f ca="1">OFFSET(dispos!$I$48,,54)</f>
        <v>0</v>
      </c>
      <c r="J2163" s="90" t="str">
        <f t="shared" ref="J2163:O2163" ca="1" si="4352">IF(D2163=0,"",SUMPRODUCT((D2154:D2203&lt;=D2163)-(ISBLANK(D2154:D2203))))</f>
        <v/>
      </c>
      <c r="K2163" s="90" t="str">
        <f t="shared" ca="1" si="4352"/>
        <v/>
      </c>
      <c r="L2163" s="90" t="str">
        <f t="shared" ca="1" si="4352"/>
        <v/>
      </c>
      <c r="M2163" s="90" t="str">
        <f t="shared" ca="1" si="4352"/>
        <v/>
      </c>
      <c r="N2163" s="90" t="str">
        <f t="shared" ca="1" si="4352"/>
        <v/>
      </c>
      <c r="O2163" s="90" t="str">
        <f t="shared" ca="1" si="4352"/>
        <v/>
      </c>
      <c r="P2163" s="89" t="str">
        <f t="shared" ref="P2163:U2163" ca="1" si="4353">IF(ISNA(MATCH(MIN(J2154:J2203)+ROW()-ROW(P2154),J2154:J2203,0)),"",INDEX(D2154:D2203,MATCH(MIN(J2154:J2203)+ROW()-ROW(P2154),J2154:J2203,0)))</f>
        <v/>
      </c>
      <c r="Q2163" s="89" t="str">
        <f t="shared" ca="1" si="4353"/>
        <v/>
      </c>
      <c r="R2163" s="89" t="str">
        <f t="shared" ca="1" si="4353"/>
        <v/>
      </c>
      <c r="S2163" s="89" t="str">
        <f t="shared" ca="1" si="4353"/>
        <v/>
      </c>
      <c r="T2163" s="89" t="str">
        <f t="shared" ca="1" si="4353"/>
        <v/>
      </c>
      <c r="U2163" s="89" t="str">
        <f t="shared" ca="1" si="4353"/>
        <v/>
      </c>
      <c r="V2163" s="98"/>
    </row>
    <row r="2164" spans="2:22" x14ac:dyDescent="0.25">
      <c r="B2164">
        <v>11</v>
      </c>
      <c r="C2164" s="29">
        <f t="shared" si="4261"/>
        <v>43879</v>
      </c>
      <c r="D2164" s="88">
        <f ca="1">OFFSET(dispos!$D$48,,60)</f>
        <v>0</v>
      </c>
      <c r="E2164" s="88">
        <f ca="1">OFFSET(dispos!$E$48,,60)</f>
        <v>0</v>
      </c>
      <c r="F2164" s="88">
        <f ca="1">OFFSET(dispos!$F$48,,60)</f>
        <v>0</v>
      </c>
      <c r="G2164" s="88">
        <f ca="1">OFFSET(dispos!$G$48,,60)</f>
        <v>0</v>
      </c>
      <c r="H2164" s="88">
        <f ca="1">OFFSET(dispos!$H$48,,60)</f>
        <v>0</v>
      </c>
      <c r="I2164" s="88">
        <f ca="1">OFFSET(dispos!$I$48,,60)</f>
        <v>0</v>
      </c>
      <c r="J2164" s="90" t="str">
        <f t="shared" ref="J2164:O2164" ca="1" si="4354">IF(D2164=0,"",SUMPRODUCT((D2154:D2203&lt;=D2164)-(ISBLANK(D2154:D2203))))</f>
        <v/>
      </c>
      <c r="K2164" s="90" t="str">
        <f t="shared" ca="1" si="4354"/>
        <v/>
      </c>
      <c r="L2164" s="90" t="str">
        <f t="shared" ca="1" si="4354"/>
        <v/>
      </c>
      <c r="M2164" s="90" t="str">
        <f t="shared" ca="1" si="4354"/>
        <v/>
      </c>
      <c r="N2164" s="90" t="str">
        <f t="shared" ca="1" si="4354"/>
        <v/>
      </c>
      <c r="O2164" s="90" t="str">
        <f t="shared" ca="1" si="4354"/>
        <v/>
      </c>
      <c r="P2164" s="89" t="str">
        <f t="shared" ref="P2164:U2164" ca="1" si="4355">IF(ISNA(MATCH(MIN(J2154:J2203)+ROW()-ROW(P2154),J2154:J2203,0)),"",INDEX(D2154:D2203,MATCH(MIN(J2154:J2203)+ROW()-ROW(P2154),J2154:J2203,0)))</f>
        <v/>
      </c>
      <c r="Q2164" s="89" t="str">
        <f t="shared" ca="1" si="4355"/>
        <v/>
      </c>
      <c r="R2164" s="89" t="str">
        <f t="shared" ca="1" si="4355"/>
        <v/>
      </c>
      <c r="S2164" s="89" t="str">
        <f t="shared" ca="1" si="4355"/>
        <v/>
      </c>
      <c r="T2164" s="89" t="str">
        <f t="shared" ca="1" si="4355"/>
        <v/>
      </c>
      <c r="U2164" s="89" t="str">
        <f t="shared" ca="1" si="4355"/>
        <v/>
      </c>
      <c r="V2164" s="98"/>
    </row>
    <row r="2165" spans="2:22" x14ac:dyDescent="0.25">
      <c r="B2165">
        <v>12</v>
      </c>
      <c r="C2165" s="29">
        <f t="shared" si="4261"/>
        <v>43879</v>
      </c>
      <c r="D2165" s="88">
        <f ca="1">OFFSET(dispos!$D$48,,66)</f>
        <v>0</v>
      </c>
      <c r="E2165" s="88">
        <f ca="1">OFFSET(dispos!$E$48,,66)</f>
        <v>0</v>
      </c>
      <c r="F2165" s="88">
        <f ca="1">OFFSET(dispos!$F$48,,66)</f>
        <v>0</v>
      </c>
      <c r="G2165" s="88">
        <f ca="1">OFFSET(dispos!$G$48,,66)</f>
        <v>0</v>
      </c>
      <c r="H2165" s="88">
        <f ca="1">OFFSET(dispos!$H$48,,66)</f>
        <v>0</v>
      </c>
      <c r="I2165" s="88">
        <f ca="1">OFFSET(dispos!$I$48,,66)</f>
        <v>0</v>
      </c>
      <c r="J2165" s="90" t="str">
        <f t="shared" ref="J2165:O2165" ca="1" si="4356">IF(D2165=0,"",SUMPRODUCT((D2154:D2203&lt;=D2165)-(ISBLANK(D2154:D2203))))</f>
        <v/>
      </c>
      <c r="K2165" s="90" t="str">
        <f t="shared" ca="1" si="4356"/>
        <v/>
      </c>
      <c r="L2165" s="90" t="str">
        <f t="shared" ca="1" si="4356"/>
        <v/>
      </c>
      <c r="M2165" s="90" t="str">
        <f t="shared" ca="1" si="4356"/>
        <v/>
      </c>
      <c r="N2165" s="90" t="str">
        <f t="shared" ca="1" si="4356"/>
        <v/>
      </c>
      <c r="O2165" s="90" t="str">
        <f t="shared" ca="1" si="4356"/>
        <v/>
      </c>
      <c r="P2165" s="89" t="str">
        <f t="shared" ref="P2165:U2165" ca="1" si="4357">IF(ISNA(MATCH(MIN(J2154:J2203)+ROW()-ROW(P2154),J2154:J2203,0)),"",INDEX(D2154:D2203,MATCH(MIN(J2154:J2203)+ROW()-ROW(P2154),J2154:J2203,0)))</f>
        <v/>
      </c>
      <c r="Q2165" s="89" t="str">
        <f t="shared" ca="1" si="4357"/>
        <v/>
      </c>
      <c r="R2165" s="89" t="str">
        <f t="shared" ca="1" si="4357"/>
        <v/>
      </c>
      <c r="S2165" s="89" t="str">
        <f t="shared" ca="1" si="4357"/>
        <v/>
      </c>
      <c r="T2165" s="89" t="str">
        <f t="shared" ca="1" si="4357"/>
        <v/>
      </c>
      <c r="U2165" s="89" t="str">
        <f t="shared" ca="1" si="4357"/>
        <v/>
      </c>
      <c r="V2165" s="98"/>
    </row>
    <row r="2166" spans="2:22" x14ac:dyDescent="0.25">
      <c r="B2166">
        <v>13</v>
      </c>
      <c r="C2166" s="29">
        <f t="shared" si="4261"/>
        <v>43879</v>
      </c>
      <c r="D2166" s="88">
        <f ca="1">OFFSET(dispos!$D$48,,72)</f>
        <v>0</v>
      </c>
      <c r="E2166" s="88">
        <f ca="1">OFFSET(dispos!$E$48,,72)</f>
        <v>0</v>
      </c>
      <c r="F2166" s="88">
        <f ca="1">OFFSET(dispos!$F$48,,72)</f>
        <v>0</v>
      </c>
      <c r="G2166" s="88">
        <f ca="1">OFFSET(dispos!$G$48,,72)</f>
        <v>0</v>
      </c>
      <c r="H2166" s="88">
        <f ca="1">OFFSET(dispos!$H$48,,72)</f>
        <v>0</v>
      </c>
      <c r="I2166" s="88">
        <f ca="1">OFFSET(dispos!$I$48,,72)</f>
        <v>0</v>
      </c>
      <c r="J2166" s="90" t="str">
        <f t="shared" ref="J2166:O2166" ca="1" si="4358">IF(D2166=0,"",SUMPRODUCT((D2154:D2203&lt;=D2166)-(ISBLANK(D2154:D2203))))</f>
        <v/>
      </c>
      <c r="K2166" s="90" t="str">
        <f t="shared" ca="1" si="4358"/>
        <v/>
      </c>
      <c r="L2166" s="90" t="str">
        <f t="shared" ca="1" si="4358"/>
        <v/>
      </c>
      <c r="M2166" s="90" t="str">
        <f t="shared" ca="1" si="4358"/>
        <v/>
      </c>
      <c r="N2166" s="90" t="str">
        <f t="shared" ca="1" si="4358"/>
        <v/>
      </c>
      <c r="O2166" s="90" t="str">
        <f t="shared" ca="1" si="4358"/>
        <v/>
      </c>
      <c r="P2166" s="89" t="str">
        <f t="shared" ref="P2166:U2166" ca="1" si="4359">IF(ISNA(MATCH(MIN(J2154:J2203)+ROW()-ROW(P2154),J2154:J2203,0)),"",INDEX(D2154:D2203,MATCH(MIN(J2154:J2203)+ROW()-ROW(P2154),J2154:J2203,0)))</f>
        <v/>
      </c>
      <c r="Q2166" s="89" t="str">
        <f t="shared" ca="1" si="4359"/>
        <v/>
      </c>
      <c r="R2166" s="89" t="str">
        <f t="shared" ca="1" si="4359"/>
        <v/>
      </c>
      <c r="S2166" s="89" t="str">
        <f t="shared" ca="1" si="4359"/>
        <v/>
      </c>
      <c r="T2166" s="89" t="str">
        <f t="shared" ca="1" si="4359"/>
        <v/>
      </c>
      <c r="U2166" s="89" t="str">
        <f t="shared" ca="1" si="4359"/>
        <v/>
      </c>
      <c r="V2166" s="98"/>
    </row>
    <row r="2167" spans="2:22" x14ac:dyDescent="0.25">
      <c r="B2167">
        <v>14</v>
      </c>
      <c r="C2167" s="29">
        <f t="shared" si="4261"/>
        <v>43879</v>
      </c>
      <c r="D2167" s="88">
        <f ca="1">OFFSET(dispos!$D$48,,78)</f>
        <v>0</v>
      </c>
      <c r="E2167" s="88">
        <f ca="1">OFFSET(dispos!$E$48,,78)</f>
        <v>0</v>
      </c>
      <c r="F2167" s="88">
        <f ca="1">OFFSET(dispos!$F$48,,78)</f>
        <v>0</v>
      </c>
      <c r="G2167" s="88">
        <f ca="1">OFFSET(dispos!$G$48,,78)</f>
        <v>0</v>
      </c>
      <c r="H2167" s="88">
        <f ca="1">OFFSET(dispos!$H$48,,78)</f>
        <v>0</v>
      </c>
      <c r="I2167" s="88">
        <f ca="1">OFFSET(dispos!$I$48,,78)</f>
        <v>0</v>
      </c>
      <c r="J2167" s="90" t="str">
        <f t="shared" ref="J2167:O2167" ca="1" si="4360">IF(D2167=0,"",SUMPRODUCT((D2154:D2203&lt;=D2167)-(ISBLANK(D2154:D2203))))</f>
        <v/>
      </c>
      <c r="K2167" s="90" t="str">
        <f t="shared" ca="1" si="4360"/>
        <v/>
      </c>
      <c r="L2167" s="90" t="str">
        <f t="shared" ca="1" si="4360"/>
        <v/>
      </c>
      <c r="M2167" s="90" t="str">
        <f t="shared" ca="1" si="4360"/>
        <v/>
      </c>
      <c r="N2167" s="90" t="str">
        <f t="shared" ca="1" si="4360"/>
        <v/>
      </c>
      <c r="O2167" s="90" t="str">
        <f t="shared" ca="1" si="4360"/>
        <v/>
      </c>
      <c r="P2167" s="89" t="str">
        <f t="shared" ref="P2167:U2167" ca="1" si="4361">IF(ISNA(MATCH(MIN(J2154:J2203)+ROW()-ROW(P2154),J2154:J2203,0)),"",INDEX(D2154:D2203,MATCH(MIN(J2154:J2203)+ROW()-ROW(P2154),J2154:J2203,0)))</f>
        <v/>
      </c>
      <c r="Q2167" s="89" t="str">
        <f t="shared" ca="1" si="4361"/>
        <v/>
      </c>
      <c r="R2167" s="89" t="str">
        <f t="shared" ca="1" si="4361"/>
        <v/>
      </c>
      <c r="S2167" s="89" t="str">
        <f t="shared" ca="1" si="4361"/>
        <v/>
      </c>
      <c r="T2167" s="89" t="str">
        <f t="shared" ca="1" si="4361"/>
        <v/>
      </c>
      <c r="U2167" s="89" t="str">
        <f t="shared" ca="1" si="4361"/>
        <v/>
      </c>
      <c r="V2167" s="98"/>
    </row>
    <row r="2168" spans="2:22" x14ac:dyDescent="0.25">
      <c r="B2168">
        <v>15</v>
      </c>
      <c r="C2168" s="29">
        <f t="shared" si="4261"/>
        <v>43879</v>
      </c>
      <c r="D2168" s="88">
        <f ca="1">OFFSET(dispos!$D$48,,84)</f>
        <v>0</v>
      </c>
      <c r="E2168" s="88">
        <f ca="1">OFFSET(dispos!$E$48,,84)</f>
        <v>0</v>
      </c>
      <c r="F2168" s="88">
        <f ca="1">OFFSET(dispos!$F$48,,84)</f>
        <v>0</v>
      </c>
      <c r="G2168" s="88">
        <f ca="1">OFFSET(dispos!$G$48,,84)</f>
        <v>0</v>
      </c>
      <c r="H2168" s="88">
        <f ca="1">OFFSET(dispos!$H$48,,84)</f>
        <v>0</v>
      </c>
      <c r="I2168" s="88">
        <f ca="1">OFFSET(dispos!$I$48,,84)</f>
        <v>0</v>
      </c>
      <c r="J2168" s="90" t="str">
        <f t="shared" ref="J2168:O2168" ca="1" si="4362">IF(D2168=0,"",SUMPRODUCT((D2154:D2203&lt;=D2168)-(ISBLANK(D2154:D2203))))</f>
        <v/>
      </c>
      <c r="K2168" s="90" t="str">
        <f t="shared" ca="1" si="4362"/>
        <v/>
      </c>
      <c r="L2168" s="90" t="str">
        <f t="shared" ca="1" si="4362"/>
        <v/>
      </c>
      <c r="M2168" s="90" t="str">
        <f t="shared" ca="1" si="4362"/>
        <v/>
      </c>
      <c r="N2168" s="90" t="str">
        <f t="shared" ca="1" si="4362"/>
        <v/>
      </c>
      <c r="O2168" s="90" t="str">
        <f t="shared" ca="1" si="4362"/>
        <v/>
      </c>
      <c r="P2168" s="89" t="str">
        <f t="shared" ref="P2168:U2168" ca="1" si="4363">IF(ISNA(MATCH(MIN(J2154:J2203)+ROW()-ROW(P2154),J2154:J2203,0)),"",INDEX(D2154:D2203,MATCH(MIN(J2154:J2203)+ROW()-ROW(P2154),J2154:J2203,0)))</f>
        <v/>
      </c>
      <c r="Q2168" s="89" t="str">
        <f t="shared" ca="1" si="4363"/>
        <v/>
      </c>
      <c r="R2168" s="89" t="str">
        <f t="shared" ca="1" si="4363"/>
        <v/>
      </c>
      <c r="S2168" s="89" t="str">
        <f t="shared" ca="1" si="4363"/>
        <v/>
      </c>
      <c r="T2168" s="89" t="str">
        <f t="shared" ca="1" si="4363"/>
        <v/>
      </c>
      <c r="U2168" s="89" t="str">
        <f t="shared" ca="1" si="4363"/>
        <v/>
      </c>
      <c r="V2168" s="98"/>
    </row>
    <row r="2169" spans="2:22" x14ac:dyDescent="0.25">
      <c r="B2169">
        <v>16</v>
      </c>
      <c r="C2169" s="29">
        <f t="shared" si="4261"/>
        <v>43879</v>
      </c>
      <c r="D2169" s="88">
        <f ca="1">OFFSET(dispos!$D$48,,90)</f>
        <v>0</v>
      </c>
      <c r="E2169" s="88">
        <f ca="1">OFFSET(dispos!$E$48,,90)</f>
        <v>0</v>
      </c>
      <c r="F2169" s="88">
        <f ca="1">OFFSET(dispos!$F$48,,90)</f>
        <v>0</v>
      </c>
      <c r="G2169" s="88">
        <f ca="1">OFFSET(dispos!$G$48,,90)</f>
        <v>0</v>
      </c>
      <c r="H2169" s="88">
        <f ca="1">OFFSET(dispos!$H$48,,90)</f>
        <v>0</v>
      </c>
      <c r="I2169" s="88">
        <f ca="1">OFFSET(dispos!$I$48,,90)</f>
        <v>0</v>
      </c>
      <c r="J2169" s="90" t="str">
        <f t="shared" ref="J2169:O2169" ca="1" si="4364">IF(D2169=0,"",SUMPRODUCT((D2154:D2203&lt;=D2169)-(ISBLANK(D2154:D2203))))</f>
        <v/>
      </c>
      <c r="K2169" s="90" t="str">
        <f t="shared" ca="1" si="4364"/>
        <v/>
      </c>
      <c r="L2169" s="90" t="str">
        <f t="shared" ca="1" si="4364"/>
        <v/>
      </c>
      <c r="M2169" s="90" t="str">
        <f t="shared" ca="1" si="4364"/>
        <v/>
      </c>
      <c r="N2169" s="90" t="str">
        <f t="shared" ca="1" si="4364"/>
        <v/>
      </c>
      <c r="O2169" s="90" t="str">
        <f t="shared" ca="1" si="4364"/>
        <v/>
      </c>
      <c r="P2169" s="89" t="str">
        <f t="shared" ref="P2169:U2169" ca="1" si="4365">IF(ISNA(MATCH(MIN(J2154:J2203)+ROW()-ROW(P2154),J2154:J2203,0)),"",INDEX(D2154:D2203,MATCH(MIN(J2154:J2203)+ROW()-ROW(P2154),J2154:J2203,0)))</f>
        <v/>
      </c>
      <c r="Q2169" s="89" t="str">
        <f t="shared" ca="1" si="4365"/>
        <v/>
      </c>
      <c r="R2169" s="89" t="str">
        <f t="shared" ca="1" si="4365"/>
        <v/>
      </c>
      <c r="S2169" s="89" t="str">
        <f t="shared" ca="1" si="4365"/>
        <v/>
      </c>
      <c r="T2169" s="89" t="str">
        <f t="shared" ca="1" si="4365"/>
        <v/>
      </c>
      <c r="U2169" s="89" t="str">
        <f t="shared" ca="1" si="4365"/>
        <v/>
      </c>
      <c r="V2169" s="98"/>
    </row>
    <row r="2170" spans="2:22" x14ac:dyDescent="0.25">
      <c r="B2170">
        <v>17</v>
      </c>
      <c r="C2170" s="29">
        <f t="shared" si="4261"/>
        <v>43879</v>
      </c>
      <c r="D2170" s="88">
        <f ca="1">OFFSET(dispos!$D$48,,96)</f>
        <v>0</v>
      </c>
      <c r="E2170" s="88">
        <f ca="1">OFFSET(dispos!$E$48,,96)</f>
        <v>0</v>
      </c>
      <c r="F2170" s="88">
        <f ca="1">OFFSET(dispos!$F$48,,96)</f>
        <v>0</v>
      </c>
      <c r="G2170" s="88">
        <f ca="1">OFFSET(dispos!$G$48,,96)</f>
        <v>0</v>
      </c>
      <c r="H2170" s="88">
        <f ca="1">OFFSET(dispos!$H$48,,96)</f>
        <v>0</v>
      </c>
      <c r="I2170" s="88">
        <f ca="1">OFFSET(dispos!$I$48,,96)</f>
        <v>0</v>
      </c>
      <c r="J2170" s="90" t="str">
        <f t="shared" ref="J2170:O2170" ca="1" si="4366">IF(D2170=0,"",SUMPRODUCT((D2154:D2203&lt;=D2170)-(ISBLANK(D2154:D2203))))</f>
        <v/>
      </c>
      <c r="K2170" s="90" t="str">
        <f t="shared" ca="1" si="4366"/>
        <v/>
      </c>
      <c r="L2170" s="90" t="str">
        <f t="shared" ca="1" si="4366"/>
        <v/>
      </c>
      <c r="M2170" s="90" t="str">
        <f t="shared" ca="1" si="4366"/>
        <v/>
      </c>
      <c r="N2170" s="90" t="str">
        <f t="shared" ca="1" si="4366"/>
        <v/>
      </c>
      <c r="O2170" s="90" t="str">
        <f t="shared" ca="1" si="4366"/>
        <v/>
      </c>
      <c r="P2170" s="89" t="str">
        <f t="shared" ref="P2170:U2170" ca="1" si="4367">IF(ISNA(MATCH(MIN(J2154:J2203)+ROW()-ROW(P2154),J2154:J2203,0)),"",INDEX(D2154:D2203,MATCH(MIN(J2154:J2203)+ROW()-ROW(P2154),J2154:J2203,0)))</f>
        <v/>
      </c>
      <c r="Q2170" s="89" t="str">
        <f t="shared" ca="1" si="4367"/>
        <v/>
      </c>
      <c r="R2170" s="89" t="str">
        <f t="shared" ca="1" si="4367"/>
        <v/>
      </c>
      <c r="S2170" s="89" t="str">
        <f t="shared" ca="1" si="4367"/>
        <v/>
      </c>
      <c r="T2170" s="89" t="str">
        <f t="shared" ca="1" si="4367"/>
        <v/>
      </c>
      <c r="U2170" s="89" t="str">
        <f t="shared" ca="1" si="4367"/>
        <v/>
      </c>
      <c r="V2170" s="98"/>
    </row>
    <row r="2171" spans="2:22" x14ac:dyDescent="0.25">
      <c r="B2171">
        <v>18</v>
      </c>
      <c r="C2171" s="29">
        <f t="shared" si="4261"/>
        <v>43879</v>
      </c>
      <c r="D2171" s="88">
        <f ca="1">OFFSET(dispos!$D$48,,102)</f>
        <v>0</v>
      </c>
      <c r="E2171" s="88">
        <f ca="1">OFFSET(dispos!$E$48,,102)</f>
        <v>0</v>
      </c>
      <c r="F2171" s="88">
        <f ca="1">OFFSET(dispos!$F$48,,102)</f>
        <v>0</v>
      </c>
      <c r="G2171" s="88">
        <f ca="1">OFFSET(dispos!$G$48,,102)</f>
        <v>0</v>
      </c>
      <c r="H2171" s="88">
        <f ca="1">OFFSET(dispos!$H$48,,102)</f>
        <v>0</v>
      </c>
      <c r="I2171" s="88">
        <f ca="1">OFFSET(dispos!$I$48,,102)</f>
        <v>0</v>
      </c>
      <c r="J2171" s="90" t="str">
        <f t="shared" ref="J2171:O2171" ca="1" si="4368">IF(D2171=0,"",SUMPRODUCT((D2154:D2203&lt;=D2171)-(ISBLANK(D2154:D2203))))</f>
        <v/>
      </c>
      <c r="K2171" s="90" t="str">
        <f t="shared" ca="1" si="4368"/>
        <v/>
      </c>
      <c r="L2171" s="90" t="str">
        <f t="shared" ca="1" si="4368"/>
        <v/>
      </c>
      <c r="M2171" s="90" t="str">
        <f t="shared" ca="1" si="4368"/>
        <v/>
      </c>
      <c r="N2171" s="90" t="str">
        <f t="shared" ca="1" si="4368"/>
        <v/>
      </c>
      <c r="O2171" s="90" t="str">
        <f t="shared" ca="1" si="4368"/>
        <v/>
      </c>
      <c r="P2171" s="89" t="str">
        <f t="shared" ref="P2171:U2171" ca="1" si="4369">IF(ISNA(MATCH(MIN(J2154:J2203)+ROW()-ROW(P2154),J2154:J2203,0)),"",INDEX(D2154:D2203,MATCH(MIN(J2154:J2203)+ROW()-ROW(P2154),J2154:J2203,0)))</f>
        <v/>
      </c>
      <c r="Q2171" s="89" t="str">
        <f t="shared" ca="1" si="4369"/>
        <v/>
      </c>
      <c r="R2171" s="89" t="str">
        <f t="shared" ca="1" si="4369"/>
        <v/>
      </c>
      <c r="S2171" s="89" t="str">
        <f t="shared" ca="1" si="4369"/>
        <v/>
      </c>
      <c r="T2171" s="89" t="str">
        <f t="shared" ca="1" si="4369"/>
        <v/>
      </c>
      <c r="U2171" s="89" t="str">
        <f t="shared" ca="1" si="4369"/>
        <v/>
      </c>
      <c r="V2171" s="98"/>
    </row>
    <row r="2172" spans="2:22" x14ac:dyDescent="0.25">
      <c r="B2172">
        <v>19</v>
      </c>
      <c r="C2172" s="29">
        <f t="shared" si="4261"/>
        <v>43879</v>
      </c>
      <c r="D2172" s="88">
        <f ca="1">OFFSET(dispos!$D$48,,108)</f>
        <v>0</v>
      </c>
      <c r="E2172" s="88">
        <f ca="1">OFFSET(dispos!$E$48,,108)</f>
        <v>0</v>
      </c>
      <c r="F2172" s="88">
        <f ca="1">OFFSET(dispos!$F$48,,108)</f>
        <v>0</v>
      </c>
      <c r="G2172" s="88">
        <f ca="1">OFFSET(dispos!$G$48,,108)</f>
        <v>0</v>
      </c>
      <c r="H2172" s="88">
        <f ca="1">OFFSET(dispos!$H$48,,108)</f>
        <v>0</v>
      </c>
      <c r="I2172" s="88">
        <f ca="1">OFFSET(dispos!$I$48,,108)</f>
        <v>0</v>
      </c>
      <c r="J2172" s="90" t="str">
        <f t="shared" ref="J2172:O2172" ca="1" si="4370">IF(D2172=0,"",SUMPRODUCT((D2154:D2203&lt;=D2172)-(ISBLANK(D2154:D2203))))</f>
        <v/>
      </c>
      <c r="K2172" s="90" t="str">
        <f t="shared" ca="1" si="4370"/>
        <v/>
      </c>
      <c r="L2172" s="90" t="str">
        <f t="shared" ca="1" si="4370"/>
        <v/>
      </c>
      <c r="M2172" s="90" t="str">
        <f t="shared" ca="1" si="4370"/>
        <v/>
      </c>
      <c r="N2172" s="90" t="str">
        <f t="shared" ca="1" si="4370"/>
        <v/>
      </c>
      <c r="O2172" s="90" t="str">
        <f t="shared" ca="1" si="4370"/>
        <v/>
      </c>
      <c r="P2172" s="89" t="str">
        <f t="shared" ref="P2172:U2172" ca="1" si="4371">IF(ISNA(MATCH(MIN(J2154:J2203)+ROW()-ROW(P2154),J2154:J2203,0)),"",INDEX(D2154:D2203,MATCH(MIN(J2154:J2203)+ROW()-ROW(P2154),J2154:J2203,0)))</f>
        <v/>
      </c>
      <c r="Q2172" s="89" t="str">
        <f t="shared" ca="1" si="4371"/>
        <v/>
      </c>
      <c r="R2172" s="89" t="str">
        <f t="shared" ca="1" si="4371"/>
        <v/>
      </c>
      <c r="S2172" s="89" t="str">
        <f t="shared" ca="1" si="4371"/>
        <v/>
      </c>
      <c r="T2172" s="89" t="str">
        <f t="shared" ca="1" si="4371"/>
        <v/>
      </c>
      <c r="U2172" s="89" t="str">
        <f t="shared" ca="1" si="4371"/>
        <v/>
      </c>
      <c r="V2172" s="98"/>
    </row>
    <row r="2173" spans="2:22" x14ac:dyDescent="0.25">
      <c r="B2173">
        <v>20</v>
      </c>
      <c r="C2173" s="29">
        <f t="shared" si="4261"/>
        <v>43879</v>
      </c>
      <c r="D2173" s="88">
        <f ca="1">OFFSET(dispos!$D$48,,114)</f>
        <v>0</v>
      </c>
      <c r="E2173" s="88">
        <f ca="1">OFFSET(dispos!$E$48,,114)</f>
        <v>0</v>
      </c>
      <c r="F2173" s="88">
        <f ca="1">OFFSET(dispos!$F$48,,114)</f>
        <v>0</v>
      </c>
      <c r="G2173" s="88">
        <f ca="1">OFFSET(dispos!$G$48,,114)</f>
        <v>0</v>
      </c>
      <c r="H2173" s="88">
        <f ca="1">OFFSET(dispos!$H$48,,114)</f>
        <v>0</v>
      </c>
      <c r="I2173" s="88">
        <f ca="1">OFFSET(dispos!$I$48,,114)</f>
        <v>0</v>
      </c>
      <c r="J2173" s="90" t="str">
        <f t="shared" ref="J2173:O2173" ca="1" si="4372">IF(D2173=0,"",SUMPRODUCT((D2154:D2203&lt;=D2173)-(ISBLANK(D2154:D2203))))</f>
        <v/>
      </c>
      <c r="K2173" s="90" t="str">
        <f t="shared" ca="1" si="4372"/>
        <v/>
      </c>
      <c r="L2173" s="90" t="str">
        <f t="shared" ca="1" si="4372"/>
        <v/>
      </c>
      <c r="M2173" s="90" t="str">
        <f t="shared" ca="1" si="4372"/>
        <v/>
      </c>
      <c r="N2173" s="90" t="str">
        <f t="shared" ca="1" si="4372"/>
        <v/>
      </c>
      <c r="O2173" s="90" t="str">
        <f t="shared" ca="1" si="4372"/>
        <v/>
      </c>
      <c r="P2173" s="89" t="str">
        <f t="shared" ref="P2173:U2173" ca="1" si="4373">IF(ISNA(MATCH(MIN(J2154:J2203)+ROW()-ROW(P2154),J2154:J2203,0)),"",INDEX(D2154:D2203,MATCH(MIN(J2154:J2203)+ROW()-ROW(P2154),J2154:J2203,0)))</f>
        <v/>
      </c>
      <c r="Q2173" s="89" t="str">
        <f t="shared" ca="1" si="4373"/>
        <v/>
      </c>
      <c r="R2173" s="89" t="str">
        <f t="shared" ca="1" si="4373"/>
        <v/>
      </c>
      <c r="S2173" s="89" t="str">
        <f t="shared" ca="1" si="4373"/>
        <v/>
      </c>
      <c r="T2173" s="89" t="str">
        <f t="shared" ca="1" si="4373"/>
        <v/>
      </c>
      <c r="U2173" s="89" t="str">
        <f t="shared" ca="1" si="4373"/>
        <v/>
      </c>
      <c r="V2173" s="98"/>
    </row>
    <row r="2174" spans="2:22" x14ac:dyDescent="0.25">
      <c r="B2174">
        <v>21</v>
      </c>
      <c r="C2174" s="29">
        <f t="shared" si="4261"/>
        <v>43879</v>
      </c>
      <c r="D2174" s="88">
        <f ca="1">OFFSET(dispos!$D$48,,120)</f>
        <v>0</v>
      </c>
      <c r="E2174" s="88">
        <f ca="1">OFFSET(dispos!$E$48,,120)</f>
        <v>0</v>
      </c>
      <c r="F2174" s="88">
        <f ca="1">OFFSET(dispos!$F$48,,120)</f>
        <v>0</v>
      </c>
      <c r="G2174" s="88">
        <f ca="1">OFFSET(dispos!$G$48,,120)</f>
        <v>0</v>
      </c>
      <c r="H2174" s="88">
        <f ca="1">OFFSET(dispos!$H$48,,120)</f>
        <v>0</v>
      </c>
      <c r="I2174" s="88">
        <f ca="1">OFFSET(dispos!$I$48,,120)</f>
        <v>0</v>
      </c>
      <c r="J2174" s="90" t="str">
        <f t="shared" ref="J2174:O2174" ca="1" si="4374">IF(D2174=0,"",SUMPRODUCT((D2154:D2203&lt;=D2174)-(ISBLANK(D2154:D2203))))</f>
        <v/>
      </c>
      <c r="K2174" s="90" t="str">
        <f t="shared" ca="1" si="4374"/>
        <v/>
      </c>
      <c r="L2174" s="90" t="str">
        <f t="shared" ca="1" si="4374"/>
        <v/>
      </c>
      <c r="M2174" s="90" t="str">
        <f t="shared" ca="1" si="4374"/>
        <v/>
      </c>
      <c r="N2174" s="90" t="str">
        <f t="shared" ca="1" si="4374"/>
        <v/>
      </c>
      <c r="O2174" s="90" t="str">
        <f t="shared" ca="1" si="4374"/>
        <v/>
      </c>
      <c r="P2174" s="89" t="str">
        <f t="shared" ref="P2174:U2174" ca="1" si="4375">IF(ISNA(MATCH(MIN(J2154:J2203)+ROW()-ROW(P2154),J2154:J2203,0)),"",INDEX(D2154:D2203,MATCH(MIN(J2154:J2203)+ROW()-ROW(P2154),J2154:J2203,0)))</f>
        <v/>
      </c>
      <c r="Q2174" s="89" t="str">
        <f t="shared" ca="1" si="4375"/>
        <v/>
      </c>
      <c r="R2174" s="89" t="str">
        <f t="shared" ca="1" si="4375"/>
        <v/>
      </c>
      <c r="S2174" s="89" t="str">
        <f t="shared" ca="1" si="4375"/>
        <v/>
      </c>
      <c r="T2174" s="89" t="str">
        <f t="shared" ca="1" si="4375"/>
        <v/>
      </c>
      <c r="U2174" s="89" t="str">
        <f t="shared" ca="1" si="4375"/>
        <v/>
      </c>
      <c r="V2174" s="98"/>
    </row>
    <row r="2175" spans="2:22" x14ac:dyDescent="0.25">
      <c r="B2175">
        <v>22</v>
      </c>
      <c r="C2175" s="29">
        <f t="shared" si="4261"/>
        <v>43879</v>
      </c>
      <c r="D2175" s="88">
        <f ca="1">OFFSET(dispos!$D$48,,126)</f>
        <v>0</v>
      </c>
      <c r="E2175" s="88">
        <f ca="1">OFFSET(dispos!$E$48,,126)</f>
        <v>0</v>
      </c>
      <c r="F2175" s="88">
        <f ca="1">OFFSET(dispos!$F$48,,126)</f>
        <v>0</v>
      </c>
      <c r="G2175" s="88">
        <f ca="1">OFFSET(dispos!$G$48,,126)</f>
        <v>0</v>
      </c>
      <c r="H2175" s="88">
        <f ca="1">OFFSET(dispos!$H$48,,126)</f>
        <v>0</v>
      </c>
      <c r="I2175" s="88">
        <f ca="1">OFFSET(dispos!$I$48,,126)</f>
        <v>0</v>
      </c>
      <c r="J2175" s="90" t="str">
        <f t="shared" ref="J2175:O2175" ca="1" si="4376">IF(D2175=0,"",SUMPRODUCT((D2154:D2203&lt;=D2175)-(ISBLANK(D2154:D2203))))</f>
        <v/>
      </c>
      <c r="K2175" s="90" t="str">
        <f t="shared" ca="1" si="4376"/>
        <v/>
      </c>
      <c r="L2175" s="90" t="str">
        <f t="shared" ca="1" si="4376"/>
        <v/>
      </c>
      <c r="M2175" s="90" t="str">
        <f t="shared" ca="1" si="4376"/>
        <v/>
      </c>
      <c r="N2175" s="90" t="str">
        <f t="shared" ca="1" si="4376"/>
        <v/>
      </c>
      <c r="O2175" s="90" t="str">
        <f t="shared" ca="1" si="4376"/>
        <v/>
      </c>
      <c r="P2175" s="89" t="str">
        <f t="shared" ref="P2175:U2175" ca="1" si="4377">IF(ISNA(MATCH(MIN(J2154:J2203)+ROW()-ROW(P2154),J2154:J2203,0)),"",INDEX(D2154:D2203,MATCH(MIN(J2154:J2203)+ROW()-ROW(P2154),J2154:J2203,0)))</f>
        <v/>
      </c>
      <c r="Q2175" s="89" t="str">
        <f t="shared" ca="1" si="4377"/>
        <v/>
      </c>
      <c r="R2175" s="89" t="str">
        <f t="shared" ca="1" si="4377"/>
        <v/>
      </c>
      <c r="S2175" s="89" t="str">
        <f t="shared" ca="1" si="4377"/>
        <v/>
      </c>
      <c r="T2175" s="89" t="str">
        <f t="shared" ca="1" si="4377"/>
        <v/>
      </c>
      <c r="U2175" s="89" t="str">
        <f t="shared" ca="1" si="4377"/>
        <v/>
      </c>
      <c r="V2175" s="98"/>
    </row>
    <row r="2176" spans="2:22" x14ac:dyDescent="0.25">
      <c r="B2176">
        <v>23</v>
      </c>
      <c r="C2176" s="29">
        <f t="shared" si="4261"/>
        <v>43879</v>
      </c>
      <c r="D2176" s="88">
        <f ca="1">OFFSET(dispos!$D$48,,132)</f>
        <v>0</v>
      </c>
      <c r="E2176" s="88">
        <f ca="1">OFFSET(dispos!$E$48,,132)</f>
        <v>0</v>
      </c>
      <c r="F2176" s="88">
        <f ca="1">OFFSET(dispos!$F$48,,132)</f>
        <v>0</v>
      </c>
      <c r="G2176" s="88">
        <f ca="1">OFFSET(dispos!$G$48,,132)</f>
        <v>0</v>
      </c>
      <c r="H2176" s="88">
        <f ca="1">OFFSET(dispos!$H$48,,132)</f>
        <v>0</v>
      </c>
      <c r="I2176" s="88">
        <f ca="1">OFFSET(dispos!$I$48,,132)</f>
        <v>0</v>
      </c>
      <c r="J2176" s="90" t="str">
        <f t="shared" ref="J2176:O2176" ca="1" si="4378">IF(D2176=0,"",SUMPRODUCT((D2154:D2203&lt;=D2176)-(ISBLANK(D2154:D2203))))</f>
        <v/>
      </c>
      <c r="K2176" s="90" t="str">
        <f t="shared" ca="1" si="4378"/>
        <v/>
      </c>
      <c r="L2176" s="90" t="str">
        <f t="shared" ca="1" si="4378"/>
        <v/>
      </c>
      <c r="M2176" s="90" t="str">
        <f t="shared" ca="1" si="4378"/>
        <v/>
      </c>
      <c r="N2176" s="90" t="str">
        <f t="shared" ca="1" si="4378"/>
        <v/>
      </c>
      <c r="O2176" s="90" t="str">
        <f t="shared" ca="1" si="4378"/>
        <v/>
      </c>
      <c r="P2176" s="89" t="str">
        <f t="shared" ref="P2176:U2176" ca="1" si="4379">IF(ISNA(MATCH(MIN(J2154:J2203)+ROW()-ROW(P2154),J2154:J2203,0)),"",INDEX(D2154:D2203,MATCH(MIN(J2154:J2203)+ROW()-ROW(P2154),J2154:J2203,0)))</f>
        <v/>
      </c>
      <c r="Q2176" s="89" t="str">
        <f t="shared" ca="1" si="4379"/>
        <v/>
      </c>
      <c r="R2176" s="89" t="str">
        <f t="shared" ca="1" si="4379"/>
        <v/>
      </c>
      <c r="S2176" s="89" t="str">
        <f t="shared" ca="1" si="4379"/>
        <v/>
      </c>
      <c r="T2176" s="89" t="str">
        <f t="shared" ca="1" si="4379"/>
        <v/>
      </c>
      <c r="U2176" s="89" t="str">
        <f t="shared" ca="1" si="4379"/>
        <v/>
      </c>
      <c r="V2176" s="98"/>
    </row>
    <row r="2177" spans="2:22" x14ac:dyDescent="0.25">
      <c r="B2177">
        <v>24</v>
      </c>
      <c r="C2177" s="29">
        <f t="shared" si="4261"/>
        <v>43879</v>
      </c>
      <c r="D2177" s="88">
        <f ca="1">OFFSET(dispos!$D$48,,138)</f>
        <v>0</v>
      </c>
      <c r="E2177" s="88">
        <f ca="1">OFFSET(dispos!$E$48,,138)</f>
        <v>0</v>
      </c>
      <c r="F2177" s="88">
        <f ca="1">OFFSET(dispos!$F$48,,138)</f>
        <v>0</v>
      </c>
      <c r="G2177" s="88">
        <f ca="1">OFFSET(dispos!$G$48,,138)</f>
        <v>0</v>
      </c>
      <c r="H2177" s="88">
        <f ca="1">OFFSET(dispos!$H$48,,138)</f>
        <v>0</v>
      </c>
      <c r="I2177" s="88">
        <f ca="1">OFFSET(dispos!$I$48,,138)</f>
        <v>0</v>
      </c>
      <c r="J2177" s="90" t="str">
        <f t="shared" ref="J2177:O2177" ca="1" si="4380">IF(D2177=0,"",SUMPRODUCT((D2154:D2203&lt;=D2177)-(ISBLANK(D2154:D2203))))</f>
        <v/>
      </c>
      <c r="K2177" s="90" t="str">
        <f t="shared" ca="1" si="4380"/>
        <v/>
      </c>
      <c r="L2177" s="90" t="str">
        <f t="shared" ca="1" si="4380"/>
        <v/>
      </c>
      <c r="M2177" s="90" t="str">
        <f t="shared" ca="1" si="4380"/>
        <v/>
      </c>
      <c r="N2177" s="90" t="str">
        <f t="shared" ca="1" si="4380"/>
        <v/>
      </c>
      <c r="O2177" s="90" t="str">
        <f t="shared" ca="1" si="4380"/>
        <v/>
      </c>
      <c r="P2177" s="89" t="str">
        <f t="shared" ref="P2177:U2177" ca="1" si="4381">IF(ISNA(MATCH(MIN(J2154:J2203)+ROW()-ROW(P2154),J2154:J2203,0)),"",INDEX(D2154:D2203,MATCH(MIN(J2154:J2203)+ROW()-ROW(P2154),J2154:J2203,0)))</f>
        <v/>
      </c>
      <c r="Q2177" s="89" t="str">
        <f t="shared" ca="1" si="4381"/>
        <v/>
      </c>
      <c r="R2177" s="89" t="str">
        <f t="shared" ca="1" si="4381"/>
        <v/>
      </c>
      <c r="S2177" s="89" t="str">
        <f t="shared" ca="1" si="4381"/>
        <v/>
      </c>
      <c r="T2177" s="89" t="str">
        <f t="shared" ca="1" si="4381"/>
        <v/>
      </c>
      <c r="U2177" s="89" t="str">
        <f t="shared" ca="1" si="4381"/>
        <v/>
      </c>
      <c r="V2177" s="98"/>
    </row>
    <row r="2178" spans="2:22" x14ac:dyDescent="0.25">
      <c r="B2178">
        <v>25</v>
      </c>
      <c r="C2178" s="29">
        <f t="shared" si="4261"/>
        <v>43879</v>
      </c>
      <c r="D2178" s="88">
        <f ca="1">OFFSET(dispos!$D$48,,144)</f>
        <v>0</v>
      </c>
      <c r="E2178" s="88">
        <f ca="1">OFFSET(dispos!$E$48,,144)</f>
        <v>0</v>
      </c>
      <c r="F2178" s="88">
        <f ca="1">OFFSET(dispos!$F$48,,144)</f>
        <v>0</v>
      </c>
      <c r="G2178" s="88">
        <f ca="1">OFFSET(dispos!$G$48,,144)</f>
        <v>0</v>
      </c>
      <c r="H2178" s="88">
        <f ca="1">OFFSET(dispos!$H$48,,144)</f>
        <v>0</v>
      </c>
      <c r="I2178" s="88">
        <f ca="1">OFFSET(dispos!$I$48,,144)</f>
        <v>0</v>
      </c>
      <c r="J2178" s="90" t="str">
        <f t="shared" ref="J2178:O2178" ca="1" si="4382">IF(D2178=0,"",SUMPRODUCT((D2154:D2203&lt;=D2178)-(ISBLANK(D2154:D2203))))</f>
        <v/>
      </c>
      <c r="K2178" s="90" t="str">
        <f t="shared" ca="1" si="4382"/>
        <v/>
      </c>
      <c r="L2178" s="90" t="str">
        <f t="shared" ca="1" si="4382"/>
        <v/>
      </c>
      <c r="M2178" s="90" t="str">
        <f t="shared" ca="1" si="4382"/>
        <v/>
      </c>
      <c r="N2178" s="90" t="str">
        <f t="shared" ca="1" si="4382"/>
        <v/>
      </c>
      <c r="O2178" s="90" t="str">
        <f t="shared" ca="1" si="4382"/>
        <v/>
      </c>
      <c r="P2178" s="89" t="str">
        <f t="shared" ref="P2178:U2178" ca="1" si="4383">IF(ISNA(MATCH(MIN(J2154:J2203)+ROW()-ROW(P2154),J2154:J2203,0)),"",INDEX(D2154:D2203,MATCH(MIN(J2154:J2203)+ROW()-ROW(P2154),J2154:J2203,0)))</f>
        <v/>
      </c>
      <c r="Q2178" s="89" t="str">
        <f t="shared" ca="1" si="4383"/>
        <v/>
      </c>
      <c r="R2178" s="89" t="str">
        <f t="shared" ca="1" si="4383"/>
        <v/>
      </c>
      <c r="S2178" s="89" t="str">
        <f t="shared" ca="1" si="4383"/>
        <v/>
      </c>
      <c r="T2178" s="89" t="str">
        <f t="shared" ca="1" si="4383"/>
        <v/>
      </c>
      <c r="U2178" s="89" t="str">
        <f t="shared" ca="1" si="4383"/>
        <v/>
      </c>
      <c r="V2178" s="98"/>
    </row>
    <row r="2179" spans="2:22" x14ac:dyDescent="0.25">
      <c r="B2179">
        <v>26</v>
      </c>
      <c r="C2179" s="29">
        <f t="shared" si="4261"/>
        <v>43879</v>
      </c>
      <c r="D2179" s="88">
        <f ca="1">OFFSET(dispos!$D$48,,150)</f>
        <v>0</v>
      </c>
      <c r="E2179" s="88">
        <f ca="1">OFFSET(dispos!$E$48,,150)</f>
        <v>0</v>
      </c>
      <c r="F2179" s="88">
        <f ca="1">OFFSET(dispos!$F$48,,150)</f>
        <v>0</v>
      </c>
      <c r="G2179" s="88">
        <f ca="1">OFFSET(dispos!$G$48,,150)</f>
        <v>0</v>
      </c>
      <c r="H2179" s="88">
        <f ca="1">OFFSET(dispos!$H$48,,150)</f>
        <v>0</v>
      </c>
      <c r="I2179" s="88">
        <f ca="1">OFFSET(dispos!$I$48,,150)</f>
        <v>0</v>
      </c>
      <c r="J2179" s="90" t="str">
        <f t="shared" ref="J2179:O2179" ca="1" si="4384">IF(D2179=0,"",SUMPRODUCT((D2154:D2203&lt;=D2179)-(ISBLANK(D2154:D2203))))</f>
        <v/>
      </c>
      <c r="K2179" s="90" t="str">
        <f t="shared" ca="1" si="4384"/>
        <v/>
      </c>
      <c r="L2179" s="90" t="str">
        <f t="shared" ca="1" si="4384"/>
        <v/>
      </c>
      <c r="M2179" s="90" t="str">
        <f t="shared" ca="1" si="4384"/>
        <v/>
      </c>
      <c r="N2179" s="90" t="str">
        <f t="shared" ca="1" si="4384"/>
        <v/>
      </c>
      <c r="O2179" s="90" t="str">
        <f t="shared" ca="1" si="4384"/>
        <v/>
      </c>
      <c r="P2179" s="89" t="str">
        <f t="shared" ref="P2179:U2179" ca="1" si="4385">IF(ISNA(MATCH(MIN(J2154:J2203)+ROW()-ROW(P2154),J2154:J2203,0)),"",INDEX(D2154:D2203,MATCH(MIN(J2154:J2203)+ROW()-ROW(P2154),J2154:J2203,0)))</f>
        <v/>
      </c>
      <c r="Q2179" s="89" t="str">
        <f t="shared" ca="1" si="4385"/>
        <v/>
      </c>
      <c r="R2179" s="89" t="str">
        <f t="shared" ca="1" si="4385"/>
        <v/>
      </c>
      <c r="S2179" s="89" t="str">
        <f t="shared" ca="1" si="4385"/>
        <v/>
      </c>
      <c r="T2179" s="89" t="str">
        <f t="shared" ca="1" si="4385"/>
        <v/>
      </c>
      <c r="U2179" s="89" t="str">
        <f t="shared" ca="1" si="4385"/>
        <v/>
      </c>
      <c r="V2179" s="98"/>
    </row>
    <row r="2180" spans="2:22" x14ac:dyDescent="0.25">
      <c r="B2180">
        <v>27</v>
      </c>
      <c r="C2180" s="29">
        <f t="shared" si="4261"/>
        <v>43879</v>
      </c>
      <c r="D2180" s="88">
        <f ca="1">OFFSET(dispos!$D$48,,156)</f>
        <v>0</v>
      </c>
      <c r="E2180" s="88">
        <f ca="1">OFFSET(dispos!$E$48,,156)</f>
        <v>0</v>
      </c>
      <c r="F2180" s="88">
        <f ca="1">OFFSET(dispos!$F$48,,156)</f>
        <v>0</v>
      </c>
      <c r="G2180" s="88">
        <f ca="1">OFFSET(dispos!$G$48,,156)</f>
        <v>0</v>
      </c>
      <c r="H2180" s="88">
        <f ca="1">OFFSET(dispos!$H$48,,156)</f>
        <v>0</v>
      </c>
      <c r="I2180" s="88">
        <f ca="1">OFFSET(dispos!$I$48,,156)</f>
        <v>0</v>
      </c>
      <c r="J2180" s="90" t="str">
        <f t="shared" ref="J2180:O2180" ca="1" si="4386">IF(D2180=0,"",SUMPRODUCT((D2154:D2203&lt;=D2180)-(ISBLANK(D2154:D2203))))</f>
        <v/>
      </c>
      <c r="K2180" s="90" t="str">
        <f t="shared" ca="1" si="4386"/>
        <v/>
      </c>
      <c r="L2180" s="90" t="str">
        <f t="shared" ca="1" si="4386"/>
        <v/>
      </c>
      <c r="M2180" s="90" t="str">
        <f t="shared" ca="1" si="4386"/>
        <v/>
      </c>
      <c r="N2180" s="90" t="str">
        <f t="shared" ca="1" si="4386"/>
        <v/>
      </c>
      <c r="O2180" s="90" t="str">
        <f t="shared" ca="1" si="4386"/>
        <v/>
      </c>
      <c r="P2180" s="89" t="str">
        <f t="shared" ref="P2180:U2180" ca="1" si="4387">IF(ISNA(MATCH(MIN(J2154:J2203)+ROW()-ROW(P2154),J2154:J2203,0)),"",INDEX(D2154:D2203,MATCH(MIN(J2154:J2203)+ROW()-ROW(P2154),J2154:J2203,0)))</f>
        <v/>
      </c>
      <c r="Q2180" s="89" t="str">
        <f t="shared" ca="1" si="4387"/>
        <v/>
      </c>
      <c r="R2180" s="89" t="str">
        <f t="shared" ca="1" si="4387"/>
        <v/>
      </c>
      <c r="S2180" s="89" t="str">
        <f t="shared" ca="1" si="4387"/>
        <v/>
      </c>
      <c r="T2180" s="89" t="str">
        <f t="shared" ca="1" si="4387"/>
        <v/>
      </c>
      <c r="U2180" s="89" t="str">
        <f t="shared" ca="1" si="4387"/>
        <v/>
      </c>
      <c r="V2180" s="98"/>
    </row>
    <row r="2181" spans="2:22" x14ac:dyDescent="0.25">
      <c r="B2181">
        <v>28</v>
      </c>
      <c r="C2181" s="29">
        <f t="shared" si="4261"/>
        <v>43879</v>
      </c>
      <c r="D2181" s="88">
        <f ca="1">OFFSET(dispos!$D$48,,162)</f>
        <v>0</v>
      </c>
      <c r="E2181" s="88">
        <f ca="1">OFFSET(dispos!$E$48,,162)</f>
        <v>0</v>
      </c>
      <c r="F2181" s="88">
        <f ca="1">OFFSET(dispos!$F$48,,162)</f>
        <v>0</v>
      </c>
      <c r="G2181" s="88">
        <f ca="1">OFFSET(dispos!$G$48,,162)</f>
        <v>0</v>
      </c>
      <c r="H2181" s="88">
        <f ca="1">OFFSET(dispos!$H$48,,162)</f>
        <v>0</v>
      </c>
      <c r="I2181" s="88">
        <f ca="1">OFFSET(dispos!$I$48,,162)</f>
        <v>0</v>
      </c>
      <c r="J2181" s="90" t="str">
        <f t="shared" ref="J2181:O2181" ca="1" si="4388">IF(D2181=0,"",SUMPRODUCT((D2154:D2203&lt;=D2181)-(ISBLANK(D2154:D2203))))</f>
        <v/>
      </c>
      <c r="K2181" s="90" t="str">
        <f t="shared" ca="1" si="4388"/>
        <v/>
      </c>
      <c r="L2181" s="90" t="str">
        <f t="shared" ca="1" si="4388"/>
        <v/>
      </c>
      <c r="M2181" s="90" t="str">
        <f t="shared" ca="1" si="4388"/>
        <v/>
      </c>
      <c r="N2181" s="90" t="str">
        <f t="shared" ca="1" si="4388"/>
        <v/>
      </c>
      <c r="O2181" s="90" t="str">
        <f t="shared" ca="1" si="4388"/>
        <v/>
      </c>
      <c r="P2181" s="89" t="str">
        <f t="shared" ref="P2181:U2181" ca="1" si="4389">IF(ISNA(MATCH(MIN(J2154:J2203)+ROW()-ROW(P2154),J2154:J2203,0)),"",INDEX(D2154:D2203,MATCH(MIN(J2154:J2203)+ROW()-ROW(P2154),J2154:J2203,0)))</f>
        <v/>
      </c>
      <c r="Q2181" s="89" t="str">
        <f t="shared" ca="1" si="4389"/>
        <v/>
      </c>
      <c r="R2181" s="89" t="str">
        <f t="shared" ca="1" si="4389"/>
        <v/>
      </c>
      <c r="S2181" s="89" t="str">
        <f t="shared" ca="1" si="4389"/>
        <v/>
      </c>
      <c r="T2181" s="89" t="str">
        <f t="shared" ca="1" si="4389"/>
        <v/>
      </c>
      <c r="U2181" s="89" t="str">
        <f t="shared" ca="1" si="4389"/>
        <v/>
      </c>
      <c r="V2181" s="98"/>
    </row>
    <row r="2182" spans="2:22" x14ac:dyDescent="0.25">
      <c r="B2182">
        <v>29</v>
      </c>
      <c r="C2182" s="29">
        <f t="shared" ref="C2182:C2203" si="4390">C2181</f>
        <v>43879</v>
      </c>
      <c r="D2182" s="88">
        <f ca="1">OFFSET(dispos!$D$48,,168)</f>
        <v>0</v>
      </c>
      <c r="E2182" s="88">
        <f ca="1">OFFSET(dispos!$E$48,,168)</f>
        <v>0</v>
      </c>
      <c r="F2182" s="88">
        <f ca="1">OFFSET(dispos!$F$48,,168)</f>
        <v>0</v>
      </c>
      <c r="G2182" s="88">
        <f ca="1">OFFSET(dispos!$G$48,,168)</f>
        <v>0</v>
      </c>
      <c r="H2182" s="88">
        <f ca="1">OFFSET(dispos!$H$48,,168)</f>
        <v>0</v>
      </c>
      <c r="I2182" s="88">
        <f ca="1">OFFSET(dispos!$I$48,,168)</f>
        <v>0</v>
      </c>
      <c r="J2182" s="90" t="str">
        <f t="shared" ref="J2182:O2182" ca="1" si="4391">IF(D2182=0,"",SUMPRODUCT((D2154:D2203&lt;=D2182)-(ISBLANK(D2154:D2203))))</f>
        <v/>
      </c>
      <c r="K2182" s="90" t="str">
        <f t="shared" ca="1" si="4391"/>
        <v/>
      </c>
      <c r="L2182" s="90" t="str">
        <f t="shared" ca="1" si="4391"/>
        <v/>
      </c>
      <c r="M2182" s="90" t="str">
        <f t="shared" ca="1" si="4391"/>
        <v/>
      </c>
      <c r="N2182" s="90" t="str">
        <f t="shared" ca="1" si="4391"/>
        <v/>
      </c>
      <c r="O2182" s="90" t="str">
        <f t="shared" ca="1" si="4391"/>
        <v/>
      </c>
      <c r="P2182" s="89" t="str">
        <f t="shared" ref="P2182:U2182" ca="1" si="4392">IF(ISNA(MATCH(MIN(J2154:J2203)+ROW()-ROW(P2154),J2154:J2203,0)),"",INDEX(D2154:D2203,MATCH(MIN(J2154:J2203)+ROW()-ROW(P2154),J2154:J2203,0)))</f>
        <v/>
      </c>
      <c r="Q2182" s="89" t="str">
        <f t="shared" ca="1" si="4392"/>
        <v/>
      </c>
      <c r="R2182" s="89" t="str">
        <f t="shared" ca="1" si="4392"/>
        <v/>
      </c>
      <c r="S2182" s="89" t="str">
        <f t="shared" ca="1" si="4392"/>
        <v/>
      </c>
      <c r="T2182" s="89" t="str">
        <f t="shared" ca="1" si="4392"/>
        <v/>
      </c>
      <c r="U2182" s="89" t="str">
        <f t="shared" ca="1" si="4392"/>
        <v/>
      </c>
      <c r="V2182" s="98"/>
    </row>
    <row r="2183" spans="2:22" x14ac:dyDescent="0.25">
      <c r="B2183">
        <v>30</v>
      </c>
      <c r="C2183" s="29">
        <f t="shared" si="4390"/>
        <v>43879</v>
      </c>
      <c r="D2183" s="88">
        <f ca="1">OFFSET(dispos!$D$48,,174)</f>
        <v>0</v>
      </c>
      <c r="E2183" s="88">
        <f ca="1">OFFSET(dispos!$E$48,,174)</f>
        <v>0</v>
      </c>
      <c r="F2183" s="88">
        <f ca="1">OFFSET(dispos!$F$48,,174)</f>
        <v>0</v>
      </c>
      <c r="G2183" s="88">
        <f ca="1">OFFSET(dispos!$G$48,,174)</f>
        <v>0</v>
      </c>
      <c r="H2183" s="88">
        <f ca="1">OFFSET(dispos!$H$48,,174)</f>
        <v>0</v>
      </c>
      <c r="I2183" s="88">
        <f ca="1">OFFSET(dispos!$I$48,,174)</f>
        <v>0</v>
      </c>
      <c r="J2183" s="90" t="str">
        <f t="shared" ref="J2183:O2183" ca="1" si="4393">IF(D2183=0,"",SUMPRODUCT((D2154:D2203&lt;=D2183)-(ISBLANK(D2154:D2203))))</f>
        <v/>
      </c>
      <c r="K2183" s="90" t="str">
        <f t="shared" ca="1" si="4393"/>
        <v/>
      </c>
      <c r="L2183" s="90" t="str">
        <f t="shared" ca="1" si="4393"/>
        <v/>
      </c>
      <c r="M2183" s="90" t="str">
        <f t="shared" ca="1" si="4393"/>
        <v/>
      </c>
      <c r="N2183" s="90" t="str">
        <f t="shared" ca="1" si="4393"/>
        <v/>
      </c>
      <c r="O2183" s="90" t="str">
        <f t="shared" ca="1" si="4393"/>
        <v/>
      </c>
      <c r="P2183" s="89" t="str">
        <f t="shared" ref="P2183:U2183" ca="1" si="4394">IF(ISNA(MATCH(MIN(J2154:J2203)+ROW()-ROW(P2154),J2154:J2203,0)),"",INDEX(D2154:D2203,MATCH(MIN(J2154:J2203)+ROW()-ROW(P2154),J2154:J2203,0)))</f>
        <v/>
      </c>
      <c r="Q2183" s="89" t="str">
        <f t="shared" ca="1" si="4394"/>
        <v/>
      </c>
      <c r="R2183" s="89" t="str">
        <f t="shared" ca="1" si="4394"/>
        <v/>
      </c>
      <c r="S2183" s="89" t="str">
        <f t="shared" ca="1" si="4394"/>
        <v/>
      </c>
      <c r="T2183" s="89" t="str">
        <f t="shared" ca="1" si="4394"/>
        <v/>
      </c>
      <c r="U2183" s="89" t="str">
        <f t="shared" ca="1" si="4394"/>
        <v/>
      </c>
      <c r="V2183" s="98"/>
    </row>
    <row r="2184" spans="2:22" x14ac:dyDescent="0.25">
      <c r="B2184">
        <v>31</v>
      </c>
      <c r="C2184" s="29">
        <f t="shared" si="4390"/>
        <v>43879</v>
      </c>
      <c r="D2184" s="88">
        <f ca="1">OFFSET(dispos!$D$48,,180)</f>
        <v>0</v>
      </c>
      <c r="E2184" s="88">
        <f ca="1">OFFSET(dispos!$E$48,,180)</f>
        <v>0</v>
      </c>
      <c r="F2184" s="88">
        <f ca="1">OFFSET(dispos!$F$48,,180)</f>
        <v>0</v>
      </c>
      <c r="G2184" s="88">
        <f ca="1">OFFSET(dispos!$G$48,,180)</f>
        <v>0</v>
      </c>
      <c r="H2184" s="88">
        <f ca="1">OFFSET(dispos!$H$48,,180)</f>
        <v>0</v>
      </c>
      <c r="I2184" s="88">
        <f ca="1">OFFSET(dispos!$I$48,,180)</f>
        <v>0</v>
      </c>
      <c r="J2184" s="90" t="str">
        <f t="shared" ref="J2184:O2184" ca="1" si="4395">IF(D2184=0,"",SUMPRODUCT((D2154:D2203&lt;=D2184)-(ISBLANK(D2154:D2203))))</f>
        <v/>
      </c>
      <c r="K2184" s="90" t="str">
        <f t="shared" ca="1" si="4395"/>
        <v/>
      </c>
      <c r="L2184" s="90" t="str">
        <f t="shared" ca="1" si="4395"/>
        <v/>
      </c>
      <c r="M2184" s="90" t="str">
        <f t="shared" ca="1" si="4395"/>
        <v/>
      </c>
      <c r="N2184" s="90" t="str">
        <f t="shared" ca="1" si="4395"/>
        <v/>
      </c>
      <c r="O2184" s="90" t="str">
        <f t="shared" ca="1" si="4395"/>
        <v/>
      </c>
      <c r="P2184" s="89" t="str">
        <f t="shared" ref="P2184:U2184" ca="1" si="4396">IF(ISNA(MATCH(MIN(J2154:J2203)+ROW()-ROW(P2154),J2154:J2203,0)),"",INDEX(D2154:D2203,MATCH(MIN(J2154:J2203)+ROW()-ROW(P2154),J2154:J2203,0)))</f>
        <v/>
      </c>
      <c r="Q2184" s="89" t="str">
        <f t="shared" ca="1" si="4396"/>
        <v/>
      </c>
      <c r="R2184" s="89" t="str">
        <f t="shared" ca="1" si="4396"/>
        <v/>
      </c>
      <c r="S2184" s="89" t="str">
        <f t="shared" ca="1" si="4396"/>
        <v/>
      </c>
      <c r="T2184" s="89" t="str">
        <f t="shared" ca="1" si="4396"/>
        <v/>
      </c>
      <c r="U2184" s="89" t="str">
        <f t="shared" ca="1" si="4396"/>
        <v/>
      </c>
      <c r="V2184" s="98"/>
    </row>
    <row r="2185" spans="2:22" x14ac:dyDescent="0.25">
      <c r="B2185">
        <v>32</v>
      </c>
      <c r="C2185" s="29">
        <f t="shared" si="4390"/>
        <v>43879</v>
      </c>
      <c r="D2185" s="88">
        <f ca="1">OFFSET(dispos!$D$48,,186)</f>
        <v>0</v>
      </c>
      <c r="E2185" s="88">
        <f ca="1">OFFSET(dispos!$E$48,,186)</f>
        <v>0</v>
      </c>
      <c r="F2185" s="88">
        <f ca="1">OFFSET(dispos!$F$48,,186)</f>
        <v>0</v>
      </c>
      <c r="G2185" s="88">
        <f ca="1">OFFSET(dispos!$G$48,,186)</f>
        <v>0</v>
      </c>
      <c r="H2185" s="88">
        <f ca="1">OFFSET(dispos!$H$48,,186)</f>
        <v>0</v>
      </c>
      <c r="I2185" s="88">
        <f ca="1">OFFSET(dispos!$I$48,,186)</f>
        <v>0</v>
      </c>
      <c r="J2185" s="90" t="str">
        <f t="shared" ref="J2185:O2185" ca="1" si="4397">IF(D2185=0,"",SUMPRODUCT((D2154:D2203&lt;=D2185)-(ISBLANK(D2154:D2203))))</f>
        <v/>
      </c>
      <c r="K2185" s="90" t="str">
        <f t="shared" ca="1" si="4397"/>
        <v/>
      </c>
      <c r="L2185" s="90" t="str">
        <f t="shared" ca="1" si="4397"/>
        <v/>
      </c>
      <c r="M2185" s="90" t="str">
        <f t="shared" ca="1" si="4397"/>
        <v/>
      </c>
      <c r="N2185" s="90" t="str">
        <f t="shared" ca="1" si="4397"/>
        <v/>
      </c>
      <c r="O2185" s="90" t="str">
        <f t="shared" ca="1" si="4397"/>
        <v/>
      </c>
      <c r="P2185" s="89" t="str">
        <f t="shared" ref="P2185:U2185" ca="1" si="4398">IF(ISNA(MATCH(MIN(J2154:J2203)+ROW()-ROW(P2154),J2154:J2203,0)),"",INDEX(D2154:D2203,MATCH(MIN(J2154:J2203)+ROW()-ROW(P2154),J2154:J2203,0)))</f>
        <v/>
      </c>
      <c r="Q2185" s="89" t="str">
        <f t="shared" ca="1" si="4398"/>
        <v/>
      </c>
      <c r="R2185" s="89" t="str">
        <f t="shared" ca="1" si="4398"/>
        <v/>
      </c>
      <c r="S2185" s="89" t="str">
        <f t="shared" ca="1" si="4398"/>
        <v/>
      </c>
      <c r="T2185" s="89" t="str">
        <f t="shared" ca="1" si="4398"/>
        <v/>
      </c>
      <c r="U2185" s="89" t="str">
        <f t="shared" ca="1" si="4398"/>
        <v/>
      </c>
      <c r="V2185" s="98"/>
    </row>
    <row r="2186" spans="2:22" x14ac:dyDescent="0.25">
      <c r="B2186">
        <v>33</v>
      </c>
      <c r="C2186" s="29">
        <f t="shared" si="4390"/>
        <v>43879</v>
      </c>
      <c r="D2186" s="88">
        <f ca="1">OFFSET(dispos!$D$48,,192)</f>
        <v>0</v>
      </c>
      <c r="E2186" s="88">
        <f ca="1">OFFSET(dispos!$E$48,,192)</f>
        <v>0</v>
      </c>
      <c r="F2186" s="88">
        <f ca="1">OFFSET(dispos!$F$48,,192)</f>
        <v>0</v>
      </c>
      <c r="G2186" s="88">
        <f ca="1">OFFSET(dispos!$G$48,,192)</f>
        <v>0</v>
      </c>
      <c r="H2186" s="88">
        <f ca="1">OFFSET(dispos!$H$48,,192)</f>
        <v>0</v>
      </c>
      <c r="I2186" s="88">
        <f ca="1">OFFSET(dispos!$I$48,,192)</f>
        <v>0</v>
      </c>
      <c r="J2186" s="90" t="str">
        <f t="shared" ref="J2186:O2186" ca="1" si="4399">IF(D2186=0,"",SUMPRODUCT((D2154:D2203&lt;=D2186)-(ISBLANK(D2154:D2203))))</f>
        <v/>
      </c>
      <c r="K2186" s="90" t="str">
        <f t="shared" ca="1" si="4399"/>
        <v/>
      </c>
      <c r="L2186" s="90" t="str">
        <f t="shared" ca="1" si="4399"/>
        <v/>
      </c>
      <c r="M2186" s="90" t="str">
        <f t="shared" ca="1" si="4399"/>
        <v/>
      </c>
      <c r="N2186" s="90" t="str">
        <f t="shared" ca="1" si="4399"/>
        <v/>
      </c>
      <c r="O2186" s="90" t="str">
        <f t="shared" ca="1" si="4399"/>
        <v/>
      </c>
      <c r="P2186" s="89" t="str">
        <f t="shared" ref="P2186:U2186" ca="1" si="4400">IF(ISNA(MATCH(MIN(J2154:J2203)+ROW()-ROW(P2154),J2154:J2203,0)),"",INDEX(D2154:D2203,MATCH(MIN(J2154:J2203)+ROW()-ROW(P2154),J2154:J2203,0)))</f>
        <v/>
      </c>
      <c r="Q2186" s="89" t="str">
        <f t="shared" ca="1" si="4400"/>
        <v/>
      </c>
      <c r="R2186" s="89" t="str">
        <f t="shared" ca="1" si="4400"/>
        <v/>
      </c>
      <c r="S2186" s="89" t="str">
        <f t="shared" ca="1" si="4400"/>
        <v/>
      </c>
      <c r="T2186" s="89" t="str">
        <f t="shared" ca="1" si="4400"/>
        <v/>
      </c>
      <c r="U2186" s="89" t="str">
        <f t="shared" ca="1" si="4400"/>
        <v/>
      </c>
      <c r="V2186" s="98"/>
    </row>
    <row r="2187" spans="2:22" x14ac:dyDescent="0.25">
      <c r="B2187">
        <v>34</v>
      </c>
      <c r="C2187" s="29">
        <f t="shared" si="4390"/>
        <v>43879</v>
      </c>
      <c r="D2187" s="88">
        <f ca="1">OFFSET(dispos!$D$48,,198)</f>
        <v>0</v>
      </c>
      <c r="E2187" s="88">
        <f ca="1">OFFSET(dispos!$E$48,,198)</f>
        <v>0</v>
      </c>
      <c r="F2187" s="88">
        <f ca="1">OFFSET(dispos!$F$48,,198)</f>
        <v>0</v>
      </c>
      <c r="G2187" s="88">
        <f ca="1">OFFSET(dispos!$G$48,,198)</f>
        <v>0</v>
      </c>
      <c r="H2187" s="88">
        <f ca="1">OFFSET(dispos!$H$48,,198)</f>
        <v>0</v>
      </c>
      <c r="I2187" s="88">
        <f ca="1">OFFSET(dispos!$I$48,,198)</f>
        <v>0</v>
      </c>
      <c r="J2187" s="90" t="str">
        <f t="shared" ref="J2187:O2187" ca="1" si="4401">IF(D2187=0,"",SUMPRODUCT((D2154:D2203&lt;=D2187)-(ISBLANK(D2154:D2203))))</f>
        <v/>
      </c>
      <c r="K2187" s="90" t="str">
        <f t="shared" ca="1" si="4401"/>
        <v/>
      </c>
      <c r="L2187" s="90" t="str">
        <f t="shared" ca="1" si="4401"/>
        <v/>
      </c>
      <c r="M2187" s="90" t="str">
        <f t="shared" ca="1" si="4401"/>
        <v/>
      </c>
      <c r="N2187" s="90" t="str">
        <f t="shared" ca="1" si="4401"/>
        <v/>
      </c>
      <c r="O2187" s="90" t="str">
        <f t="shared" ca="1" si="4401"/>
        <v/>
      </c>
      <c r="P2187" s="89" t="str">
        <f t="shared" ref="P2187:U2187" ca="1" si="4402">IF(ISNA(MATCH(MIN(J2154:J2203)+ROW()-ROW(P2154),J2154:J2203,0)),"",INDEX(D2154:D2203,MATCH(MIN(J2154:J2203)+ROW()-ROW(P2154),J2154:J2203,0)))</f>
        <v/>
      </c>
      <c r="Q2187" s="89" t="str">
        <f t="shared" ca="1" si="4402"/>
        <v/>
      </c>
      <c r="R2187" s="89" t="str">
        <f t="shared" ca="1" si="4402"/>
        <v/>
      </c>
      <c r="S2187" s="89" t="str">
        <f t="shared" ca="1" si="4402"/>
        <v/>
      </c>
      <c r="T2187" s="89" t="str">
        <f t="shared" ca="1" si="4402"/>
        <v/>
      </c>
      <c r="U2187" s="89" t="str">
        <f t="shared" ca="1" si="4402"/>
        <v/>
      </c>
      <c r="V2187" s="98"/>
    </row>
    <row r="2188" spans="2:22" x14ac:dyDescent="0.25">
      <c r="B2188">
        <v>35</v>
      </c>
      <c r="C2188" s="29">
        <f t="shared" si="4390"/>
        <v>43879</v>
      </c>
      <c r="D2188" s="88">
        <f ca="1">OFFSET(dispos!$D$48,,204)</f>
        <v>0</v>
      </c>
      <c r="E2188" s="88">
        <f ca="1">OFFSET(dispos!$E$48,,204)</f>
        <v>0</v>
      </c>
      <c r="F2188" s="88">
        <f ca="1">OFFSET(dispos!$F$48,,204)</f>
        <v>0</v>
      </c>
      <c r="G2188" s="88">
        <f ca="1">OFFSET(dispos!$G$48,,204)</f>
        <v>0</v>
      </c>
      <c r="H2188" s="88">
        <f ca="1">OFFSET(dispos!$H$48,,204)</f>
        <v>0</v>
      </c>
      <c r="I2188" s="88">
        <f ca="1">OFFSET(dispos!$I$48,,204)</f>
        <v>0</v>
      </c>
      <c r="J2188" s="90" t="str">
        <f t="shared" ref="J2188:O2188" ca="1" si="4403">IF(D2188=0,"",SUMPRODUCT((D2154:D2203&lt;=D2188)-(ISBLANK(D2154:D2203))))</f>
        <v/>
      </c>
      <c r="K2188" s="90" t="str">
        <f t="shared" ca="1" si="4403"/>
        <v/>
      </c>
      <c r="L2188" s="90" t="str">
        <f t="shared" ca="1" si="4403"/>
        <v/>
      </c>
      <c r="M2188" s="90" t="str">
        <f t="shared" ca="1" si="4403"/>
        <v/>
      </c>
      <c r="N2188" s="90" t="str">
        <f t="shared" ca="1" si="4403"/>
        <v/>
      </c>
      <c r="O2188" s="90" t="str">
        <f t="shared" ca="1" si="4403"/>
        <v/>
      </c>
      <c r="P2188" s="89" t="str">
        <f t="shared" ref="P2188:U2188" ca="1" si="4404">IF(ISNA(MATCH(MIN(J2154:J2203)+ROW()-ROW(P2154),J2154:J2203,0)),"",INDEX(D2154:D2203,MATCH(MIN(J2154:J2203)+ROW()-ROW(P2154),J2154:J2203,0)))</f>
        <v/>
      </c>
      <c r="Q2188" s="89" t="str">
        <f t="shared" ca="1" si="4404"/>
        <v/>
      </c>
      <c r="R2188" s="89" t="str">
        <f t="shared" ca="1" si="4404"/>
        <v/>
      </c>
      <c r="S2188" s="89" t="str">
        <f t="shared" ca="1" si="4404"/>
        <v/>
      </c>
      <c r="T2188" s="89" t="str">
        <f t="shared" ca="1" si="4404"/>
        <v/>
      </c>
      <c r="U2188" s="89" t="str">
        <f t="shared" ca="1" si="4404"/>
        <v/>
      </c>
      <c r="V2188" s="98"/>
    </row>
    <row r="2189" spans="2:22" x14ac:dyDescent="0.25">
      <c r="B2189">
        <v>36</v>
      </c>
      <c r="C2189" s="29">
        <f t="shared" si="4390"/>
        <v>43879</v>
      </c>
      <c r="D2189" s="88">
        <f ca="1">OFFSET(dispos!$D$48,,210)</f>
        <v>0</v>
      </c>
      <c r="E2189" s="88">
        <f ca="1">OFFSET(dispos!$E$48,,210)</f>
        <v>0</v>
      </c>
      <c r="F2189" s="88">
        <f ca="1">OFFSET(dispos!$F$48,,210)</f>
        <v>0</v>
      </c>
      <c r="G2189" s="88">
        <f ca="1">OFFSET(dispos!$G$48,,210)</f>
        <v>0</v>
      </c>
      <c r="H2189" s="88">
        <f ca="1">OFFSET(dispos!$H$48,,210)</f>
        <v>0</v>
      </c>
      <c r="I2189" s="88">
        <f ca="1">OFFSET(dispos!$I$48,,210)</f>
        <v>0</v>
      </c>
      <c r="J2189" s="90" t="str">
        <f t="shared" ref="J2189:O2189" ca="1" si="4405">IF(D2189=0,"",SUMPRODUCT((D2154:D2203&lt;=D2189)-(ISBLANK(D2154:D2203))))</f>
        <v/>
      </c>
      <c r="K2189" s="90" t="str">
        <f t="shared" ca="1" si="4405"/>
        <v/>
      </c>
      <c r="L2189" s="90" t="str">
        <f t="shared" ca="1" si="4405"/>
        <v/>
      </c>
      <c r="M2189" s="90" t="str">
        <f t="shared" ca="1" si="4405"/>
        <v/>
      </c>
      <c r="N2189" s="90" t="str">
        <f t="shared" ca="1" si="4405"/>
        <v/>
      </c>
      <c r="O2189" s="90" t="str">
        <f t="shared" ca="1" si="4405"/>
        <v/>
      </c>
      <c r="P2189" s="89" t="str">
        <f t="shared" ref="P2189:U2189" ca="1" si="4406">IF(ISNA(MATCH(MIN(J2154:J2203)+ROW()-ROW(P2154),J2154:J2203,0)),"",INDEX(D2154:D2203,MATCH(MIN(J2154:J2203)+ROW()-ROW(P2154),J2154:J2203,0)))</f>
        <v/>
      </c>
      <c r="Q2189" s="89" t="str">
        <f t="shared" ca="1" si="4406"/>
        <v/>
      </c>
      <c r="R2189" s="89" t="str">
        <f t="shared" ca="1" si="4406"/>
        <v/>
      </c>
      <c r="S2189" s="89" t="str">
        <f t="shared" ca="1" si="4406"/>
        <v/>
      </c>
      <c r="T2189" s="89" t="str">
        <f t="shared" ca="1" si="4406"/>
        <v/>
      </c>
      <c r="U2189" s="89" t="str">
        <f t="shared" ca="1" si="4406"/>
        <v/>
      </c>
      <c r="V2189" s="98"/>
    </row>
    <row r="2190" spans="2:22" x14ac:dyDescent="0.25">
      <c r="B2190">
        <v>37</v>
      </c>
      <c r="C2190" s="29">
        <f t="shared" si="4390"/>
        <v>43879</v>
      </c>
      <c r="D2190" s="88">
        <f ca="1">OFFSET(dispos!$D$48,,216)</f>
        <v>0</v>
      </c>
      <c r="E2190" s="88">
        <f ca="1">OFFSET(dispos!$E$48,,216)</f>
        <v>0</v>
      </c>
      <c r="F2190" s="88">
        <f ca="1">OFFSET(dispos!$F$48,,216)</f>
        <v>0</v>
      </c>
      <c r="G2190" s="88">
        <f ca="1">OFFSET(dispos!$G$48,,216)</f>
        <v>0</v>
      </c>
      <c r="H2190" s="88">
        <f ca="1">OFFSET(dispos!$H$48,,216)</f>
        <v>0</v>
      </c>
      <c r="I2190" s="88">
        <f ca="1">OFFSET(dispos!$I$48,,216)</f>
        <v>0</v>
      </c>
      <c r="J2190" s="90" t="str">
        <f t="shared" ref="J2190:O2190" ca="1" si="4407">IF(D2190=0,"",SUMPRODUCT((D2154:D2203&lt;=D2190)-(ISBLANK(D2154:D2203))))</f>
        <v/>
      </c>
      <c r="K2190" s="90" t="str">
        <f t="shared" ca="1" si="4407"/>
        <v/>
      </c>
      <c r="L2190" s="90" t="str">
        <f t="shared" ca="1" si="4407"/>
        <v/>
      </c>
      <c r="M2190" s="90" t="str">
        <f t="shared" ca="1" si="4407"/>
        <v/>
      </c>
      <c r="N2190" s="90" t="str">
        <f t="shared" ca="1" si="4407"/>
        <v/>
      </c>
      <c r="O2190" s="90" t="str">
        <f t="shared" ca="1" si="4407"/>
        <v/>
      </c>
      <c r="P2190" s="89" t="str">
        <f t="shared" ref="P2190:U2190" ca="1" si="4408">IF(ISNA(MATCH(MIN(J2154:J2203)+ROW()-ROW(P2154),J2154:J2203,0)),"",INDEX(D2154:D2203,MATCH(MIN(J2154:J2203)+ROW()-ROW(P2154),J2154:J2203,0)))</f>
        <v/>
      </c>
      <c r="Q2190" s="89" t="str">
        <f t="shared" ca="1" si="4408"/>
        <v/>
      </c>
      <c r="R2190" s="89" t="str">
        <f t="shared" ca="1" si="4408"/>
        <v/>
      </c>
      <c r="S2190" s="89" t="str">
        <f t="shared" ca="1" si="4408"/>
        <v/>
      </c>
      <c r="T2190" s="89" t="str">
        <f t="shared" ca="1" si="4408"/>
        <v/>
      </c>
      <c r="U2190" s="89" t="str">
        <f t="shared" ca="1" si="4408"/>
        <v/>
      </c>
      <c r="V2190" s="98"/>
    </row>
    <row r="2191" spans="2:22" x14ac:dyDescent="0.25">
      <c r="B2191">
        <v>38</v>
      </c>
      <c r="C2191" s="29">
        <f t="shared" si="4390"/>
        <v>43879</v>
      </c>
      <c r="D2191" s="88">
        <f ca="1">OFFSET(dispos!$D$48,,222)</f>
        <v>0</v>
      </c>
      <c r="E2191" s="88">
        <f ca="1">OFFSET(dispos!$E$48,,222)</f>
        <v>0</v>
      </c>
      <c r="F2191" s="88">
        <f ca="1">OFFSET(dispos!$F$48,,222)</f>
        <v>0</v>
      </c>
      <c r="G2191" s="88">
        <f ca="1">OFFSET(dispos!$G$48,,222)</f>
        <v>0</v>
      </c>
      <c r="H2191" s="88">
        <f ca="1">OFFSET(dispos!$H$48,,222)</f>
        <v>0</v>
      </c>
      <c r="I2191" s="88">
        <f ca="1">OFFSET(dispos!$I$48,,222)</f>
        <v>0</v>
      </c>
      <c r="J2191" s="90" t="str">
        <f t="shared" ref="J2191:O2191" ca="1" si="4409">IF(D2191=0,"",SUMPRODUCT((D2154:D2203&lt;=D2191)-(ISBLANK(D2154:D2203))))</f>
        <v/>
      </c>
      <c r="K2191" s="90" t="str">
        <f t="shared" ca="1" si="4409"/>
        <v/>
      </c>
      <c r="L2191" s="90" t="str">
        <f t="shared" ca="1" si="4409"/>
        <v/>
      </c>
      <c r="M2191" s="90" t="str">
        <f t="shared" ca="1" si="4409"/>
        <v/>
      </c>
      <c r="N2191" s="90" t="str">
        <f t="shared" ca="1" si="4409"/>
        <v/>
      </c>
      <c r="O2191" s="90" t="str">
        <f t="shared" ca="1" si="4409"/>
        <v/>
      </c>
      <c r="P2191" s="89" t="str">
        <f t="shared" ref="P2191:U2191" ca="1" si="4410">IF(ISNA(MATCH(MIN(J2154:J2203)+ROW()-ROW(P2154),J2154:J2203,0)),"",INDEX(D2154:D2203,MATCH(MIN(J2154:J2203)+ROW()-ROW(P2154),J2154:J2203,0)))</f>
        <v/>
      </c>
      <c r="Q2191" s="89" t="str">
        <f t="shared" ca="1" si="4410"/>
        <v/>
      </c>
      <c r="R2191" s="89" t="str">
        <f t="shared" ca="1" si="4410"/>
        <v/>
      </c>
      <c r="S2191" s="89" t="str">
        <f t="shared" ca="1" si="4410"/>
        <v/>
      </c>
      <c r="T2191" s="89" t="str">
        <f t="shared" ca="1" si="4410"/>
        <v/>
      </c>
      <c r="U2191" s="89" t="str">
        <f t="shared" ca="1" si="4410"/>
        <v/>
      </c>
      <c r="V2191" s="98"/>
    </row>
    <row r="2192" spans="2:22" x14ac:dyDescent="0.25">
      <c r="B2192">
        <v>39</v>
      </c>
      <c r="C2192" s="29">
        <f t="shared" si="4390"/>
        <v>43879</v>
      </c>
      <c r="D2192" s="88">
        <f ca="1">OFFSET(dispos!$D$48,,228)</f>
        <v>0</v>
      </c>
      <c r="E2192" s="88">
        <f ca="1">OFFSET(dispos!$E$48,,228)</f>
        <v>0</v>
      </c>
      <c r="F2192" s="88">
        <f ca="1">OFFSET(dispos!$F$48,,228)</f>
        <v>0</v>
      </c>
      <c r="G2192" s="88">
        <f ca="1">OFFSET(dispos!$G$48,,228)</f>
        <v>0</v>
      </c>
      <c r="H2192" s="88">
        <f ca="1">OFFSET(dispos!$H$48,,228)</f>
        <v>0</v>
      </c>
      <c r="I2192" s="88">
        <f ca="1">OFFSET(dispos!$I$48,,228)</f>
        <v>0</v>
      </c>
      <c r="J2192" s="90" t="str">
        <f t="shared" ref="J2192:O2192" ca="1" si="4411">IF(D2192=0,"",SUMPRODUCT((D2154:D2203&lt;=D2192)-(ISBLANK(D2154:D2203))))</f>
        <v/>
      </c>
      <c r="K2192" s="90" t="str">
        <f t="shared" ca="1" si="4411"/>
        <v/>
      </c>
      <c r="L2192" s="90" t="str">
        <f t="shared" ca="1" si="4411"/>
        <v/>
      </c>
      <c r="M2192" s="90" t="str">
        <f t="shared" ca="1" si="4411"/>
        <v/>
      </c>
      <c r="N2192" s="90" t="str">
        <f t="shared" ca="1" si="4411"/>
        <v/>
      </c>
      <c r="O2192" s="90" t="str">
        <f t="shared" ca="1" si="4411"/>
        <v/>
      </c>
      <c r="P2192" s="89" t="str">
        <f t="shared" ref="P2192:U2192" ca="1" si="4412">IF(ISNA(MATCH(MIN(J2154:J2203)+ROW()-ROW(P2154),J2154:J2203,0)),"",INDEX(D2154:D2203,MATCH(MIN(J2154:J2203)+ROW()-ROW(P2154),J2154:J2203,0)))</f>
        <v/>
      </c>
      <c r="Q2192" s="89" t="str">
        <f t="shared" ca="1" si="4412"/>
        <v/>
      </c>
      <c r="R2192" s="89" t="str">
        <f t="shared" ca="1" si="4412"/>
        <v/>
      </c>
      <c r="S2192" s="89" t="str">
        <f t="shared" ca="1" si="4412"/>
        <v/>
      </c>
      <c r="T2192" s="89" t="str">
        <f t="shared" ca="1" si="4412"/>
        <v/>
      </c>
      <c r="U2192" s="89" t="str">
        <f t="shared" ca="1" si="4412"/>
        <v/>
      </c>
      <c r="V2192" s="98"/>
    </row>
    <row r="2193" spans="2:22" x14ac:dyDescent="0.25">
      <c r="B2193">
        <v>40</v>
      </c>
      <c r="C2193" s="29">
        <f t="shared" si="4390"/>
        <v>43879</v>
      </c>
      <c r="D2193" s="88">
        <f ca="1">OFFSET(dispos!$D$48,,234)</f>
        <v>0</v>
      </c>
      <c r="E2193" s="88">
        <f ca="1">OFFSET(dispos!$E$48,,234)</f>
        <v>0</v>
      </c>
      <c r="F2193" s="88">
        <f ca="1">OFFSET(dispos!$F$48,,234)</f>
        <v>0</v>
      </c>
      <c r="G2193" s="88">
        <f ca="1">OFFSET(dispos!$G$48,,234)</f>
        <v>0</v>
      </c>
      <c r="H2193" s="88">
        <f ca="1">OFFSET(dispos!$H$48,,234)</f>
        <v>0</v>
      </c>
      <c r="I2193" s="88">
        <f ca="1">OFFSET(dispos!$I$48,,234)</f>
        <v>0</v>
      </c>
      <c r="J2193" s="90" t="str">
        <f t="shared" ref="J2193:O2193" ca="1" si="4413">IF(D2193=0,"",SUMPRODUCT((D2154:D2203&lt;=D2193)-(ISBLANK(D2154:D2203))))</f>
        <v/>
      </c>
      <c r="K2193" s="90" t="str">
        <f t="shared" ca="1" si="4413"/>
        <v/>
      </c>
      <c r="L2193" s="90" t="str">
        <f t="shared" ca="1" si="4413"/>
        <v/>
      </c>
      <c r="M2193" s="90" t="str">
        <f t="shared" ca="1" si="4413"/>
        <v/>
      </c>
      <c r="N2193" s="90" t="str">
        <f t="shared" ca="1" si="4413"/>
        <v/>
      </c>
      <c r="O2193" s="90" t="str">
        <f t="shared" ca="1" si="4413"/>
        <v/>
      </c>
      <c r="P2193" s="89" t="str">
        <f t="shared" ref="P2193:U2193" ca="1" si="4414">IF(ISNA(MATCH(MIN(J2154:J2203)+ROW()-ROW(P2154),J2154:J2203,0)),"",INDEX(D2154:D2203,MATCH(MIN(J2154:J2203)+ROW()-ROW(P2154),J2154:J2203,0)))</f>
        <v/>
      </c>
      <c r="Q2193" s="89" t="str">
        <f t="shared" ca="1" si="4414"/>
        <v/>
      </c>
      <c r="R2193" s="89" t="str">
        <f t="shared" ca="1" si="4414"/>
        <v/>
      </c>
      <c r="S2193" s="89" t="str">
        <f t="shared" ca="1" si="4414"/>
        <v/>
      </c>
      <c r="T2193" s="89" t="str">
        <f t="shared" ca="1" si="4414"/>
        <v/>
      </c>
      <c r="U2193" s="89" t="str">
        <f t="shared" ca="1" si="4414"/>
        <v/>
      </c>
      <c r="V2193" s="98"/>
    </row>
    <row r="2194" spans="2:22" x14ac:dyDescent="0.25">
      <c r="B2194">
        <v>41</v>
      </c>
      <c r="C2194" s="29">
        <f t="shared" si="4390"/>
        <v>43879</v>
      </c>
      <c r="D2194" s="88">
        <f ca="1">OFFSET(dispos!$D$48,,240)</f>
        <v>0</v>
      </c>
      <c r="E2194" s="88">
        <f ca="1">OFFSET(dispos!$E$48,,240)</f>
        <v>0</v>
      </c>
      <c r="F2194" s="88">
        <f ca="1">OFFSET(dispos!$F$48,,240)</f>
        <v>0</v>
      </c>
      <c r="G2194" s="88">
        <f ca="1">OFFSET(dispos!$G$48,,240)</f>
        <v>0</v>
      </c>
      <c r="H2194" s="88">
        <f ca="1">OFFSET(dispos!$H$48,,240)</f>
        <v>0</v>
      </c>
      <c r="I2194" s="88">
        <f ca="1">OFFSET(dispos!$I$48,,240)</f>
        <v>0</v>
      </c>
      <c r="J2194" s="90" t="str">
        <f t="shared" ref="J2194:O2194" ca="1" si="4415">IF(D2194=0,"",SUMPRODUCT((D2154:D2203&lt;=D2194)-(ISBLANK(D2154:D2203))))</f>
        <v/>
      </c>
      <c r="K2194" s="90" t="str">
        <f t="shared" ca="1" si="4415"/>
        <v/>
      </c>
      <c r="L2194" s="90" t="str">
        <f t="shared" ca="1" si="4415"/>
        <v/>
      </c>
      <c r="M2194" s="90" t="str">
        <f t="shared" ca="1" si="4415"/>
        <v/>
      </c>
      <c r="N2194" s="90" t="str">
        <f t="shared" ca="1" si="4415"/>
        <v/>
      </c>
      <c r="O2194" s="90" t="str">
        <f t="shared" ca="1" si="4415"/>
        <v/>
      </c>
      <c r="P2194" s="89" t="str">
        <f t="shared" ref="P2194:U2194" ca="1" si="4416">IF(ISNA(MATCH(MIN(J2154:J2203)+ROW()-ROW(P2154),J2154:J2203,0)),"",INDEX(D2154:D2203,MATCH(MIN(J2154:J2203)+ROW()-ROW(P2154),J2154:J2203,0)))</f>
        <v/>
      </c>
      <c r="Q2194" s="89" t="str">
        <f t="shared" ca="1" si="4416"/>
        <v/>
      </c>
      <c r="R2194" s="89" t="str">
        <f t="shared" ca="1" si="4416"/>
        <v/>
      </c>
      <c r="S2194" s="89" t="str">
        <f t="shared" ca="1" si="4416"/>
        <v/>
      </c>
      <c r="T2194" s="89" t="str">
        <f t="shared" ca="1" si="4416"/>
        <v/>
      </c>
      <c r="U2194" s="89" t="str">
        <f t="shared" ca="1" si="4416"/>
        <v/>
      </c>
      <c r="V2194" s="98"/>
    </row>
    <row r="2195" spans="2:22" x14ac:dyDescent="0.25">
      <c r="B2195">
        <v>42</v>
      </c>
      <c r="C2195" s="29">
        <f t="shared" si="4390"/>
        <v>43879</v>
      </c>
      <c r="D2195" s="88">
        <f ca="1">OFFSET(dispos!$D$48,,246)</f>
        <v>0</v>
      </c>
      <c r="E2195" s="88">
        <f ca="1">OFFSET(dispos!$E$48,,246)</f>
        <v>0</v>
      </c>
      <c r="F2195" s="88">
        <f ca="1">OFFSET(dispos!$F$48,,246)</f>
        <v>0</v>
      </c>
      <c r="G2195" s="88">
        <f ca="1">OFFSET(dispos!$G$48,,246)</f>
        <v>0</v>
      </c>
      <c r="H2195" s="88">
        <f ca="1">OFFSET(dispos!$H$48,,246)</f>
        <v>0</v>
      </c>
      <c r="I2195" s="88">
        <f ca="1">OFFSET(dispos!$I$48,,246)</f>
        <v>0</v>
      </c>
      <c r="J2195" s="90" t="str">
        <f t="shared" ref="J2195:O2195" ca="1" si="4417">IF(D2195=0,"",SUMPRODUCT((D2154:D2203&lt;=D2195)-(ISBLANK(D2154:D2203))))</f>
        <v/>
      </c>
      <c r="K2195" s="90" t="str">
        <f t="shared" ca="1" si="4417"/>
        <v/>
      </c>
      <c r="L2195" s="90" t="str">
        <f t="shared" ca="1" si="4417"/>
        <v/>
      </c>
      <c r="M2195" s="90" t="str">
        <f t="shared" ca="1" si="4417"/>
        <v/>
      </c>
      <c r="N2195" s="90" t="str">
        <f t="shared" ca="1" si="4417"/>
        <v/>
      </c>
      <c r="O2195" s="90" t="str">
        <f t="shared" ca="1" si="4417"/>
        <v/>
      </c>
      <c r="P2195" s="89" t="str">
        <f t="shared" ref="P2195:U2195" ca="1" si="4418">IF(ISNA(MATCH(MIN(J2154:J2203)+ROW()-ROW(P2154),J2154:J2203,0)),"",INDEX(D2154:D2203,MATCH(MIN(J2154:J2203)+ROW()-ROW(P2154),J2154:J2203,0)))</f>
        <v/>
      </c>
      <c r="Q2195" s="89" t="str">
        <f t="shared" ca="1" si="4418"/>
        <v/>
      </c>
      <c r="R2195" s="89" t="str">
        <f t="shared" ca="1" si="4418"/>
        <v/>
      </c>
      <c r="S2195" s="89" t="str">
        <f t="shared" ca="1" si="4418"/>
        <v/>
      </c>
      <c r="T2195" s="89" t="str">
        <f t="shared" ca="1" si="4418"/>
        <v/>
      </c>
      <c r="U2195" s="89" t="str">
        <f t="shared" ca="1" si="4418"/>
        <v/>
      </c>
      <c r="V2195" s="98"/>
    </row>
    <row r="2196" spans="2:22" x14ac:dyDescent="0.25">
      <c r="B2196">
        <v>43</v>
      </c>
      <c r="C2196" s="29">
        <f t="shared" si="4390"/>
        <v>43879</v>
      </c>
      <c r="D2196" s="88">
        <f ca="1">OFFSET(dispos!$D$48,,252)</f>
        <v>0</v>
      </c>
      <c r="E2196" s="88">
        <f ca="1">OFFSET(dispos!$E$48,,252)</f>
        <v>0</v>
      </c>
      <c r="F2196" s="88">
        <f ca="1">OFFSET(dispos!$F$48,,252)</f>
        <v>0</v>
      </c>
      <c r="G2196" s="88">
        <f ca="1">OFFSET(dispos!$G$48,,252)</f>
        <v>0</v>
      </c>
      <c r="H2196" s="88">
        <f ca="1">OFFSET(dispos!$H$48,,252)</f>
        <v>0</v>
      </c>
      <c r="I2196" s="88">
        <f ca="1">OFFSET(dispos!$I$48,,252)</f>
        <v>0</v>
      </c>
      <c r="J2196" s="90" t="str">
        <f t="shared" ref="J2196:O2196" ca="1" si="4419">IF(D2196=0,"",SUMPRODUCT((D2154:D2203&lt;=D2196)-(ISBLANK(D2154:D2203))))</f>
        <v/>
      </c>
      <c r="K2196" s="90" t="str">
        <f t="shared" ca="1" si="4419"/>
        <v/>
      </c>
      <c r="L2196" s="90" t="str">
        <f t="shared" ca="1" si="4419"/>
        <v/>
      </c>
      <c r="M2196" s="90" t="str">
        <f t="shared" ca="1" si="4419"/>
        <v/>
      </c>
      <c r="N2196" s="90" t="str">
        <f t="shared" ca="1" si="4419"/>
        <v/>
      </c>
      <c r="O2196" s="90" t="str">
        <f t="shared" ca="1" si="4419"/>
        <v/>
      </c>
      <c r="P2196" s="89" t="str">
        <f t="shared" ref="P2196:U2196" ca="1" si="4420">IF(ISNA(MATCH(MIN(J2154:J2203)+ROW()-ROW(P2154),J2154:J2203,0)),"",INDEX(D2154:D2203,MATCH(MIN(J2154:J2203)+ROW()-ROW(P2154),J2154:J2203,0)))</f>
        <v/>
      </c>
      <c r="Q2196" s="89" t="str">
        <f t="shared" ca="1" si="4420"/>
        <v/>
      </c>
      <c r="R2196" s="89" t="str">
        <f t="shared" ca="1" si="4420"/>
        <v/>
      </c>
      <c r="S2196" s="89" t="str">
        <f t="shared" ca="1" si="4420"/>
        <v/>
      </c>
      <c r="T2196" s="89" t="str">
        <f t="shared" ca="1" si="4420"/>
        <v/>
      </c>
      <c r="U2196" s="89" t="str">
        <f t="shared" ca="1" si="4420"/>
        <v/>
      </c>
      <c r="V2196" s="98"/>
    </row>
    <row r="2197" spans="2:22" x14ac:dyDescent="0.25">
      <c r="B2197">
        <v>44</v>
      </c>
      <c r="C2197" s="29">
        <f t="shared" si="4390"/>
        <v>43879</v>
      </c>
      <c r="D2197" s="88">
        <f ca="1">OFFSET(dispos!$D$48,,258)</f>
        <v>0</v>
      </c>
      <c r="E2197" s="88">
        <f ca="1">OFFSET(dispos!$E$48,,258)</f>
        <v>0</v>
      </c>
      <c r="F2197" s="88">
        <f ca="1">OFFSET(dispos!$F$48,,258)</f>
        <v>0</v>
      </c>
      <c r="G2197" s="88">
        <f ca="1">OFFSET(dispos!$G$48,,258)</f>
        <v>0</v>
      </c>
      <c r="H2197" s="88">
        <f ca="1">OFFSET(dispos!$H$48,,258)</f>
        <v>0</v>
      </c>
      <c r="I2197" s="88">
        <f ca="1">OFFSET(dispos!$I$48,,258)</f>
        <v>0</v>
      </c>
      <c r="J2197" s="90" t="str">
        <f t="shared" ref="J2197:O2197" ca="1" si="4421">IF(D2197=0,"",SUMPRODUCT((D2154:D2203&lt;=D2197)-(ISBLANK(D2154:D2203))))</f>
        <v/>
      </c>
      <c r="K2197" s="90" t="str">
        <f t="shared" ca="1" si="4421"/>
        <v/>
      </c>
      <c r="L2197" s="90" t="str">
        <f t="shared" ca="1" si="4421"/>
        <v/>
      </c>
      <c r="M2197" s="90" t="str">
        <f t="shared" ca="1" si="4421"/>
        <v/>
      </c>
      <c r="N2197" s="90" t="str">
        <f t="shared" ca="1" si="4421"/>
        <v/>
      </c>
      <c r="O2197" s="90" t="str">
        <f t="shared" ca="1" si="4421"/>
        <v/>
      </c>
      <c r="P2197" s="89" t="str">
        <f t="shared" ref="P2197:U2197" ca="1" si="4422">IF(ISNA(MATCH(MIN(J2154:J2203)+ROW()-ROW(P2154),J2154:J2203,0)),"",INDEX(D2154:D2203,MATCH(MIN(J2154:J2203)+ROW()-ROW(P2154),J2154:J2203,0)))</f>
        <v/>
      </c>
      <c r="Q2197" s="89" t="str">
        <f t="shared" ca="1" si="4422"/>
        <v/>
      </c>
      <c r="R2197" s="89" t="str">
        <f t="shared" ca="1" si="4422"/>
        <v/>
      </c>
      <c r="S2197" s="89" t="str">
        <f t="shared" ca="1" si="4422"/>
        <v/>
      </c>
      <c r="T2197" s="89" t="str">
        <f t="shared" ca="1" si="4422"/>
        <v/>
      </c>
      <c r="U2197" s="89" t="str">
        <f t="shared" ca="1" si="4422"/>
        <v/>
      </c>
      <c r="V2197" s="98"/>
    </row>
    <row r="2198" spans="2:22" x14ac:dyDescent="0.25">
      <c r="B2198">
        <v>45</v>
      </c>
      <c r="C2198" s="29">
        <f t="shared" si="4390"/>
        <v>43879</v>
      </c>
      <c r="D2198" s="88">
        <f ca="1">OFFSET(dispos!$D$48,,264)</f>
        <v>0</v>
      </c>
      <c r="E2198" s="88">
        <f ca="1">OFFSET(dispos!$E$48,,264)</f>
        <v>0</v>
      </c>
      <c r="F2198" s="88">
        <f ca="1">OFFSET(dispos!$F$48,,264)</f>
        <v>0</v>
      </c>
      <c r="G2198" s="88">
        <f ca="1">OFFSET(dispos!$G$48,,264)</f>
        <v>0</v>
      </c>
      <c r="H2198" s="88">
        <f ca="1">OFFSET(dispos!$H$48,,264)</f>
        <v>0</v>
      </c>
      <c r="I2198" s="88">
        <f ca="1">OFFSET(dispos!$I$48,,264)</f>
        <v>0</v>
      </c>
      <c r="J2198" s="90" t="str">
        <f t="shared" ref="J2198:O2198" ca="1" si="4423">IF(D2198=0,"",SUMPRODUCT((D2154:D2203&lt;=D2198)-(ISBLANK(D2154:D2203))))</f>
        <v/>
      </c>
      <c r="K2198" s="90" t="str">
        <f t="shared" ca="1" si="4423"/>
        <v/>
      </c>
      <c r="L2198" s="90" t="str">
        <f t="shared" ca="1" si="4423"/>
        <v/>
      </c>
      <c r="M2198" s="90" t="str">
        <f t="shared" ca="1" si="4423"/>
        <v/>
      </c>
      <c r="N2198" s="90" t="str">
        <f t="shared" ca="1" si="4423"/>
        <v/>
      </c>
      <c r="O2198" s="90" t="str">
        <f t="shared" ca="1" si="4423"/>
        <v/>
      </c>
      <c r="P2198" s="89" t="str">
        <f t="shared" ref="P2198:U2198" ca="1" si="4424">IF(ISNA(MATCH(MIN(J2154:J2203)+ROW()-ROW(P2154),J2154:J2203,0)),"",INDEX(D2154:D2203,MATCH(MIN(J2154:J2203)+ROW()-ROW(P2154),J2154:J2203,0)))</f>
        <v/>
      </c>
      <c r="Q2198" s="89" t="str">
        <f t="shared" ca="1" si="4424"/>
        <v/>
      </c>
      <c r="R2198" s="89" t="str">
        <f t="shared" ca="1" si="4424"/>
        <v/>
      </c>
      <c r="S2198" s="89" t="str">
        <f t="shared" ca="1" si="4424"/>
        <v/>
      </c>
      <c r="T2198" s="89" t="str">
        <f t="shared" ca="1" si="4424"/>
        <v/>
      </c>
      <c r="U2198" s="89" t="str">
        <f t="shared" ca="1" si="4424"/>
        <v/>
      </c>
      <c r="V2198" s="98"/>
    </row>
    <row r="2199" spans="2:22" x14ac:dyDescent="0.25">
      <c r="B2199">
        <v>46</v>
      </c>
      <c r="C2199" s="29">
        <f t="shared" si="4390"/>
        <v>43879</v>
      </c>
      <c r="D2199" s="88">
        <f ca="1">OFFSET(dispos!$D$48,,270)</f>
        <v>0</v>
      </c>
      <c r="E2199" s="88">
        <f ca="1">OFFSET(dispos!$E$48,,270)</f>
        <v>0</v>
      </c>
      <c r="F2199" s="88">
        <f ca="1">OFFSET(dispos!$F$48,,270)</f>
        <v>0</v>
      </c>
      <c r="G2199" s="88">
        <f ca="1">OFFSET(dispos!$G$48,,270)</f>
        <v>0</v>
      </c>
      <c r="H2199" s="88">
        <f ca="1">OFFSET(dispos!$H$48,,270)</f>
        <v>0</v>
      </c>
      <c r="I2199" s="88">
        <f ca="1">OFFSET(dispos!$I$48,,270)</f>
        <v>0</v>
      </c>
      <c r="J2199" s="90" t="str">
        <f t="shared" ref="J2199:O2199" ca="1" si="4425">IF(D2199=0,"",SUMPRODUCT((D2154:D2203&lt;=D2199)-(ISBLANK(D2154:D2203))))</f>
        <v/>
      </c>
      <c r="K2199" s="90" t="str">
        <f t="shared" ca="1" si="4425"/>
        <v/>
      </c>
      <c r="L2199" s="90" t="str">
        <f t="shared" ca="1" si="4425"/>
        <v/>
      </c>
      <c r="M2199" s="90" t="str">
        <f t="shared" ca="1" si="4425"/>
        <v/>
      </c>
      <c r="N2199" s="90" t="str">
        <f t="shared" ca="1" si="4425"/>
        <v/>
      </c>
      <c r="O2199" s="90" t="str">
        <f t="shared" ca="1" si="4425"/>
        <v/>
      </c>
      <c r="P2199" s="89" t="str">
        <f t="shared" ref="P2199:U2199" ca="1" si="4426">IF(ISNA(MATCH(MIN(J2154:J2203)+ROW()-ROW(P2154),J2154:J2203,0)),"",INDEX(D2154:D2203,MATCH(MIN(J2154:J2203)+ROW()-ROW(P2154),J2154:J2203,0)))</f>
        <v/>
      </c>
      <c r="Q2199" s="89" t="str">
        <f t="shared" ca="1" si="4426"/>
        <v/>
      </c>
      <c r="R2199" s="89" t="str">
        <f t="shared" ca="1" si="4426"/>
        <v/>
      </c>
      <c r="S2199" s="89" t="str">
        <f t="shared" ca="1" si="4426"/>
        <v/>
      </c>
      <c r="T2199" s="89" t="str">
        <f t="shared" ca="1" si="4426"/>
        <v/>
      </c>
      <c r="U2199" s="89" t="str">
        <f t="shared" ca="1" si="4426"/>
        <v/>
      </c>
      <c r="V2199" s="98"/>
    </row>
    <row r="2200" spans="2:22" x14ac:dyDescent="0.25">
      <c r="B2200">
        <v>47</v>
      </c>
      <c r="C2200" s="29">
        <f t="shared" si="4390"/>
        <v>43879</v>
      </c>
      <c r="D2200" s="88">
        <f ca="1">OFFSET(dispos!$D$48,,276)</f>
        <v>0</v>
      </c>
      <c r="E2200" s="88">
        <f ca="1">OFFSET(dispos!$E$48,,276)</f>
        <v>0</v>
      </c>
      <c r="F2200" s="88">
        <f ca="1">OFFSET(dispos!$F$48,,276)</f>
        <v>0</v>
      </c>
      <c r="G2200" s="88">
        <f ca="1">OFFSET(dispos!$G$48,,276)</f>
        <v>0</v>
      </c>
      <c r="H2200" s="88">
        <f ca="1">OFFSET(dispos!$H$48,,276)</f>
        <v>0</v>
      </c>
      <c r="I2200" s="88">
        <f ca="1">OFFSET(dispos!$I$48,,276)</f>
        <v>0</v>
      </c>
      <c r="J2200" s="90" t="str">
        <f t="shared" ref="J2200:O2200" ca="1" si="4427">IF(D2200=0,"",SUMPRODUCT((D2154:D2203&lt;=D2200)-(ISBLANK(D2154:D2203))))</f>
        <v/>
      </c>
      <c r="K2200" s="90" t="str">
        <f t="shared" ca="1" si="4427"/>
        <v/>
      </c>
      <c r="L2200" s="90" t="str">
        <f t="shared" ca="1" si="4427"/>
        <v/>
      </c>
      <c r="M2200" s="90" t="str">
        <f t="shared" ca="1" si="4427"/>
        <v/>
      </c>
      <c r="N2200" s="90" t="str">
        <f t="shared" ca="1" si="4427"/>
        <v/>
      </c>
      <c r="O2200" s="90" t="str">
        <f t="shared" ca="1" si="4427"/>
        <v/>
      </c>
      <c r="P2200" s="89" t="str">
        <f t="shared" ref="P2200:U2200" ca="1" si="4428">IF(ISNA(MATCH(MIN(J2154:J2203)+ROW()-ROW(P2154),J2154:J2203,0)),"",INDEX(D2154:D2203,MATCH(MIN(J2154:J2203)+ROW()-ROW(P2154),J2154:J2203,0)))</f>
        <v/>
      </c>
      <c r="Q2200" s="89" t="str">
        <f t="shared" ca="1" si="4428"/>
        <v/>
      </c>
      <c r="R2200" s="89" t="str">
        <f t="shared" ca="1" si="4428"/>
        <v/>
      </c>
      <c r="S2200" s="89" t="str">
        <f t="shared" ca="1" si="4428"/>
        <v/>
      </c>
      <c r="T2200" s="89" t="str">
        <f t="shared" ca="1" si="4428"/>
        <v/>
      </c>
      <c r="U2200" s="89" t="str">
        <f t="shared" ca="1" si="4428"/>
        <v/>
      </c>
      <c r="V2200" s="98"/>
    </row>
    <row r="2201" spans="2:22" x14ac:dyDescent="0.25">
      <c r="B2201">
        <v>48</v>
      </c>
      <c r="C2201" s="29">
        <f t="shared" si="4390"/>
        <v>43879</v>
      </c>
      <c r="D2201" s="88">
        <f ca="1">OFFSET(dispos!$D$48,,282)</f>
        <v>0</v>
      </c>
      <c r="E2201" s="88">
        <f ca="1">OFFSET(dispos!$E$48,,282)</f>
        <v>0</v>
      </c>
      <c r="F2201" s="88">
        <f ca="1">OFFSET(dispos!$F$48,,282)</f>
        <v>0</v>
      </c>
      <c r="G2201" s="88">
        <f ca="1">OFFSET(dispos!$G$48,,282)</f>
        <v>0</v>
      </c>
      <c r="H2201" s="88">
        <f ca="1">OFFSET(dispos!$H$48,,282)</f>
        <v>0</v>
      </c>
      <c r="I2201" s="88">
        <f ca="1">OFFSET(dispos!$I$48,,282)</f>
        <v>0</v>
      </c>
      <c r="J2201" s="90" t="str">
        <f t="shared" ref="J2201:O2201" ca="1" si="4429">IF(D2201=0,"",SUMPRODUCT((D2154:D2203&lt;=D2201)-(ISBLANK(D2154:D2203))))</f>
        <v/>
      </c>
      <c r="K2201" s="90" t="str">
        <f t="shared" ca="1" si="4429"/>
        <v/>
      </c>
      <c r="L2201" s="90" t="str">
        <f t="shared" ca="1" si="4429"/>
        <v/>
      </c>
      <c r="M2201" s="90" t="str">
        <f t="shared" ca="1" si="4429"/>
        <v/>
      </c>
      <c r="N2201" s="90" t="str">
        <f t="shared" ca="1" si="4429"/>
        <v/>
      </c>
      <c r="O2201" s="90" t="str">
        <f t="shared" ca="1" si="4429"/>
        <v/>
      </c>
      <c r="P2201" s="89" t="str">
        <f t="shared" ref="P2201:U2201" ca="1" si="4430">IF(ISNA(MATCH(MIN(J2154:J2203)+ROW()-ROW(P2154),J2154:J2203,0)),"",INDEX(D2154:D2203,MATCH(MIN(J2154:J2203)+ROW()-ROW(P2154),J2154:J2203,0)))</f>
        <v/>
      </c>
      <c r="Q2201" s="89" t="str">
        <f t="shared" ca="1" si="4430"/>
        <v/>
      </c>
      <c r="R2201" s="89" t="str">
        <f t="shared" ca="1" si="4430"/>
        <v/>
      </c>
      <c r="S2201" s="89" t="str">
        <f t="shared" ca="1" si="4430"/>
        <v/>
      </c>
      <c r="T2201" s="89" t="str">
        <f t="shared" ca="1" si="4430"/>
        <v/>
      </c>
      <c r="U2201" s="89" t="str">
        <f t="shared" ca="1" si="4430"/>
        <v/>
      </c>
      <c r="V2201" s="98"/>
    </row>
    <row r="2202" spans="2:22" x14ac:dyDescent="0.25">
      <c r="B2202">
        <v>49</v>
      </c>
      <c r="C2202" s="29">
        <f t="shared" si="4390"/>
        <v>43879</v>
      </c>
      <c r="D2202" s="88">
        <f ca="1">OFFSET(dispos!$D$48,,288)</f>
        <v>0</v>
      </c>
      <c r="E2202" s="88">
        <f ca="1">OFFSET(dispos!$E$48,,288)</f>
        <v>0</v>
      </c>
      <c r="F2202" s="88">
        <f ca="1">OFFSET(dispos!$F$48,,288)</f>
        <v>0</v>
      </c>
      <c r="G2202" s="88">
        <f ca="1">OFFSET(dispos!$G$48,,288)</f>
        <v>0</v>
      </c>
      <c r="H2202" s="88">
        <f ca="1">OFFSET(dispos!$H$48,,288)</f>
        <v>0</v>
      </c>
      <c r="I2202" s="88">
        <f ca="1">OFFSET(dispos!$I$48,,288)</f>
        <v>0</v>
      </c>
      <c r="J2202" s="90" t="str">
        <f t="shared" ref="J2202:O2202" ca="1" si="4431">IF(D2202=0,"",SUMPRODUCT((D2154:D2203&lt;=D2202)-(ISBLANK(D2154:D2203))))</f>
        <v/>
      </c>
      <c r="K2202" s="90" t="str">
        <f t="shared" ca="1" si="4431"/>
        <v/>
      </c>
      <c r="L2202" s="90" t="str">
        <f t="shared" ca="1" si="4431"/>
        <v/>
      </c>
      <c r="M2202" s="90" t="str">
        <f t="shared" ca="1" si="4431"/>
        <v/>
      </c>
      <c r="N2202" s="90" t="str">
        <f t="shared" ca="1" si="4431"/>
        <v/>
      </c>
      <c r="O2202" s="90" t="str">
        <f t="shared" ca="1" si="4431"/>
        <v/>
      </c>
      <c r="P2202" s="89" t="str">
        <f t="shared" ref="P2202:U2202" ca="1" si="4432">IF(ISNA(MATCH(MIN(J2154:J2203)+ROW()-ROW(P2154),J2154:J2203,0)),"",INDEX(D2154:D2203,MATCH(MIN(J2154:J2203)+ROW()-ROW(P2154),J2154:J2203,0)))</f>
        <v/>
      </c>
      <c r="Q2202" s="89" t="str">
        <f t="shared" ca="1" si="4432"/>
        <v/>
      </c>
      <c r="R2202" s="89" t="str">
        <f t="shared" ca="1" si="4432"/>
        <v/>
      </c>
      <c r="S2202" s="89" t="str">
        <f t="shared" ca="1" si="4432"/>
        <v/>
      </c>
      <c r="T2202" s="89" t="str">
        <f t="shared" ca="1" si="4432"/>
        <v/>
      </c>
      <c r="U2202" s="89" t="str">
        <f t="shared" ca="1" si="4432"/>
        <v/>
      </c>
      <c r="V2202" s="98"/>
    </row>
    <row r="2203" spans="2:22" x14ac:dyDescent="0.25">
      <c r="B2203">
        <v>50</v>
      </c>
      <c r="C2203" s="29">
        <f t="shared" si="4390"/>
        <v>43879</v>
      </c>
      <c r="D2203" s="88">
        <f ca="1">OFFSET(dispos!$D$48,,294)</f>
        <v>0</v>
      </c>
      <c r="E2203" s="88">
        <f ca="1">OFFSET(dispos!$E$48,,294)</f>
        <v>0</v>
      </c>
      <c r="F2203" s="88">
        <f ca="1">OFFSET(dispos!$F$48,,294)</f>
        <v>0</v>
      </c>
      <c r="G2203" s="88">
        <f ca="1">OFFSET(dispos!$G$48,,294)</f>
        <v>0</v>
      </c>
      <c r="H2203" s="88">
        <f ca="1">OFFSET(dispos!$H$48,,294)</f>
        <v>0</v>
      </c>
      <c r="I2203" s="88">
        <f ca="1">OFFSET(dispos!$I$48,,294)</f>
        <v>0</v>
      </c>
      <c r="J2203" s="90" t="str">
        <f t="shared" ref="J2203:O2203" ca="1" si="4433">IF(D2203=0,"",SUMPRODUCT((D2154:D2203&lt;=D2203)-(ISBLANK(D2154:D2203))))</f>
        <v/>
      </c>
      <c r="K2203" s="90" t="str">
        <f t="shared" ca="1" si="4433"/>
        <v/>
      </c>
      <c r="L2203" s="90" t="str">
        <f t="shared" ca="1" si="4433"/>
        <v/>
      </c>
      <c r="M2203" s="90" t="str">
        <f t="shared" ca="1" si="4433"/>
        <v/>
      </c>
      <c r="N2203" s="90" t="str">
        <f t="shared" ca="1" si="4433"/>
        <v/>
      </c>
      <c r="O2203" s="90" t="str">
        <f t="shared" ca="1" si="4433"/>
        <v/>
      </c>
      <c r="P2203" s="89" t="str">
        <f t="shared" ref="P2203:U2203" ca="1" si="4434">IF(ISNA(MATCH(MIN(J2154:J2203)+ROW()-ROW(P2154),J2154:J2203,0)),"",INDEX(D2154:D2203,MATCH(MIN(J2154:J2203)+ROW()-ROW(P2154),J2154:J2203,0)))</f>
        <v/>
      </c>
      <c r="Q2203" s="89" t="str">
        <f t="shared" ca="1" si="4434"/>
        <v/>
      </c>
      <c r="R2203" s="89" t="str">
        <f t="shared" ca="1" si="4434"/>
        <v/>
      </c>
      <c r="S2203" s="89" t="str">
        <f t="shared" ca="1" si="4434"/>
        <v/>
      </c>
      <c r="T2203" s="89" t="str">
        <f t="shared" ca="1" si="4434"/>
        <v/>
      </c>
      <c r="U2203" s="89" t="str">
        <f t="shared" ca="1" si="4434"/>
        <v/>
      </c>
      <c r="V2203" s="98"/>
    </row>
    <row r="2204" spans="2:22" x14ac:dyDescent="0.25">
      <c r="J2204" s="90"/>
      <c r="K2204" s="90"/>
      <c r="L2204" s="90"/>
      <c r="M2204" s="90"/>
      <c r="N2204" s="90"/>
      <c r="O2204" s="90"/>
      <c r="P2204" s="89"/>
      <c r="Q2204" s="89"/>
      <c r="R2204" s="89"/>
      <c r="S2204" s="89"/>
      <c r="T2204" s="89"/>
      <c r="U2204" s="89"/>
    </row>
    <row r="2205" spans="2:22" x14ac:dyDescent="0.25">
      <c r="J2205" s="90"/>
      <c r="K2205" s="90"/>
      <c r="L2205" s="90"/>
      <c r="M2205" s="90"/>
      <c r="N2205" s="90"/>
      <c r="O2205" s="90"/>
      <c r="P2205" s="89"/>
      <c r="Q2205" s="89"/>
      <c r="R2205" s="89"/>
      <c r="S2205" s="89"/>
      <c r="T2205" s="89"/>
      <c r="U2205" s="89"/>
    </row>
    <row r="2206" spans="2:22" x14ac:dyDescent="0.25">
      <c r="J2206" s="90"/>
      <c r="K2206" s="90"/>
      <c r="L2206" s="90"/>
      <c r="M2206" s="90"/>
      <c r="N2206" s="90"/>
      <c r="O2206" s="90"/>
      <c r="P2206" s="89"/>
      <c r="Q2206" s="89"/>
      <c r="R2206" s="89"/>
      <c r="S2206" s="89"/>
      <c r="T2206" s="89"/>
      <c r="U2206" s="89"/>
    </row>
    <row r="2207" spans="2:22" x14ac:dyDescent="0.25">
      <c r="J2207" s="90"/>
      <c r="K2207" s="90"/>
      <c r="L2207" s="90"/>
      <c r="M2207" s="90"/>
      <c r="N2207" s="90"/>
      <c r="O2207" s="90"/>
      <c r="P2207" s="89"/>
      <c r="Q2207" s="89"/>
      <c r="R2207" s="89"/>
      <c r="S2207" s="89"/>
      <c r="T2207" s="89"/>
      <c r="U2207" s="89"/>
    </row>
    <row r="2208" spans="2:22" x14ac:dyDescent="0.25">
      <c r="J2208" s="90"/>
      <c r="K2208" s="90"/>
      <c r="L2208" s="90"/>
      <c r="M2208" s="90"/>
      <c r="N2208" s="90"/>
      <c r="O2208" s="90"/>
      <c r="P2208" s="89"/>
      <c r="Q2208" s="89"/>
      <c r="R2208" s="89"/>
      <c r="S2208" s="89"/>
      <c r="T2208" s="89"/>
      <c r="U2208" s="89"/>
    </row>
    <row r="2209" spans="10:21" x14ac:dyDescent="0.25">
      <c r="J2209" s="90"/>
      <c r="K2209" s="90"/>
      <c r="L2209" s="90"/>
      <c r="M2209" s="90"/>
      <c r="N2209" s="90"/>
      <c r="O2209" s="90"/>
      <c r="P2209" s="89"/>
      <c r="Q2209" s="89"/>
      <c r="R2209" s="89"/>
      <c r="S2209" s="89"/>
      <c r="T2209" s="89"/>
      <c r="U2209" s="89"/>
    </row>
    <row r="2210" spans="10:21" x14ac:dyDescent="0.25">
      <c r="J2210" s="90"/>
      <c r="K2210" s="90"/>
      <c r="L2210" s="90"/>
      <c r="M2210" s="90"/>
      <c r="N2210" s="90"/>
      <c r="O2210" s="90"/>
      <c r="P2210" s="89"/>
      <c r="Q2210" s="89"/>
      <c r="R2210" s="89"/>
      <c r="S2210" s="89"/>
      <c r="T2210" s="89"/>
      <c r="U2210" s="89"/>
    </row>
    <row r="2211" spans="10:21" x14ac:dyDescent="0.25">
      <c r="J2211" s="90"/>
      <c r="K2211" s="90"/>
      <c r="L2211" s="90"/>
      <c r="M2211" s="90"/>
      <c r="N2211" s="90"/>
      <c r="O2211" s="90"/>
      <c r="P2211" s="89"/>
      <c r="Q2211" s="89"/>
      <c r="R2211" s="89"/>
      <c r="S2211" s="89"/>
      <c r="T2211" s="89"/>
      <c r="U2211" s="89"/>
    </row>
    <row r="2212" spans="10:21" x14ac:dyDescent="0.25">
      <c r="J2212" s="90"/>
      <c r="K2212" s="90"/>
      <c r="L2212" s="90"/>
      <c r="M2212" s="90"/>
      <c r="N2212" s="90"/>
      <c r="O2212" s="90"/>
      <c r="P2212" s="89"/>
      <c r="Q2212" s="89"/>
      <c r="R2212" s="89"/>
      <c r="S2212" s="89"/>
      <c r="T2212" s="89"/>
      <c r="U2212" s="89"/>
    </row>
    <row r="2213" spans="10:21" x14ac:dyDescent="0.25">
      <c r="J2213" s="90"/>
      <c r="K2213" s="90"/>
      <c r="L2213" s="90"/>
      <c r="M2213" s="90"/>
      <c r="N2213" s="90"/>
      <c r="O2213" s="90"/>
      <c r="P2213" s="89"/>
      <c r="Q2213" s="89"/>
      <c r="R2213" s="89"/>
      <c r="S2213" s="89"/>
      <c r="T2213" s="89"/>
      <c r="U2213" s="89"/>
    </row>
    <row r="2214" spans="10:21" x14ac:dyDescent="0.25">
      <c r="J2214" s="90"/>
      <c r="K2214" s="90"/>
      <c r="L2214" s="90"/>
      <c r="M2214" s="90"/>
      <c r="N2214" s="90"/>
      <c r="O2214" s="90"/>
      <c r="P2214" s="89"/>
      <c r="Q2214" s="89"/>
      <c r="R2214" s="89"/>
      <c r="S2214" s="89"/>
      <c r="T2214" s="89"/>
      <c r="U2214" s="89"/>
    </row>
    <row r="2215" spans="10:21" x14ac:dyDescent="0.25">
      <c r="J2215" s="90"/>
      <c r="K2215" s="90"/>
      <c r="L2215" s="90"/>
      <c r="M2215" s="90"/>
      <c r="N2215" s="90"/>
      <c r="O2215" s="90"/>
      <c r="P2215" s="89"/>
      <c r="Q2215" s="89"/>
      <c r="R2215" s="89"/>
      <c r="S2215" s="89"/>
      <c r="T2215" s="89"/>
      <c r="U2215" s="89"/>
    </row>
    <row r="2216" spans="10:21" x14ac:dyDescent="0.25">
      <c r="J2216" s="90"/>
      <c r="K2216" s="90"/>
      <c r="L2216" s="90"/>
      <c r="M2216" s="90"/>
      <c r="N2216" s="90"/>
      <c r="O2216" s="90"/>
      <c r="P2216" s="89"/>
      <c r="Q2216" s="89"/>
      <c r="R2216" s="89"/>
      <c r="S2216" s="89"/>
      <c r="T2216" s="89"/>
      <c r="U2216" s="89"/>
    </row>
    <row r="2217" spans="10:21" x14ac:dyDescent="0.25">
      <c r="J2217" s="90"/>
      <c r="K2217" s="90"/>
      <c r="L2217" s="90"/>
      <c r="M2217" s="90"/>
      <c r="N2217" s="90"/>
      <c r="O2217" s="90"/>
      <c r="P2217" s="89"/>
      <c r="Q2217" s="89"/>
      <c r="R2217" s="89"/>
      <c r="S2217" s="89"/>
      <c r="T2217" s="89"/>
      <c r="U2217" s="89"/>
    </row>
    <row r="2218" spans="10:21" x14ac:dyDescent="0.25">
      <c r="J2218" s="90"/>
      <c r="K2218" s="90"/>
      <c r="L2218" s="90"/>
      <c r="M2218" s="90"/>
      <c r="N2218" s="90"/>
      <c r="O2218" s="90"/>
      <c r="P2218" s="89"/>
      <c r="Q2218" s="89"/>
      <c r="R2218" s="89"/>
      <c r="S2218" s="89"/>
      <c r="T2218" s="89"/>
      <c r="U2218" s="89"/>
    </row>
    <row r="2219" spans="10:21" x14ac:dyDescent="0.25">
      <c r="J2219" s="90"/>
      <c r="K2219" s="90"/>
      <c r="L2219" s="90"/>
      <c r="M2219" s="90"/>
      <c r="N2219" s="90"/>
      <c r="O2219" s="90"/>
      <c r="P2219" s="89"/>
      <c r="Q2219" s="89"/>
      <c r="R2219" s="89"/>
      <c r="S2219" s="89"/>
      <c r="T2219" s="89"/>
      <c r="U2219" s="89"/>
    </row>
    <row r="2220" spans="10:21" x14ac:dyDescent="0.25">
      <c r="J2220" s="90"/>
      <c r="K2220" s="90"/>
      <c r="L2220" s="90"/>
      <c r="M2220" s="90"/>
      <c r="N2220" s="90"/>
      <c r="O2220" s="90"/>
      <c r="P2220" s="89"/>
      <c r="Q2220" s="89"/>
      <c r="R2220" s="89"/>
      <c r="S2220" s="89"/>
      <c r="T2220" s="89"/>
      <c r="U2220" s="89"/>
    </row>
    <row r="2221" spans="10:21" x14ac:dyDescent="0.25">
      <c r="J2221" s="90"/>
      <c r="K2221" s="90"/>
      <c r="L2221" s="90"/>
      <c r="M2221" s="90"/>
      <c r="N2221" s="90"/>
      <c r="O2221" s="90"/>
      <c r="P2221" s="89"/>
      <c r="Q2221" s="89"/>
      <c r="R2221" s="89"/>
      <c r="S2221" s="89"/>
      <c r="T2221" s="89"/>
      <c r="U2221" s="89"/>
    </row>
    <row r="2222" spans="10:21" x14ac:dyDescent="0.25">
      <c r="J2222" s="90"/>
      <c r="K2222" s="90"/>
      <c r="L2222" s="90"/>
      <c r="M2222" s="90"/>
      <c r="N2222" s="90"/>
      <c r="O2222" s="90"/>
      <c r="P2222" s="89"/>
      <c r="Q2222" s="89"/>
      <c r="R2222" s="89"/>
      <c r="S2222" s="89"/>
      <c r="T2222" s="89"/>
      <c r="U2222" s="89"/>
    </row>
    <row r="2223" spans="10:21" x14ac:dyDescent="0.25">
      <c r="J2223" s="90"/>
      <c r="K2223" s="90"/>
      <c r="L2223" s="90"/>
      <c r="M2223" s="90"/>
      <c r="N2223" s="90"/>
      <c r="O2223" s="90"/>
      <c r="P2223" s="89"/>
      <c r="Q2223" s="89"/>
      <c r="R2223" s="89"/>
      <c r="S2223" s="89"/>
      <c r="T2223" s="89"/>
      <c r="U2223" s="89"/>
    </row>
    <row r="2224" spans="10:21" x14ac:dyDescent="0.25">
      <c r="J2224" s="90"/>
      <c r="K2224" s="90"/>
      <c r="L2224" s="90"/>
      <c r="M2224" s="90"/>
      <c r="N2224" s="90"/>
      <c r="O2224" s="90"/>
      <c r="P2224" s="89"/>
      <c r="Q2224" s="89"/>
      <c r="R2224" s="89"/>
      <c r="S2224" s="89"/>
      <c r="T2224" s="89"/>
      <c r="U2224" s="89"/>
    </row>
    <row r="2225" spans="10:21" x14ac:dyDescent="0.25">
      <c r="J2225" s="90"/>
      <c r="K2225" s="90"/>
      <c r="L2225" s="90"/>
      <c r="M2225" s="90"/>
      <c r="N2225" s="90"/>
      <c r="O2225" s="90"/>
      <c r="P2225" s="89"/>
      <c r="Q2225" s="89"/>
      <c r="R2225" s="89"/>
      <c r="S2225" s="89"/>
      <c r="T2225" s="89"/>
      <c r="U2225" s="89"/>
    </row>
    <row r="2226" spans="10:21" x14ac:dyDescent="0.25">
      <c r="J2226" s="90"/>
      <c r="K2226" s="90"/>
      <c r="L2226" s="90"/>
      <c r="M2226" s="90"/>
      <c r="N2226" s="90"/>
      <c r="O2226" s="90"/>
      <c r="P2226" s="89"/>
      <c r="Q2226" s="89"/>
      <c r="R2226" s="89"/>
      <c r="S2226" s="89"/>
      <c r="T2226" s="89"/>
      <c r="U2226" s="89"/>
    </row>
    <row r="2227" spans="10:21" x14ac:dyDescent="0.25">
      <c r="J2227" s="90"/>
      <c r="K2227" s="90"/>
      <c r="L2227" s="90"/>
      <c r="M2227" s="90"/>
      <c r="N2227" s="90"/>
      <c r="O2227" s="90"/>
      <c r="P2227" s="89"/>
      <c r="Q2227" s="89"/>
      <c r="R2227" s="89"/>
      <c r="S2227" s="89"/>
      <c r="T2227" s="89"/>
      <c r="U2227" s="89"/>
    </row>
  </sheetData>
  <mergeCells count="44">
    <mergeCell ref="V304:V353"/>
    <mergeCell ref="V354:V403"/>
    <mergeCell ref="V404:V453"/>
    <mergeCell ref="V454:V503"/>
    <mergeCell ref="V504:V553"/>
    <mergeCell ref="V554:V603"/>
    <mergeCell ref="V4:V53"/>
    <mergeCell ref="V54:V103"/>
    <mergeCell ref="V104:V153"/>
    <mergeCell ref="V154:V203"/>
    <mergeCell ref="V204:V253"/>
    <mergeCell ref="V254:V303"/>
    <mergeCell ref="V904:V953"/>
    <mergeCell ref="V954:V1003"/>
    <mergeCell ref="V1004:V1053"/>
    <mergeCell ref="V1054:V1103"/>
    <mergeCell ref="V1104:V1153"/>
    <mergeCell ref="V1154:V1203"/>
    <mergeCell ref="V604:V653"/>
    <mergeCell ref="V654:V703"/>
    <mergeCell ref="V704:V753"/>
    <mergeCell ref="V754:V803"/>
    <mergeCell ref="V804:V853"/>
    <mergeCell ref="V854:V903"/>
    <mergeCell ref="V1504:V1553"/>
    <mergeCell ref="V1554:V1603"/>
    <mergeCell ref="V1604:V1653"/>
    <mergeCell ref="V1654:V1703"/>
    <mergeCell ref="V1704:V1753"/>
    <mergeCell ref="V1754:V1803"/>
    <mergeCell ref="V1204:V1253"/>
    <mergeCell ref="V1254:V1303"/>
    <mergeCell ref="V1304:V1353"/>
    <mergeCell ref="V1354:V1403"/>
    <mergeCell ref="V1404:V1453"/>
    <mergeCell ref="V1454:V1503"/>
    <mergeCell ref="V2104:V2153"/>
    <mergeCell ref="V2154:V2203"/>
    <mergeCell ref="V1804:V1853"/>
    <mergeCell ref="V1854:V1903"/>
    <mergeCell ref="V1904:V1953"/>
    <mergeCell ref="V1954:V2003"/>
    <mergeCell ref="V2004:V2053"/>
    <mergeCell ref="V2054:V210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89999084444715716"/>
  </sheetPr>
  <dimension ref="A1:AH44"/>
  <sheetViews>
    <sheetView zoomScale="130" zoomScaleNormal="130" workbookViewId="0">
      <selection activeCell="C13" sqref="C13:G13"/>
    </sheetView>
  </sheetViews>
  <sheetFormatPr baseColWidth="10" defaultRowHeight="15" x14ac:dyDescent="0.25"/>
  <cols>
    <col min="1" max="1" width="4.140625" customWidth="1"/>
    <col min="3" max="3" width="26" bestFit="1" customWidth="1"/>
    <col min="4" max="4" width="12.42578125" bestFit="1" customWidth="1"/>
    <col min="12" max="19" width="3.5703125" customWidth="1"/>
  </cols>
  <sheetData>
    <row r="1" spans="1:34" ht="40.5" customHeight="1" thickBot="1" x14ac:dyDescent="0.3">
      <c r="A1" s="99" t="s">
        <v>59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ht="40.5" customHeight="1" thickTop="1" thickBot="1" x14ac:dyDescent="0.3">
      <c r="A2" s="4"/>
      <c r="B2" s="4" t="s">
        <v>0</v>
      </c>
      <c r="C2" s="100" t="s">
        <v>58</v>
      </c>
      <c r="D2" s="101"/>
      <c r="E2" s="101"/>
      <c r="F2" s="101"/>
      <c r="G2" s="102"/>
      <c r="H2" s="4"/>
      <c r="I2" s="4"/>
      <c r="J2" s="4"/>
      <c r="K2" s="4"/>
      <c r="L2" s="1"/>
      <c r="M2" s="1"/>
      <c r="N2" s="1"/>
      <c r="O2" s="1"/>
      <c r="P2" s="1"/>
      <c r="Q2" s="1"/>
      <c r="R2" s="1"/>
      <c r="S2" s="1"/>
      <c r="T2" s="1"/>
      <c r="U2" s="2"/>
      <c r="V2" s="2"/>
      <c r="W2" s="2"/>
      <c r="X2" s="2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7.25" customHeight="1" thickTop="1" thickBot="1" x14ac:dyDescent="0.3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1"/>
      <c r="M3" s="1"/>
      <c r="N3" s="1"/>
      <c r="O3" s="1"/>
      <c r="P3" s="1"/>
      <c r="Q3" s="1"/>
      <c r="R3" s="1"/>
      <c r="S3" s="1"/>
      <c r="T3" s="1"/>
      <c r="U3" s="2"/>
      <c r="V3" s="2"/>
      <c r="W3" s="2"/>
      <c r="X3" s="2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5.75" thickTop="1" x14ac:dyDescent="0.25">
      <c r="A4" s="7">
        <v>1</v>
      </c>
      <c r="B4" s="8" t="s">
        <v>12</v>
      </c>
      <c r="C4" s="9" t="str">
        <f t="shared" ref="C4:C9" si="0">$C$2</f>
        <v>Centre Ville</v>
      </c>
      <c r="D4" s="10" t="s">
        <v>13</v>
      </c>
      <c r="E4" s="11"/>
      <c r="F4" s="12"/>
      <c r="G4" s="12" t="s">
        <v>14</v>
      </c>
      <c r="H4" s="12" t="s">
        <v>14</v>
      </c>
      <c r="I4" s="12" t="s">
        <v>14</v>
      </c>
      <c r="J4" s="12"/>
      <c r="K4" s="13"/>
      <c r="L4" s="38" t="str">
        <f t="shared" ref="L4:L9" si="1">IF(E4="X","L","")</f>
        <v/>
      </c>
      <c r="M4" s="38" t="str">
        <f t="shared" ref="M4:M9" si="2">IF(F4="X","Ma","")</f>
        <v/>
      </c>
      <c r="N4" s="38" t="str">
        <f t="shared" ref="N4:N9" si="3">IF(G4="X","M","")</f>
        <v>M</v>
      </c>
      <c r="O4" s="38" t="str">
        <f t="shared" ref="O4:O9" si="4">IF(H4="X","J","")</f>
        <v>J</v>
      </c>
      <c r="P4" s="38" t="str">
        <f t="shared" ref="P4:P9" si="5">IF(I4="X","V","")</f>
        <v>V</v>
      </c>
      <c r="Q4" s="38" t="str">
        <f t="shared" ref="Q4:Q9" si="6">IF(J4="X","S","")</f>
        <v/>
      </c>
      <c r="R4" s="38" t="str">
        <f t="shared" ref="R4:R9" si="7">IF(K4="X","D","")</f>
        <v/>
      </c>
      <c r="S4" s="38" t="str">
        <f t="shared" ref="S4:S9" si="8">CONCATENATE(L4,M4,N4,O4,P4,Q4,R4)</f>
        <v>MJV</v>
      </c>
      <c r="T4" s="37"/>
      <c r="U4" s="2"/>
      <c r="V4" s="2"/>
      <c r="W4" s="2"/>
      <c r="X4" s="2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25">
      <c r="A5" s="7">
        <v>2</v>
      </c>
      <c r="B5" s="8" t="s">
        <v>12</v>
      </c>
      <c r="C5" s="9" t="str">
        <f t="shared" si="0"/>
        <v>Centre Ville</v>
      </c>
      <c r="D5" s="10" t="s">
        <v>15</v>
      </c>
      <c r="E5" s="14"/>
      <c r="F5" s="15"/>
      <c r="G5" s="15" t="s">
        <v>14</v>
      </c>
      <c r="H5" s="15" t="s">
        <v>14</v>
      </c>
      <c r="I5" s="15" t="s">
        <v>14</v>
      </c>
      <c r="J5" s="15"/>
      <c r="K5" s="16"/>
      <c r="L5" s="38" t="str">
        <f t="shared" si="1"/>
        <v/>
      </c>
      <c r="M5" s="38" t="str">
        <f t="shared" si="2"/>
        <v/>
      </c>
      <c r="N5" s="38" t="str">
        <f t="shared" si="3"/>
        <v>M</v>
      </c>
      <c r="O5" s="38" t="str">
        <f t="shared" si="4"/>
        <v>J</v>
      </c>
      <c r="P5" s="38" t="str">
        <f t="shared" si="5"/>
        <v>V</v>
      </c>
      <c r="Q5" s="38" t="str">
        <f t="shared" si="6"/>
        <v/>
      </c>
      <c r="R5" s="38" t="str">
        <f t="shared" si="7"/>
        <v/>
      </c>
      <c r="S5" s="38" t="str">
        <f t="shared" si="8"/>
        <v>MJV</v>
      </c>
      <c r="T5" s="37"/>
      <c r="U5" s="2"/>
      <c r="V5" s="2"/>
      <c r="W5" s="2"/>
      <c r="X5" s="2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25">
      <c r="A6" s="7">
        <v>3</v>
      </c>
      <c r="B6" s="8" t="s">
        <v>12</v>
      </c>
      <c r="C6" s="9" t="str">
        <f t="shared" si="0"/>
        <v>Centre Ville</v>
      </c>
      <c r="D6" s="10" t="s">
        <v>16</v>
      </c>
      <c r="E6" s="14"/>
      <c r="F6" s="15"/>
      <c r="G6" s="15" t="s">
        <v>14</v>
      </c>
      <c r="H6" s="15" t="s">
        <v>14</v>
      </c>
      <c r="I6" s="15" t="s">
        <v>14</v>
      </c>
      <c r="J6" s="15"/>
      <c r="K6" s="16"/>
      <c r="L6" s="38" t="str">
        <f t="shared" si="1"/>
        <v/>
      </c>
      <c r="M6" s="38" t="str">
        <f t="shared" si="2"/>
        <v/>
      </c>
      <c r="N6" s="38" t="str">
        <f t="shared" si="3"/>
        <v>M</v>
      </c>
      <c r="O6" s="38" t="str">
        <f t="shared" si="4"/>
        <v>J</v>
      </c>
      <c r="P6" s="38" t="str">
        <f t="shared" si="5"/>
        <v>V</v>
      </c>
      <c r="Q6" s="38" t="str">
        <f t="shared" si="6"/>
        <v/>
      </c>
      <c r="R6" s="38" t="str">
        <f t="shared" si="7"/>
        <v/>
      </c>
      <c r="S6" s="38" t="str">
        <f t="shared" si="8"/>
        <v>MJV</v>
      </c>
      <c r="T6" s="37"/>
      <c r="U6" s="2"/>
      <c r="V6" s="2"/>
      <c r="W6" s="2"/>
      <c r="X6" s="2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25">
      <c r="A7" s="7">
        <v>4</v>
      </c>
      <c r="B7" s="8" t="s">
        <v>17</v>
      </c>
      <c r="C7" s="9" t="str">
        <f t="shared" si="0"/>
        <v>Centre Ville</v>
      </c>
      <c r="D7" s="10" t="s">
        <v>18</v>
      </c>
      <c r="E7" s="14"/>
      <c r="F7" s="15"/>
      <c r="G7" s="15"/>
      <c r="H7" s="15"/>
      <c r="I7" s="15"/>
      <c r="J7" s="15"/>
      <c r="K7" s="16"/>
      <c r="L7" s="38" t="str">
        <f t="shared" si="1"/>
        <v/>
      </c>
      <c r="M7" s="38" t="str">
        <f t="shared" si="2"/>
        <v/>
      </c>
      <c r="N7" s="38" t="str">
        <f t="shared" si="3"/>
        <v/>
      </c>
      <c r="O7" s="38" t="str">
        <f t="shared" si="4"/>
        <v/>
      </c>
      <c r="P7" s="38" t="str">
        <f t="shared" si="5"/>
        <v/>
      </c>
      <c r="Q7" s="38" t="str">
        <f t="shared" si="6"/>
        <v/>
      </c>
      <c r="R7" s="38" t="str">
        <f t="shared" si="7"/>
        <v/>
      </c>
      <c r="S7" s="38" t="str">
        <f t="shared" si="8"/>
        <v/>
      </c>
      <c r="T7" s="37"/>
      <c r="U7" s="2"/>
      <c r="V7" s="2"/>
      <c r="W7" s="2"/>
      <c r="X7" s="2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25">
      <c r="A8" s="7">
        <v>5</v>
      </c>
      <c r="B8" s="8" t="s">
        <v>17</v>
      </c>
      <c r="C8" s="9" t="str">
        <f t="shared" si="0"/>
        <v>Centre Ville</v>
      </c>
      <c r="D8" s="10" t="s">
        <v>19</v>
      </c>
      <c r="E8" s="14"/>
      <c r="F8" s="15"/>
      <c r="G8" s="15"/>
      <c r="H8" s="15"/>
      <c r="I8" s="15"/>
      <c r="J8" s="15"/>
      <c r="K8" s="16"/>
      <c r="L8" s="38" t="str">
        <f t="shared" si="1"/>
        <v/>
      </c>
      <c r="M8" s="38" t="str">
        <f t="shared" si="2"/>
        <v/>
      </c>
      <c r="N8" s="38" t="str">
        <f t="shared" si="3"/>
        <v/>
      </c>
      <c r="O8" s="38" t="str">
        <f t="shared" si="4"/>
        <v/>
      </c>
      <c r="P8" s="38" t="str">
        <f t="shared" si="5"/>
        <v/>
      </c>
      <c r="Q8" s="38" t="str">
        <f t="shared" si="6"/>
        <v/>
      </c>
      <c r="R8" s="38" t="str">
        <f t="shared" si="7"/>
        <v/>
      </c>
      <c r="S8" s="38" t="str">
        <f t="shared" si="8"/>
        <v/>
      </c>
      <c r="T8" s="37"/>
      <c r="U8" s="2"/>
      <c r="V8" s="2"/>
      <c r="W8" s="2"/>
      <c r="X8" s="2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25">
      <c r="A9" s="7">
        <v>6</v>
      </c>
      <c r="B9" s="8" t="s">
        <v>17</v>
      </c>
      <c r="C9" s="9" t="str">
        <f t="shared" si="0"/>
        <v>Centre Ville</v>
      </c>
      <c r="D9" s="10" t="s">
        <v>34</v>
      </c>
      <c r="E9" s="14"/>
      <c r="F9" s="15"/>
      <c r="G9" s="15"/>
      <c r="H9" s="15"/>
      <c r="I9" s="15"/>
      <c r="J9" s="15"/>
      <c r="K9" s="16"/>
      <c r="L9" s="38" t="str">
        <f t="shared" si="1"/>
        <v/>
      </c>
      <c r="M9" s="38" t="str">
        <f t="shared" si="2"/>
        <v/>
      </c>
      <c r="N9" s="38" t="str">
        <f t="shared" si="3"/>
        <v/>
      </c>
      <c r="O9" s="38" t="str">
        <f t="shared" si="4"/>
        <v/>
      </c>
      <c r="P9" s="38" t="str">
        <f t="shared" si="5"/>
        <v/>
      </c>
      <c r="Q9" s="38" t="str">
        <f t="shared" si="6"/>
        <v/>
      </c>
      <c r="R9" s="38" t="str">
        <f t="shared" si="7"/>
        <v/>
      </c>
      <c r="S9" s="38" t="str">
        <f t="shared" si="8"/>
        <v/>
      </c>
      <c r="T9" s="37"/>
      <c r="U9" s="2"/>
      <c r="V9" s="2"/>
      <c r="W9" s="2"/>
      <c r="X9" s="2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ht="15.75" thickBo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40.5" customHeight="1" thickTop="1" thickBot="1" x14ac:dyDescent="0.3">
      <c r="A13" s="4"/>
      <c r="B13" s="4" t="s">
        <v>20</v>
      </c>
      <c r="C13" s="100" t="s">
        <v>60</v>
      </c>
      <c r="D13" s="101"/>
      <c r="E13" s="101"/>
      <c r="F13" s="101"/>
      <c r="G13" s="102"/>
      <c r="H13" s="4"/>
      <c r="I13" s="4"/>
      <c r="J13" s="4"/>
      <c r="K13" s="4"/>
      <c r="L13" s="1"/>
      <c r="M13" s="1"/>
      <c r="N13" s="1"/>
      <c r="O13" s="1"/>
      <c r="P13" s="1"/>
      <c r="Q13" s="1"/>
      <c r="R13" s="1"/>
      <c r="S13" s="1"/>
      <c r="T13" s="1"/>
      <c r="U13" s="2"/>
      <c r="V13" s="2"/>
      <c r="W13" s="2"/>
      <c r="X13" s="2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17.25" customHeight="1" thickTop="1" thickBot="1" x14ac:dyDescent="0.3">
      <c r="A14" s="5" t="s">
        <v>1</v>
      </c>
      <c r="B14" s="5" t="s">
        <v>2</v>
      </c>
      <c r="C14" s="6" t="s">
        <v>3</v>
      </c>
      <c r="D14" s="6" t="s">
        <v>4</v>
      </c>
      <c r="E14" s="6" t="s">
        <v>5</v>
      </c>
      <c r="F14" s="6" t="s">
        <v>6</v>
      </c>
      <c r="G14" s="6" t="s">
        <v>7</v>
      </c>
      <c r="H14" s="6" t="s">
        <v>8</v>
      </c>
      <c r="I14" s="6" t="s">
        <v>9</v>
      </c>
      <c r="J14" s="6" t="s">
        <v>10</v>
      </c>
      <c r="K14" s="6" t="s">
        <v>11</v>
      </c>
      <c r="L14" s="1"/>
      <c r="M14" s="1"/>
      <c r="N14" s="1"/>
      <c r="O14" s="1"/>
      <c r="P14" s="1"/>
      <c r="Q14" s="1"/>
      <c r="R14" s="1"/>
      <c r="S14" s="1"/>
      <c r="T14" s="1"/>
      <c r="U14" s="2"/>
      <c r="V14" s="2"/>
      <c r="W14" s="2"/>
      <c r="X14" s="2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15.75" thickTop="1" x14ac:dyDescent="0.25">
      <c r="A15" s="7">
        <v>1</v>
      </c>
      <c r="B15" s="39" t="s">
        <v>12</v>
      </c>
      <c r="C15" s="40" t="str">
        <f>C13</f>
        <v>Gare</v>
      </c>
      <c r="D15" s="41" t="s">
        <v>18</v>
      </c>
      <c r="E15" s="42" t="s">
        <v>14</v>
      </c>
      <c r="F15" s="43"/>
      <c r="G15" s="43"/>
      <c r="H15" s="43"/>
      <c r="I15" s="43"/>
      <c r="J15" s="43"/>
      <c r="K15" s="44"/>
      <c r="L15" s="38" t="str">
        <f t="shared" ref="L15:L20" si="9">IF(E15="X","L","")</f>
        <v>L</v>
      </c>
      <c r="M15" s="38" t="str">
        <f t="shared" ref="M15:M20" si="10">IF(F15="X","Ma","")</f>
        <v/>
      </c>
      <c r="N15" s="38" t="str">
        <f t="shared" ref="N15:N20" si="11">IF(G15="X","M","")</f>
        <v/>
      </c>
      <c r="O15" s="38" t="str">
        <f t="shared" ref="O15:O20" si="12">IF(H15="X","J","")</f>
        <v/>
      </c>
      <c r="P15" s="38" t="str">
        <f t="shared" ref="P15:P20" si="13">IF(I15="X","V","")</f>
        <v/>
      </c>
      <c r="Q15" s="38" t="str">
        <f t="shared" ref="Q15:Q20" si="14">IF(J15="X","S","")</f>
        <v/>
      </c>
      <c r="R15" s="38" t="str">
        <f t="shared" ref="R15:R20" si="15">IF(K15="X","D","")</f>
        <v/>
      </c>
      <c r="S15" s="38" t="str">
        <f t="shared" ref="S15:S20" si="16">CONCATENATE(L15,M15,N15,O15,P15,Q15,R15)</f>
        <v>L</v>
      </c>
      <c r="T15" s="38"/>
      <c r="U15" s="2"/>
      <c r="V15" s="2"/>
      <c r="W15" s="2"/>
      <c r="X15" s="2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25">
      <c r="A16" s="7">
        <v>2</v>
      </c>
      <c r="B16" s="39" t="s">
        <v>12</v>
      </c>
      <c r="C16" s="40" t="str">
        <f>C15</f>
        <v>Gare</v>
      </c>
      <c r="D16" s="41" t="s">
        <v>19</v>
      </c>
      <c r="E16" s="45"/>
      <c r="F16" s="46"/>
      <c r="G16" s="46"/>
      <c r="H16" s="46"/>
      <c r="I16" s="46" t="s">
        <v>14</v>
      </c>
      <c r="J16" s="46"/>
      <c r="K16" s="47"/>
      <c r="L16" s="38" t="str">
        <f t="shared" si="9"/>
        <v/>
      </c>
      <c r="M16" s="38" t="str">
        <f t="shared" si="10"/>
        <v/>
      </c>
      <c r="N16" s="38" t="str">
        <f t="shared" si="11"/>
        <v/>
      </c>
      <c r="O16" s="38" t="str">
        <f t="shared" si="12"/>
        <v/>
      </c>
      <c r="P16" s="38" t="str">
        <f t="shared" si="13"/>
        <v>V</v>
      </c>
      <c r="Q16" s="38" t="str">
        <f t="shared" si="14"/>
        <v/>
      </c>
      <c r="R16" s="38" t="str">
        <f t="shared" si="15"/>
        <v/>
      </c>
      <c r="S16" s="38" t="str">
        <f t="shared" si="16"/>
        <v>V</v>
      </c>
      <c r="T16" s="38"/>
      <c r="U16" s="2"/>
      <c r="V16" s="2"/>
      <c r="W16" s="2"/>
      <c r="X16" s="2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25">
      <c r="A17" s="7">
        <v>3</v>
      </c>
      <c r="B17" s="39" t="s">
        <v>17</v>
      </c>
      <c r="C17" s="40" t="str">
        <f>C15</f>
        <v>Gare</v>
      </c>
      <c r="D17" s="41" t="s">
        <v>16</v>
      </c>
      <c r="E17" s="45"/>
      <c r="F17" s="46"/>
      <c r="G17" s="46"/>
      <c r="H17" s="46"/>
      <c r="I17" s="46"/>
      <c r="J17" s="46"/>
      <c r="K17" s="47"/>
      <c r="L17" s="38" t="str">
        <f t="shared" si="9"/>
        <v/>
      </c>
      <c r="M17" s="38" t="str">
        <f t="shared" si="10"/>
        <v/>
      </c>
      <c r="N17" s="38" t="str">
        <f t="shared" si="11"/>
        <v/>
      </c>
      <c r="O17" s="38" t="str">
        <f t="shared" si="12"/>
        <v/>
      </c>
      <c r="P17" s="38" t="str">
        <f t="shared" si="13"/>
        <v/>
      </c>
      <c r="Q17" s="38" t="str">
        <f t="shared" si="14"/>
        <v/>
      </c>
      <c r="R17" s="38" t="str">
        <f t="shared" si="15"/>
        <v/>
      </c>
      <c r="S17" s="38" t="str">
        <f t="shared" si="16"/>
        <v/>
      </c>
      <c r="T17" s="38"/>
      <c r="U17" s="2"/>
      <c r="V17" s="2"/>
      <c r="W17" s="2"/>
      <c r="X17" s="2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25">
      <c r="A18" s="7">
        <v>4</v>
      </c>
      <c r="B18" s="39"/>
      <c r="C18" s="40" t="str">
        <f>C15</f>
        <v>Gare</v>
      </c>
      <c r="D18" s="41" t="s">
        <v>18</v>
      </c>
      <c r="E18" s="45"/>
      <c r="F18" s="46"/>
      <c r="G18" s="46"/>
      <c r="H18" s="46"/>
      <c r="I18" s="46"/>
      <c r="J18" s="46"/>
      <c r="K18" s="47"/>
      <c r="L18" s="38" t="str">
        <f t="shared" si="9"/>
        <v/>
      </c>
      <c r="M18" s="38" t="str">
        <f t="shared" si="10"/>
        <v/>
      </c>
      <c r="N18" s="38" t="str">
        <f t="shared" si="11"/>
        <v/>
      </c>
      <c r="O18" s="38" t="str">
        <f t="shared" si="12"/>
        <v/>
      </c>
      <c r="P18" s="38" t="str">
        <f t="shared" si="13"/>
        <v/>
      </c>
      <c r="Q18" s="38" t="str">
        <f t="shared" si="14"/>
        <v/>
      </c>
      <c r="R18" s="38" t="str">
        <f t="shared" si="15"/>
        <v/>
      </c>
      <c r="S18" s="38" t="str">
        <f t="shared" si="16"/>
        <v/>
      </c>
      <c r="T18" s="38"/>
      <c r="U18" s="2"/>
      <c r="V18" s="2"/>
      <c r="W18" s="2"/>
      <c r="X18" s="2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25">
      <c r="A19" s="7">
        <v>5</v>
      </c>
      <c r="B19" s="39"/>
      <c r="C19" s="40" t="str">
        <f>C15</f>
        <v>Gare</v>
      </c>
      <c r="D19" s="41" t="s">
        <v>19</v>
      </c>
      <c r="E19" s="45"/>
      <c r="F19" s="46"/>
      <c r="G19" s="46"/>
      <c r="H19" s="46"/>
      <c r="I19" s="46"/>
      <c r="J19" s="46"/>
      <c r="K19" s="47"/>
      <c r="L19" s="38" t="str">
        <f t="shared" si="9"/>
        <v/>
      </c>
      <c r="M19" s="38" t="str">
        <f t="shared" si="10"/>
        <v/>
      </c>
      <c r="N19" s="38" t="str">
        <f t="shared" si="11"/>
        <v/>
      </c>
      <c r="O19" s="38" t="str">
        <f t="shared" si="12"/>
        <v/>
      </c>
      <c r="P19" s="38" t="str">
        <f t="shared" si="13"/>
        <v/>
      </c>
      <c r="Q19" s="38" t="str">
        <f t="shared" si="14"/>
        <v/>
      </c>
      <c r="R19" s="38" t="str">
        <f t="shared" si="15"/>
        <v/>
      </c>
      <c r="S19" s="38" t="str">
        <f t="shared" si="16"/>
        <v/>
      </c>
      <c r="T19" s="38"/>
      <c r="U19" s="2"/>
      <c r="V19" s="2"/>
      <c r="W19" s="2"/>
      <c r="X19" s="2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25">
      <c r="A20" s="7">
        <v>6</v>
      </c>
      <c r="B20" s="39"/>
      <c r="C20" s="40" t="str">
        <f>C15</f>
        <v>Gare</v>
      </c>
      <c r="D20" s="41"/>
      <c r="E20" s="45"/>
      <c r="F20" s="46"/>
      <c r="G20" s="46"/>
      <c r="H20" s="46"/>
      <c r="I20" s="46"/>
      <c r="J20" s="46"/>
      <c r="K20" s="47"/>
      <c r="L20" s="38" t="str">
        <f t="shared" si="9"/>
        <v/>
      </c>
      <c r="M20" s="38" t="str">
        <f t="shared" si="10"/>
        <v/>
      </c>
      <c r="N20" s="38" t="str">
        <f t="shared" si="11"/>
        <v/>
      </c>
      <c r="O20" s="38" t="str">
        <f t="shared" si="12"/>
        <v/>
      </c>
      <c r="P20" s="38" t="str">
        <f t="shared" si="13"/>
        <v/>
      </c>
      <c r="Q20" s="38" t="str">
        <f t="shared" si="14"/>
        <v/>
      </c>
      <c r="R20" s="38" t="str">
        <f t="shared" si="15"/>
        <v/>
      </c>
      <c r="S20" s="38" t="str">
        <f t="shared" si="16"/>
        <v/>
      </c>
      <c r="T20" s="38"/>
      <c r="U20" s="2"/>
      <c r="V20" s="2"/>
      <c r="W20" s="2"/>
      <c r="X20" s="2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</sheetData>
  <mergeCells count="3">
    <mergeCell ref="A1:K1"/>
    <mergeCell ref="C2:G2"/>
    <mergeCell ref="C13:G13"/>
  </mergeCells>
  <conditionalFormatting sqref="C4:K4">
    <cfRule type="expression" dxfId="16" priority="15">
      <formula>$B$4="actif"</formula>
    </cfRule>
  </conditionalFormatting>
  <conditionalFormatting sqref="B4:B9">
    <cfRule type="cellIs" dxfId="15" priority="14" operator="equal">
      <formula>"actif"</formula>
    </cfRule>
  </conditionalFormatting>
  <conditionalFormatting sqref="C5:K5">
    <cfRule type="expression" dxfId="14" priority="13">
      <formula>$B$5="actif"</formula>
    </cfRule>
  </conditionalFormatting>
  <conditionalFormatting sqref="C6:K6">
    <cfRule type="expression" dxfId="13" priority="12">
      <formula>$B$6="actif"</formula>
    </cfRule>
  </conditionalFormatting>
  <conditionalFormatting sqref="D7:K7">
    <cfRule type="expression" dxfId="12" priority="11">
      <formula>$B$7="actif"</formula>
    </cfRule>
  </conditionalFormatting>
  <conditionalFormatting sqref="C8:K8 C7">
    <cfRule type="expression" dxfId="11" priority="10">
      <formula>$B$8="actif"</formula>
    </cfRule>
  </conditionalFormatting>
  <conditionalFormatting sqref="C9:K9">
    <cfRule type="expression" dxfId="10" priority="9">
      <formula>$B$9="actif"</formula>
    </cfRule>
  </conditionalFormatting>
  <conditionalFormatting sqref="C15:K15">
    <cfRule type="expression" dxfId="9" priority="8">
      <formula>$B$15="actif"</formula>
    </cfRule>
  </conditionalFormatting>
  <conditionalFormatting sqref="B15:B20">
    <cfRule type="cellIs" dxfId="8" priority="1" operator="equal">
      <formula>"attente"</formula>
    </cfRule>
    <cfRule type="cellIs" dxfId="7" priority="7" operator="equal">
      <formula>"actif"</formula>
    </cfRule>
  </conditionalFormatting>
  <conditionalFormatting sqref="C16:K16">
    <cfRule type="expression" dxfId="6" priority="6">
      <formula>$B$16="actif"</formula>
    </cfRule>
  </conditionalFormatting>
  <conditionalFormatting sqref="C17:K17">
    <cfRule type="expression" dxfId="5" priority="5">
      <formula>$B$17="actif"</formula>
    </cfRule>
  </conditionalFormatting>
  <conditionalFormatting sqref="D18:K18">
    <cfRule type="expression" dxfId="4" priority="4">
      <formula>$B$7="actif"</formula>
    </cfRule>
  </conditionalFormatting>
  <conditionalFormatting sqref="C19:K19 C18">
    <cfRule type="expression" dxfId="3" priority="3">
      <formula>$B$18="actif"</formula>
    </cfRule>
  </conditionalFormatting>
  <conditionalFormatting sqref="C20:K20">
    <cfRule type="expression" dxfId="2" priority="2">
      <formula>$B$20="actif"</formula>
    </cfRule>
  </conditionalFormatting>
  <dataValidations count="2">
    <dataValidation type="list" allowBlank="1" showInputMessage="1" showErrorMessage="1" sqref="B4:B9 B15:B20">
      <formula1>"actif,attente"</formula1>
    </dataValidation>
    <dataValidation type="list" allowBlank="1" showInputMessage="1" showErrorMessage="1" sqref="E4:K9 E15:K20">
      <formula1>"X"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B1:M381"/>
  <sheetViews>
    <sheetView workbookViewId="0">
      <selection activeCell="C3" sqref="C3"/>
    </sheetView>
  </sheetViews>
  <sheetFormatPr baseColWidth="10" defaultRowHeight="15" x14ac:dyDescent="0.25"/>
  <cols>
    <col min="4" max="10" width="18.7109375" style="22" customWidth="1"/>
    <col min="11" max="11" width="6.7109375" style="22" customWidth="1"/>
    <col min="12" max="12" width="5.85546875" customWidth="1"/>
    <col min="13" max="13" width="18.85546875" customWidth="1"/>
  </cols>
  <sheetData>
    <row r="1" spans="2:13" ht="54" customHeight="1" x14ac:dyDescent="0.7">
      <c r="D1" s="103" t="s">
        <v>22</v>
      </c>
      <c r="E1" s="103"/>
      <c r="F1" s="103"/>
      <c r="G1" s="103"/>
      <c r="H1" s="103"/>
      <c r="I1" s="103"/>
      <c r="J1" s="103"/>
      <c r="K1" s="19"/>
    </row>
    <row r="2" spans="2:13" ht="18.75" customHeight="1" x14ac:dyDescent="0.25">
      <c r="B2" t="s">
        <v>23</v>
      </c>
      <c r="C2" s="20">
        <v>43837</v>
      </c>
      <c r="D2" s="21" t="s">
        <v>24</v>
      </c>
      <c r="E2" s="21" t="s">
        <v>25</v>
      </c>
      <c r="F2" s="21" t="s">
        <v>26</v>
      </c>
      <c r="G2" s="21" t="s">
        <v>27</v>
      </c>
      <c r="H2" s="21" t="s">
        <v>28</v>
      </c>
      <c r="I2" s="21" t="s">
        <v>29</v>
      </c>
      <c r="J2" s="21" t="s">
        <v>30</v>
      </c>
      <c r="M2" s="21" t="s">
        <v>31</v>
      </c>
    </row>
    <row r="3" spans="2:13" x14ac:dyDescent="0.25">
      <c r="C3" s="23"/>
      <c r="D3" s="24">
        <v>1</v>
      </c>
      <c r="E3" s="24">
        <v>2</v>
      </c>
      <c r="F3" s="24">
        <v>3</v>
      </c>
      <c r="G3" s="24">
        <v>4</v>
      </c>
      <c r="H3" s="24">
        <v>5</v>
      </c>
      <c r="I3" s="24">
        <v>6</v>
      </c>
      <c r="J3" s="24">
        <v>7</v>
      </c>
      <c r="K3" s="21"/>
      <c r="M3" s="21" t="s">
        <v>21</v>
      </c>
    </row>
    <row r="4" spans="2:13" x14ac:dyDescent="0.25">
      <c r="C4" s="25">
        <v>1</v>
      </c>
      <c r="D4" s="26">
        <f>DATE(YEAR(C2),1,7)-MOD(DATE(YEAR(C2),1,7)-2,7)</f>
        <v>43836</v>
      </c>
      <c r="E4" s="26">
        <f t="shared" ref="E4:J4" si="0">D4+1</f>
        <v>43837</v>
      </c>
      <c r="F4" s="26">
        <f t="shared" si="0"/>
        <v>43838</v>
      </c>
      <c r="G4" s="26">
        <f t="shared" si="0"/>
        <v>43839</v>
      </c>
      <c r="H4" s="26">
        <f t="shared" si="0"/>
        <v>43840</v>
      </c>
      <c r="I4" s="26">
        <f t="shared" si="0"/>
        <v>43841</v>
      </c>
      <c r="J4" s="26">
        <f t="shared" si="0"/>
        <v>43842</v>
      </c>
      <c r="K4" s="27"/>
      <c r="L4" s="26" t="str">
        <f>IF(WEEKDAY(M4,2)=1,"S " &amp; WEEKNUM(M4),"")</f>
        <v>S 2</v>
      </c>
      <c r="M4" s="28">
        <f>D4</f>
        <v>43836</v>
      </c>
    </row>
    <row r="5" spans="2:13" x14ac:dyDescent="0.25">
      <c r="C5" s="25">
        <v>2</v>
      </c>
      <c r="D5" s="26">
        <f>D4+7</f>
        <v>43843</v>
      </c>
      <c r="E5" s="26">
        <f t="shared" ref="E5:J20" si="1">D5+1</f>
        <v>43844</v>
      </c>
      <c r="F5" s="26">
        <f t="shared" si="1"/>
        <v>43845</v>
      </c>
      <c r="G5" s="26">
        <f t="shared" si="1"/>
        <v>43846</v>
      </c>
      <c r="H5" s="26">
        <f t="shared" si="1"/>
        <v>43847</v>
      </c>
      <c r="I5" s="26">
        <f t="shared" si="1"/>
        <v>43848</v>
      </c>
      <c r="J5" s="26">
        <f t="shared" si="1"/>
        <v>43849</v>
      </c>
      <c r="K5" s="27"/>
      <c r="L5" s="26" t="str">
        <f t="shared" ref="L5:L68" si="2">IF(WEEKDAY(M5,2)=1,"S " &amp; WEEKNUM(M5),"")</f>
        <v/>
      </c>
      <c r="M5" s="28">
        <f>M4+1</f>
        <v>43837</v>
      </c>
    </row>
    <row r="6" spans="2:13" x14ac:dyDescent="0.25">
      <c r="C6" s="25">
        <v>3</v>
      </c>
      <c r="D6" s="26">
        <f t="shared" ref="D6:D57" si="3">D5+7</f>
        <v>43850</v>
      </c>
      <c r="E6" s="26">
        <f t="shared" si="1"/>
        <v>43851</v>
      </c>
      <c r="F6" s="26">
        <f t="shared" si="1"/>
        <v>43852</v>
      </c>
      <c r="G6" s="26">
        <f t="shared" si="1"/>
        <v>43853</v>
      </c>
      <c r="H6" s="26">
        <f t="shared" si="1"/>
        <v>43854</v>
      </c>
      <c r="I6" s="26">
        <f t="shared" si="1"/>
        <v>43855</v>
      </c>
      <c r="J6" s="26">
        <f t="shared" si="1"/>
        <v>43856</v>
      </c>
      <c r="K6" s="27"/>
      <c r="L6" s="26" t="str">
        <f t="shared" si="2"/>
        <v/>
      </c>
      <c r="M6" s="28">
        <f t="shared" ref="M6:M69" si="4">M5+1</f>
        <v>43838</v>
      </c>
    </row>
    <row r="7" spans="2:13" x14ac:dyDescent="0.25">
      <c r="C7" s="25">
        <v>4</v>
      </c>
      <c r="D7" s="26">
        <f t="shared" si="3"/>
        <v>43857</v>
      </c>
      <c r="E7" s="26">
        <f t="shared" si="1"/>
        <v>43858</v>
      </c>
      <c r="F7" s="26">
        <f t="shared" si="1"/>
        <v>43859</v>
      </c>
      <c r="G7" s="26">
        <f t="shared" si="1"/>
        <v>43860</v>
      </c>
      <c r="H7" s="26">
        <f t="shared" si="1"/>
        <v>43861</v>
      </c>
      <c r="I7" s="26">
        <f t="shared" si="1"/>
        <v>43862</v>
      </c>
      <c r="J7" s="26">
        <f t="shared" si="1"/>
        <v>43863</v>
      </c>
      <c r="K7" s="27"/>
      <c r="L7" s="26" t="str">
        <f t="shared" si="2"/>
        <v/>
      </c>
      <c r="M7" s="28">
        <f t="shared" si="4"/>
        <v>43839</v>
      </c>
    </row>
    <row r="8" spans="2:13" x14ac:dyDescent="0.25">
      <c r="C8" s="25">
        <v>5</v>
      </c>
      <c r="D8" s="26">
        <f t="shared" si="3"/>
        <v>43864</v>
      </c>
      <c r="E8" s="26">
        <f t="shared" si="1"/>
        <v>43865</v>
      </c>
      <c r="F8" s="26">
        <f t="shared" si="1"/>
        <v>43866</v>
      </c>
      <c r="G8" s="26">
        <f t="shared" si="1"/>
        <v>43867</v>
      </c>
      <c r="H8" s="26">
        <f t="shared" si="1"/>
        <v>43868</v>
      </c>
      <c r="I8" s="26">
        <f t="shared" si="1"/>
        <v>43869</v>
      </c>
      <c r="J8" s="26">
        <f t="shared" si="1"/>
        <v>43870</v>
      </c>
      <c r="K8" s="27"/>
      <c r="L8" s="26" t="str">
        <f t="shared" si="2"/>
        <v/>
      </c>
      <c r="M8" s="28">
        <f t="shared" si="4"/>
        <v>43840</v>
      </c>
    </row>
    <row r="9" spans="2:13" x14ac:dyDescent="0.25">
      <c r="C9" s="25">
        <v>6</v>
      </c>
      <c r="D9" s="26">
        <f t="shared" si="3"/>
        <v>43871</v>
      </c>
      <c r="E9" s="26">
        <f t="shared" si="1"/>
        <v>43872</v>
      </c>
      <c r="F9" s="26">
        <f t="shared" si="1"/>
        <v>43873</v>
      </c>
      <c r="G9" s="26">
        <f t="shared" si="1"/>
        <v>43874</v>
      </c>
      <c r="H9" s="26">
        <f t="shared" si="1"/>
        <v>43875</v>
      </c>
      <c r="I9" s="26">
        <f t="shared" si="1"/>
        <v>43876</v>
      </c>
      <c r="J9" s="26">
        <f t="shared" si="1"/>
        <v>43877</v>
      </c>
      <c r="K9" s="27"/>
      <c r="L9" s="26" t="str">
        <f t="shared" si="2"/>
        <v/>
      </c>
      <c r="M9" s="28">
        <f t="shared" si="4"/>
        <v>43841</v>
      </c>
    </row>
    <row r="10" spans="2:13" x14ac:dyDescent="0.25">
      <c r="C10" s="25">
        <v>7</v>
      </c>
      <c r="D10" s="26">
        <f t="shared" si="3"/>
        <v>43878</v>
      </c>
      <c r="E10" s="26">
        <f t="shared" si="1"/>
        <v>43879</v>
      </c>
      <c r="F10" s="26">
        <f t="shared" si="1"/>
        <v>43880</v>
      </c>
      <c r="G10" s="26">
        <f t="shared" si="1"/>
        <v>43881</v>
      </c>
      <c r="H10" s="26">
        <f t="shared" si="1"/>
        <v>43882</v>
      </c>
      <c r="I10" s="26">
        <f t="shared" si="1"/>
        <v>43883</v>
      </c>
      <c r="J10" s="26">
        <f t="shared" si="1"/>
        <v>43884</v>
      </c>
      <c r="K10" s="27"/>
      <c r="L10" s="26" t="str">
        <f t="shared" si="2"/>
        <v/>
      </c>
      <c r="M10" s="28">
        <f t="shared" si="4"/>
        <v>43842</v>
      </c>
    </row>
    <row r="11" spans="2:13" x14ac:dyDescent="0.25">
      <c r="C11" s="25">
        <v>8</v>
      </c>
      <c r="D11" s="26">
        <f t="shared" si="3"/>
        <v>43885</v>
      </c>
      <c r="E11" s="26">
        <f t="shared" si="1"/>
        <v>43886</v>
      </c>
      <c r="F11" s="26">
        <f t="shared" si="1"/>
        <v>43887</v>
      </c>
      <c r="G11" s="26">
        <f t="shared" si="1"/>
        <v>43888</v>
      </c>
      <c r="H11" s="26">
        <f t="shared" si="1"/>
        <v>43889</v>
      </c>
      <c r="I11" s="26">
        <f t="shared" si="1"/>
        <v>43890</v>
      </c>
      <c r="J11" s="26">
        <f t="shared" si="1"/>
        <v>43891</v>
      </c>
      <c r="K11" s="27"/>
      <c r="L11" s="26" t="str">
        <f t="shared" si="2"/>
        <v>S 3</v>
      </c>
      <c r="M11" s="28">
        <f t="shared" si="4"/>
        <v>43843</v>
      </c>
    </row>
    <row r="12" spans="2:13" x14ac:dyDescent="0.25">
      <c r="C12" s="25">
        <v>9</v>
      </c>
      <c r="D12" s="26">
        <f t="shared" si="3"/>
        <v>43892</v>
      </c>
      <c r="E12" s="26">
        <f t="shared" si="1"/>
        <v>43893</v>
      </c>
      <c r="F12" s="26">
        <f t="shared" si="1"/>
        <v>43894</v>
      </c>
      <c r="G12" s="26">
        <f t="shared" si="1"/>
        <v>43895</v>
      </c>
      <c r="H12" s="26">
        <f t="shared" si="1"/>
        <v>43896</v>
      </c>
      <c r="I12" s="26">
        <f t="shared" si="1"/>
        <v>43897</v>
      </c>
      <c r="J12" s="26">
        <f t="shared" si="1"/>
        <v>43898</v>
      </c>
      <c r="K12" s="27"/>
      <c r="L12" s="26" t="str">
        <f t="shared" si="2"/>
        <v/>
      </c>
      <c r="M12" s="28">
        <f t="shared" si="4"/>
        <v>43844</v>
      </c>
    </row>
    <row r="13" spans="2:13" x14ac:dyDescent="0.25">
      <c r="C13" s="25">
        <v>10</v>
      </c>
      <c r="D13" s="26">
        <f t="shared" si="3"/>
        <v>43899</v>
      </c>
      <c r="E13" s="26">
        <f t="shared" si="1"/>
        <v>43900</v>
      </c>
      <c r="F13" s="26">
        <f t="shared" si="1"/>
        <v>43901</v>
      </c>
      <c r="G13" s="26">
        <f t="shared" si="1"/>
        <v>43902</v>
      </c>
      <c r="H13" s="26">
        <f t="shared" si="1"/>
        <v>43903</v>
      </c>
      <c r="I13" s="26">
        <f t="shared" si="1"/>
        <v>43904</v>
      </c>
      <c r="J13" s="26">
        <f t="shared" si="1"/>
        <v>43905</v>
      </c>
      <c r="K13" s="27"/>
      <c r="L13" s="26" t="str">
        <f t="shared" si="2"/>
        <v/>
      </c>
      <c r="M13" s="28">
        <f t="shared" si="4"/>
        <v>43845</v>
      </c>
    </row>
    <row r="14" spans="2:13" x14ac:dyDescent="0.25">
      <c r="C14" s="25">
        <v>11</v>
      </c>
      <c r="D14" s="26">
        <f t="shared" si="3"/>
        <v>43906</v>
      </c>
      <c r="E14" s="26">
        <f t="shared" si="1"/>
        <v>43907</v>
      </c>
      <c r="F14" s="26">
        <f t="shared" si="1"/>
        <v>43908</v>
      </c>
      <c r="G14" s="26">
        <f t="shared" si="1"/>
        <v>43909</v>
      </c>
      <c r="H14" s="26">
        <f t="shared" si="1"/>
        <v>43910</v>
      </c>
      <c r="I14" s="26">
        <f t="shared" si="1"/>
        <v>43911</v>
      </c>
      <c r="J14" s="26">
        <f t="shared" si="1"/>
        <v>43912</v>
      </c>
      <c r="K14" s="27"/>
      <c r="L14" s="26" t="str">
        <f t="shared" si="2"/>
        <v/>
      </c>
      <c r="M14" s="28">
        <f t="shared" si="4"/>
        <v>43846</v>
      </c>
    </row>
    <row r="15" spans="2:13" x14ac:dyDescent="0.25">
      <c r="C15" s="25">
        <v>12</v>
      </c>
      <c r="D15" s="26">
        <f t="shared" si="3"/>
        <v>43913</v>
      </c>
      <c r="E15" s="26">
        <f t="shared" si="1"/>
        <v>43914</v>
      </c>
      <c r="F15" s="26">
        <f t="shared" si="1"/>
        <v>43915</v>
      </c>
      <c r="G15" s="26">
        <f t="shared" si="1"/>
        <v>43916</v>
      </c>
      <c r="H15" s="26">
        <f t="shared" si="1"/>
        <v>43917</v>
      </c>
      <c r="I15" s="26">
        <f t="shared" si="1"/>
        <v>43918</v>
      </c>
      <c r="J15" s="26">
        <f t="shared" si="1"/>
        <v>43919</v>
      </c>
      <c r="K15" s="27"/>
      <c r="L15" s="26" t="str">
        <f t="shared" si="2"/>
        <v/>
      </c>
      <c r="M15" s="28">
        <f t="shared" si="4"/>
        <v>43847</v>
      </c>
    </row>
    <row r="16" spans="2:13" x14ac:dyDescent="0.25">
      <c r="C16" s="25">
        <v>13</v>
      </c>
      <c r="D16" s="26">
        <f t="shared" si="3"/>
        <v>43920</v>
      </c>
      <c r="E16" s="26">
        <f t="shared" si="1"/>
        <v>43921</v>
      </c>
      <c r="F16" s="26">
        <f t="shared" si="1"/>
        <v>43922</v>
      </c>
      <c r="G16" s="26">
        <f t="shared" si="1"/>
        <v>43923</v>
      </c>
      <c r="H16" s="26">
        <f t="shared" si="1"/>
        <v>43924</v>
      </c>
      <c r="I16" s="26">
        <f t="shared" si="1"/>
        <v>43925</v>
      </c>
      <c r="J16" s="26">
        <f t="shared" si="1"/>
        <v>43926</v>
      </c>
      <c r="K16" s="27"/>
      <c r="L16" s="26" t="str">
        <f t="shared" si="2"/>
        <v/>
      </c>
      <c r="M16" s="28">
        <f t="shared" si="4"/>
        <v>43848</v>
      </c>
    </row>
    <row r="17" spans="3:13" x14ac:dyDescent="0.25">
      <c r="C17" s="25">
        <v>14</v>
      </c>
      <c r="D17" s="26">
        <f t="shared" si="3"/>
        <v>43927</v>
      </c>
      <c r="E17" s="26">
        <f t="shared" si="1"/>
        <v>43928</v>
      </c>
      <c r="F17" s="26">
        <f t="shared" si="1"/>
        <v>43929</v>
      </c>
      <c r="G17" s="26">
        <f t="shared" si="1"/>
        <v>43930</v>
      </c>
      <c r="H17" s="26">
        <f t="shared" si="1"/>
        <v>43931</v>
      </c>
      <c r="I17" s="26">
        <f t="shared" si="1"/>
        <v>43932</v>
      </c>
      <c r="J17" s="26">
        <f t="shared" si="1"/>
        <v>43933</v>
      </c>
      <c r="K17" s="27"/>
      <c r="L17" s="26" t="str">
        <f t="shared" si="2"/>
        <v/>
      </c>
      <c r="M17" s="28">
        <f t="shared" si="4"/>
        <v>43849</v>
      </c>
    </row>
    <row r="18" spans="3:13" x14ac:dyDescent="0.25">
      <c r="C18" s="25">
        <v>15</v>
      </c>
      <c r="D18" s="26">
        <f t="shared" si="3"/>
        <v>43934</v>
      </c>
      <c r="E18" s="26">
        <f t="shared" si="1"/>
        <v>43935</v>
      </c>
      <c r="F18" s="26">
        <f t="shared" si="1"/>
        <v>43936</v>
      </c>
      <c r="G18" s="26">
        <f t="shared" si="1"/>
        <v>43937</v>
      </c>
      <c r="H18" s="26">
        <f t="shared" si="1"/>
        <v>43938</v>
      </c>
      <c r="I18" s="26">
        <f t="shared" si="1"/>
        <v>43939</v>
      </c>
      <c r="J18" s="26">
        <f t="shared" si="1"/>
        <v>43940</v>
      </c>
      <c r="K18" s="27"/>
      <c r="L18" s="26" t="str">
        <f t="shared" si="2"/>
        <v>S 4</v>
      </c>
      <c r="M18" s="28">
        <f t="shared" si="4"/>
        <v>43850</v>
      </c>
    </row>
    <row r="19" spans="3:13" x14ac:dyDescent="0.25">
      <c r="C19" s="25">
        <v>16</v>
      </c>
      <c r="D19" s="26">
        <f t="shared" si="3"/>
        <v>43941</v>
      </c>
      <c r="E19" s="26">
        <f t="shared" si="1"/>
        <v>43942</v>
      </c>
      <c r="F19" s="26">
        <f t="shared" si="1"/>
        <v>43943</v>
      </c>
      <c r="G19" s="26">
        <f t="shared" si="1"/>
        <v>43944</v>
      </c>
      <c r="H19" s="26">
        <f t="shared" si="1"/>
        <v>43945</v>
      </c>
      <c r="I19" s="26">
        <f t="shared" si="1"/>
        <v>43946</v>
      </c>
      <c r="J19" s="26">
        <f t="shared" si="1"/>
        <v>43947</v>
      </c>
      <c r="K19" s="27"/>
      <c r="L19" s="26" t="str">
        <f t="shared" si="2"/>
        <v/>
      </c>
      <c r="M19" s="28">
        <f t="shared" si="4"/>
        <v>43851</v>
      </c>
    </row>
    <row r="20" spans="3:13" x14ac:dyDescent="0.25">
      <c r="C20" s="25">
        <v>17</v>
      </c>
      <c r="D20" s="26">
        <f t="shared" si="3"/>
        <v>43948</v>
      </c>
      <c r="E20" s="26">
        <f t="shared" si="1"/>
        <v>43949</v>
      </c>
      <c r="F20" s="26">
        <f t="shared" si="1"/>
        <v>43950</v>
      </c>
      <c r="G20" s="26">
        <f t="shared" si="1"/>
        <v>43951</v>
      </c>
      <c r="H20" s="26">
        <f t="shared" si="1"/>
        <v>43952</v>
      </c>
      <c r="I20" s="26">
        <f t="shared" si="1"/>
        <v>43953</v>
      </c>
      <c r="J20" s="26">
        <f t="shared" si="1"/>
        <v>43954</v>
      </c>
      <c r="K20" s="27"/>
      <c r="L20" s="26" t="str">
        <f t="shared" si="2"/>
        <v/>
      </c>
      <c r="M20" s="28">
        <f t="shared" si="4"/>
        <v>43852</v>
      </c>
    </row>
    <row r="21" spans="3:13" x14ac:dyDescent="0.25">
      <c r="C21" s="25">
        <v>18</v>
      </c>
      <c r="D21" s="26">
        <f t="shared" si="3"/>
        <v>43955</v>
      </c>
      <c r="E21" s="26">
        <f t="shared" ref="E21:J36" si="5">D21+1</f>
        <v>43956</v>
      </c>
      <c r="F21" s="26">
        <f t="shared" si="5"/>
        <v>43957</v>
      </c>
      <c r="G21" s="26">
        <f t="shared" si="5"/>
        <v>43958</v>
      </c>
      <c r="H21" s="26">
        <f t="shared" si="5"/>
        <v>43959</v>
      </c>
      <c r="I21" s="26">
        <f t="shared" si="5"/>
        <v>43960</v>
      </c>
      <c r="J21" s="26">
        <f t="shared" si="5"/>
        <v>43961</v>
      </c>
      <c r="K21" s="27"/>
      <c r="L21" s="26" t="str">
        <f t="shared" si="2"/>
        <v/>
      </c>
      <c r="M21" s="28">
        <f t="shared" si="4"/>
        <v>43853</v>
      </c>
    </row>
    <row r="22" spans="3:13" x14ac:dyDescent="0.25">
      <c r="C22" s="25">
        <v>19</v>
      </c>
      <c r="D22" s="26">
        <f t="shared" si="3"/>
        <v>43962</v>
      </c>
      <c r="E22" s="26">
        <f t="shared" si="5"/>
        <v>43963</v>
      </c>
      <c r="F22" s="26">
        <f t="shared" si="5"/>
        <v>43964</v>
      </c>
      <c r="G22" s="26">
        <f t="shared" si="5"/>
        <v>43965</v>
      </c>
      <c r="H22" s="26">
        <f t="shared" si="5"/>
        <v>43966</v>
      </c>
      <c r="I22" s="26">
        <f t="shared" si="5"/>
        <v>43967</v>
      </c>
      <c r="J22" s="26">
        <f t="shared" si="5"/>
        <v>43968</v>
      </c>
      <c r="K22" s="27"/>
      <c r="L22" s="26" t="str">
        <f t="shared" si="2"/>
        <v/>
      </c>
      <c r="M22" s="28">
        <f t="shared" si="4"/>
        <v>43854</v>
      </c>
    </row>
    <row r="23" spans="3:13" x14ac:dyDescent="0.25">
      <c r="C23" s="25">
        <v>20</v>
      </c>
      <c r="D23" s="26">
        <f t="shared" si="3"/>
        <v>43969</v>
      </c>
      <c r="E23" s="26">
        <f t="shared" si="5"/>
        <v>43970</v>
      </c>
      <c r="F23" s="26">
        <f t="shared" si="5"/>
        <v>43971</v>
      </c>
      <c r="G23" s="26">
        <f t="shared" si="5"/>
        <v>43972</v>
      </c>
      <c r="H23" s="26">
        <f t="shared" si="5"/>
        <v>43973</v>
      </c>
      <c r="I23" s="26">
        <f t="shared" si="5"/>
        <v>43974</v>
      </c>
      <c r="J23" s="26">
        <f t="shared" si="5"/>
        <v>43975</v>
      </c>
      <c r="K23" s="27"/>
      <c r="L23" s="26" t="str">
        <f t="shared" si="2"/>
        <v/>
      </c>
      <c r="M23" s="28">
        <f t="shared" si="4"/>
        <v>43855</v>
      </c>
    </row>
    <row r="24" spans="3:13" x14ac:dyDescent="0.25">
      <c r="C24" s="25">
        <v>21</v>
      </c>
      <c r="D24" s="26">
        <f t="shared" si="3"/>
        <v>43976</v>
      </c>
      <c r="E24" s="26">
        <f t="shared" si="5"/>
        <v>43977</v>
      </c>
      <c r="F24" s="26">
        <f t="shared" si="5"/>
        <v>43978</v>
      </c>
      <c r="G24" s="26">
        <f t="shared" si="5"/>
        <v>43979</v>
      </c>
      <c r="H24" s="26">
        <f t="shared" si="5"/>
        <v>43980</v>
      </c>
      <c r="I24" s="26">
        <f t="shared" si="5"/>
        <v>43981</v>
      </c>
      <c r="J24" s="26">
        <f t="shared" si="5"/>
        <v>43982</v>
      </c>
      <c r="K24" s="27"/>
      <c r="L24" s="26" t="str">
        <f t="shared" si="2"/>
        <v/>
      </c>
      <c r="M24" s="28">
        <f t="shared" si="4"/>
        <v>43856</v>
      </c>
    </row>
    <row r="25" spans="3:13" x14ac:dyDescent="0.25">
      <c r="C25" s="25">
        <v>22</v>
      </c>
      <c r="D25" s="26">
        <f t="shared" si="3"/>
        <v>43983</v>
      </c>
      <c r="E25" s="26">
        <f t="shared" si="5"/>
        <v>43984</v>
      </c>
      <c r="F25" s="26">
        <f t="shared" si="5"/>
        <v>43985</v>
      </c>
      <c r="G25" s="26">
        <f t="shared" si="5"/>
        <v>43986</v>
      </c>
      <c r="H25" s="26">
        <f t="shared" si="5"/>
        <v>43987</v>
      </c>
      <c r="I25" s="26">
        <f t="shared" si="5"/>
        <v>43988</v>
      </c>
      <c r="J25" s="26">
        <f t="shared" si="5"/>
        <v>43989</v>
      </c>
      <c r="K25" s="27"/>
      <c r="L25" s="26" t="str">
        <f t="shared" si="2"/>
        <v>S 5</v>
      </c>
      <c r="M25" s="28">
        <f t="shared" si="4"/>
        <v>43857</v>
      </c>
    </row>
    <row r="26" spans="3:13" x14ac:dyDescent="0.25">
      <c r="C26" s="25">
        <v>23</v>
      </c>
      <c r="D26" s="26">
        <f t="shared" si="3"/>
        <v>43990</v>
      </c>
      <c r="E26" s="26">
        <f t="shared" si="5"/>
        <v>43991</v>
      </c>
      <c r="F26" s="26">
        <f t="shared" si="5"/>
        <v>43992</v>
      </c>
      <c r="G26" s="26">
        <f t="shared" si="5"/>
        <v>43993</v>
      </c>
      <c r="H26" s="26">
        <f t="shared" si="5"/>
        <v>43994</v>
      </c>
      <c r="I26" s="26">
        <f t="shared" si="5"/>
        <v>43995</v>
      </c>
      <c r="J26" s="26">
        <f t="shared" si="5"/>
        <v>43996</v>
      </c>
      <c r="K26" s="27"/>
      <c r="L26" s="26" t="str">
        <f t="shared" si="2"/>
        <v/>
      </c>
      <c r="M26" s="28">
        <f t="shared" si="4"/>
        <v>43858</v>
      </c>
    </row>
    <row r="27" spans="3:13" x14ac:dyDescent="0.25">
      <c r="C27" s="25">
        <v>24</v>
      </c>
      <c r="D27" s="26">
        <f t="shared" si="3"/>
        <v>43997</v>
      </c>
      <c r="E27" s="26">
        <f t="shared" si="5"/>
        <v>43998</v>
      </c>
      <c r="F27" s="26">
        <f t="shared" si="5"/>
        <v>43999</v>
      </c>
      <c r="G27" s="26">
        <f t="shared" si="5"/>
        <v>44000</v>
      </c>
      <c r="H27" s="26">
        <f t="shared" si="5"/>
        <v>44001</v>
      </c>
      <c r="I27" s="26">
        <f t="shared" si="5"/>
        <v>44002</v>
      </c>
      <c r="J27" s="26">
        <f t="shared" si="5"/>
        <v>44003</v>
      </c>
      <c r="K27" s="27"/>
      <c r="L27" s="26" t="str">
        <f t="shared" si="2"/>
        <v/>
      </c>
      <c r="M27" s="28">
        <f t="shared" si="4"/>
        <v>43859</v>
      </c>
    </row>
    <row r="28" spans="3:13" x14ac:dyDescent="0.25">
      <c r="C28" s="25">
        <v>25</v>
      </c>
      <c r="D28" s="26">
        <f t="shared" si="3"/>
        <v>44004</v>
      </c>
      <c r="E28" s="26">
        <f t="shared" si="5"/>
        <v>44005</v>
      </c>
      <c r="F28" s="26">
        <f t="shared" si="5"/>
        <v>44006</v>
      </c>
      <c r="G28" s="26">
        <f t="shared" si="5"/>
        <v>44007</v>
      </c>
      <c r="H28" s="26">
        <f t="shared" si="5"/>
        <v>44008</v>
      </c>
      <c r="I28" s="26">
        <f t="shared" si="5"/>
        <v>44009</v>
      </c>
      <c r="J28" s="26">
        <f t="shared" si="5"/>
        <v>44010</v>
      </c>
      <c r="K28" s="27"/>
      <c r="L28" s="26" t="str">
        <f t="shared" si="2"/>
        <v/>
      </c>
      <c r="M28" s="28">
        <f t="shared" si="4"/>
        <v>43860</v>
      </c>
    </row>
    <row r="29" spans="3:13" x14ac:dyDescent="0.25">
      <c r="C29" s="25">
        <v>26</v>
      </c>
      <c r="D29" s="26">
        <f t="shared" si="3"/>
        <v>44011</v>
      </c>
      <c r="E29" s="26">
        <f t="shared" si="5"/>
        <v>44012</v>
      </c>
      <c r="F29" s="26">
        <f t="shared" si="5"/>
        <v>44013</v>
      </c>
      <c r="G29" s="26">
        <f t="shared" si="5"/>
        <v>44014</v>
      </c>
      <c r="H29" s="26">
        <f t="shared" si="5"/>
        <v>44015</v>
      </c>
      <c r="I29" s="26">
        <f t="shared" si="5"/>
        <v>44016</v>
      </c>
      <c r="J29" s="26">
        <f t="shared" si="5"/>
        <v>44017</v>
      </c>
      <c r="K29" s="27"/>
      <c r="L29" s="26" t="str">
        <f t="shared" si="2"/>
        <v/>
      </c>
      <c r="M29" s="28">
        <f t="shared" si="4"/>
        <v>43861</v>
      </c>
    </row>
    <row r="30" spans="3:13" x14ac:dyDescent="0.25">
      <c r="C30" s="25">
        <v>27</v>
      </c>
      <c r="D30" s="26">
        <f t="shared" si="3"/>
        <v>44018</v>
      </c>
      <c r="E30" s="26">
        <f t="shared" si="5"/>
        <v>44019</v>
      </c>
      <c r="F30" s="26">
        <f t="shared" si="5"/>
        <v>44020</v>
      </c>
      <c r="G30" s="26">
        <f t="shared" si="5"/>
        <v>44021</v>
      </c>
      <c r="H30" s="26">
        <f t="shared" si="5"/>
        <v>44022</v>
      </c>
      <c r="I30" s="26">
        <f t="shared" si="5"/>
        <v>44023</v>
      </c>
      <c r="J30" s="26">
        <f t="shared" si="5"/>
        <v>44024</v>
      </c>
      <c r="K30" s="27"/>
      <c r="L30" s="26" t="str">
        <f t="shared" si="2"/>
        <v/>
      </c>
      <c r="M30" s="28">
        <f t="shared" si="4"/>
        <v>43862</v>
      </c>
    </row>
    <row r="31" spans="3:13" x14ac:dyDescent="0.25">
      <c r="C31" s="25">
        <v>28</v>
      </c>
      <c r="D31" s="26">
        <f t="shared" si="3"/>
        <v>44025</v>
      </c>
      <c r="E31" s="26">
        <f t="shared" si="5"/>
        <v>44026</v>
      </c>
      <c r="F31" s="26">
        <f t="shared" si="5"/>
        <v>44027</v>
      </c>
      <c r="G31" s="26">
        <f t="shared" si="5"/>
        <v>44028</v>
      </c>
      <c r="H31" s="26">
        <f t="shared" si="5"/>
        <v>44029</v>
      </c>
      <c r="I31" s="26">
        <f t="shared" si="5"/>
        <v>44030</v>
      </c>
      <c r="J31" s="26">
        <f t="shared" si="5"/>
        <v>44031</v>
      </c>
      <c r="K31" s="27"/>
      <c r="L31" s="26" t="str">
        <f t="shared" si="2"/>
        <v/>
      </c>
      <c r="M31" s="28">
        <f t="shared" si="4"/>
        <v>43863</v>
      </c>
    </row>
    <row r="32" spans="3:13" x14ac:dyDescent="0.25">
      <c r="C32" s="25">
        <v>29</v>
      </c>
      <c r="D32" s="26">
        <f>D31+7</f>
        <v>44032</v>
      </c>
      <c r="E32" s="26">
        <f t="shared" si="5"/>
        <v>44033</v>
      </c>
      <c r="F32" s="26">
        <f t="shared" si="5"/>
        <v>44034</v>
      </c>
      <c r="G32" s="26">
        <f t="shared" si="5"/>
        <v>44035</v>
      </c>
      <c r="H32" s="26">
        <f t="shared" si="5"/>
        <v>44036</v>
      </c>
      <c r="I32" s="26">
        <f t="shared" si="5"/>
        <v>44037</v>
      </c>
      <c r="J32" s="26">
        <f t="shared" si="5"/>
        <v>44038</v>
      </c>
      <c r="K32" s="27"/>
      <c r="L32" s="26" t="str">
        <f t="shared" si="2"/>
        <v>S 6</v>
      </c>
      <c r="M32" s="28">
        <f t="shared" si="4"/>
        <v>43864</v>
      </c>
    </row>
    <row r="33" spans="3:13" x14ac:dyDescent="0.25">
      <c r="C33" s="25">
        <v>30</v>
      </c>
      <c r="D33" s="26">
        <f t="shared" si="3"/>
        <v>44039</v>
      </c>
      <c r="E33" s="26">
        <f t="shared" si="5"/>
        <v>44040</v>
      </c>
      <c r="F33" s="26">
        <f t="shared" si="5"/>
        <v>44041</v>
      </c>
      <c r="G33" s="26">
        <f t="shared" si="5"/>
        <v>44042</v>
      </c>
      <c r="H33" s="26">
        <f t="shared" si="5"/>
        <v>44043</v>
      </c>
      <c r="I33" s="26">
        <f t="shared" si="5"/>
        <v>44044</v>
      </c>
      <c r="J33" s="26">
        <f t="shared" si="5"/>
        <v>44045</v>
      </c>
      <c r="K33" s="27"/>
      <c r="L33" s="26" t="str">
        <f t="shared" si="2"/>
        <v/>
      </c>
      <c r="M33" s="28">
        <f t="shared" si="4"/>
        <v>43865</v>
      </c>
    </row>
    <row r="34" spans="3:13" x14ac:dyDescent="0.25">
      <c r="C34" s="25">
        <v>31</v>
      </c>
      <c r="D34" s="26">
        <f t="shared" si="3"/>
        <v>44046</v>
      </c>
      <c r="E34" s="26">
        <f t="shared" si="5"/>
        <v>44047</v>
      </c>
      <c r="F34" s="26">
        <f t="shared" si="5"/>
        <v>44048</v>
      </c>
      <c r="G34" s="26">
        <f t="shared" si="5"/>
        <v>44049</v>
      </c>
      <c r="H34" s="26">
        <f t="shared" si="5"/>
        <v>44050</v>
      </c>
      <c r="I34" s="26">
        <f t="shared" si="5"/>
        <v>44051</v>
      </c>
      <c r="J34" s="26">
        <f t="shared" si="5"/>
        <v>44052</v>
      </c>
      <c r="K34" s="27"/>
      <c r="L34" s="26" t="str">
        <f t="shared" si="2"/>
        <v/>
      </c>
      <c r="M34" s="28">
        <f t="shared" si="4"/>
        <v>43866</v>
      </c>
    </row>
    <row r="35" spans="3:13" x14ac:dyDescent="0.25">
      <c r="C35" s="25">
        <v>32</v>
      </c>
      <c r="D35" s="26">
        <f t="shared" si="3"/>
        <v>44053</v>
      </c>
      <c r="E35" s="26">
        <f t="shared" si="5"/>
        <v>44054</v>
      </c>
      <c r="F35" s="26">
        <f t="shared" si="5"/>
        <v>44055</v>
      </c>
      <c r="G35" s="26">
        <f t="shared" si="5"/>
        <v>44056</v>
      </c>
      <c r="H35" s="26">
        <f t="shared" si="5"/>
        <v>44057</v>
      </c>
      <c r="I35" s="26">
        <f t="shared" si="5"/>
        <v>44058</v>
      </c>
      <c r="J35" s="26">
        <f t="shared" si="5"/>
        <v>44059</v>
      </c>
      <c r="K35" s="27"/>
      <c r="L35" s="26" t="str">
        <f t="shared" si="2"/>
        <v/>
      </c>
      <c r="M35" s="28">
        <f t="shared" si="4"/>
        <v>43867</v>
      </c>
    </row>
    <row r="36" spans="3:13" x14ac:dyDescent="0.25">
      <c r="C36" s="25">
        <v>33</v>
      </c>
      <c r="D36" s="26">
        <f t="shared" si="3"/>
        <v>44060</v>
      </c>
      <c r="E36" s="26">
        <f t="shared" si="5"/>
        <v>44061</v>
      </c>
      <c r="F36" s="26">
        <f t="shared" si="5"/>
        <v>44062</v>
      </c>
      <c r="G36" s="26">
        <f t="shared" si="5"/>
        <v>44063</v>
      </c>
      <c r="H36" s="26">
        <f t="shared" si="5"/>
        <v>44064</v>
      </c>
      <c r="I36" s="26">
        <f t="shared" si="5"/>
        <v>44065</v>
      </c>
      <c r="J36" s="26">
        <f t="shared" si="5"/>
        <v>44066</v>
      </c>
      <c r="K36" s="27"/>
      <c r="L36" s="26" t="str">
        <f t="shared" si="2"/>
        <v/>
      </c>
      <c r="M36" s="28">
        <f t="shared" si="4"/>
        <v>43868</v>
      </c>
    </row>
    <row r="37" spans="3:13" x14ac:dyDescent="0.25">
      <c r="C37" s="25">
        <v>34</v>
      </c>
      <c r="D37" s="26">
        <f t="shared" si="3"/>
        <v>44067</v>
      </c>
      <c r="E37" s="26">
        <f t="shared" ref="E37:J52" si="6">D37+1</f>
        <v>44068</v>
      </c>
      <c r="F37" s="26">
        <f t="shared" si="6"/>
        <v>44069</v>
      </c>
      <c r="G37" s="26">
        <f t="shared" si="6"/>
        <v>44070</v>
      </c>
      <c r="H37" s="26">
        <f t="shared" si="6"/>
        <v>44071</v>
      </c>
      <c r="I37" s="26">
        <f t="shared" si="6"/>
        <v>44072</v>
      </c>
      <c r="J37" s="26">
        <f t="shared" si="6"/>
        <v>44073</v>
      </c>
      <c r="K37" s="27"/>
      <c r="L37" s="26" t="str">
        <f t="shared" si="2"/>
        <v/>
      </c>
      <c r="M37" s="28">
        <f t="shared" si="4"/>
        <v>43869</v>
      </c>
    </row>
    <row r="38" spans="3:13" x14ac:dyDescent="0.25">
      <c r="C38" s="25">
        <v>35</v>
      </c>
      <c r="D38" s="26">
        <f t="shared" si="3"/>
        <v>44074</v>
      </c>
      <c r="E38" s="26">
        <f t="shared" si="6"/>
        <v>44075</v>
      </c>
      <c r="F38" s="26">
        <f t="shared" si="6"/>
        <v>44076</v>
      </c>
      <c r="G38" s="26">
        <f t="shared" si="6"/>
        <v>44077</v>
      </c>
      <c r="H38" s="26">
        <f t="shared" si="6"/>
        <v>44078</v>
      </c>
      <c r="I38" s="26">
        <f t="shared" si="6"/>
        <v>44079</v>
      </c>
      <c r="J38" s="26">
        <f t="shared" si="6"/>
        <v>44080</v>
      </c>
      <c r="K38" s="27"/>
      <c r="L38" s="26" t="str">
        <f t="shared" si="2"/>
        <v/>
      </c>
      <c r="M38" s="28">
        <f t="shared" si="4"/>
        <v>43870</v>
      </c>
    </row>
    <row r="39" spans="3:13" x14ac:dyDescent="0.25">
      <c r="C39" s="25">
        <v>36</v>
      </c>
      <c r="D39" s="26">
        <f t="shared" si="3"/>
        <v>44081</v>
      </c>
      <c r="E39" s="26">
        <f t="shared" si="6"/>
        <v>44082</v>
      </c>
      <c r="F39" s="26">
        <f t="shared" si="6"/>
        <v>44083</v>
      </c>
      <c r="G39" s="26">
        <f t="shared" si="6"/>
        <v>44084</v>
      </c>
      <c r="H39" s="26">
        <f t="shared" si="6"/>
        <v>44085</v>
      </c>
      <c r="I39" s="26">
        <f t="shared" si="6"/>
        <v>44086</v>
      </c>
      <c r="J39" s="26">
        <f t="shared" si="6"/>
        <v>44087</v>
      </c>
      <c r="K39" s="27"/>
      <c r="L39" s="26" t="str">
        <f t="shared" si="2"/>
        <v>S 7</v>
      </c>
      <c r="M39" s="28">
        <f t="shared" si="4"/>
        <v>43871</v>
      </c>
    </row>
    <row r="40" spans="3:13" x14ac:dyDescent="0.25">
      <c r="C40" s="25">
        <v>37</v>
      </c>
      <c r="D40" s="26">
        <f t="shared" si="3"/>
        <v>44088</v>
      </c>
      <c r="E40" s="26">
        <f t="shared" si="6"/>
        <v>44089</v>
      </c>
      <c r="F40" s="26">
        <f t="shared" si="6"/>
        <v>44090</v>
      </c>
      <c r="G40" s="26">
        <f t="shared" si="6"/>
        <v>44091</v>
      </c>
      <c r="H40" s="26">
        <f t="shared" si="6"/>
        <v>44092</v>
      </c>
      <c r="I40" s="26">
        <f t="shared" si="6"/>
        <v>44093</v>
      </c>
      <c r="J40" s="26">
        <f t="shared" si="6"/>
        <v>44094</v>
      </c>
      <c r="K40" s="27"/>
      <c r="L40" s="26" t="str">
        <f t="shared" si="2"/>
        <v/>
      </c>
      <c r="M40" s="28">
        <f t="shared" si="4"/>
        <v>43872</v>
      </c>
    </row>
    <row r="41" spans="3:13" x14ac:dyDescent="0.25">
      <c r="C41" s="25">
        <v>38</v>
      </c>
      <c r="D41" s="26">
        <f t="shared" si="3"/>
        <v>44095</v>
      </c>
      <c r="E41" s="26">
        <f t="shared" si="6"/>
        <v>44096</v>
      </c>
      <c r="F41" s="26">
        <f t="shared" si="6"/>
        <v>44097</v>
      </c>
      <c r="G41" s="26">
        <f t="shared" si="6"/>
        <v>44098</v>
      </c>
      <c r="H41" s="26">
        <f t="shared" si="6"/>
        <v>44099</v>
      </c>
      <c r="I41" s="26">
        <f t="shared" si="6"/>
        <v>44100</v>
      </c>
      <c r="J41" s="26">
        <f t="shared" si="6"/>
        <v>44101</v>
      </c>
      <c r="K41" s="27"/>
      <c r="L41" s="26" t="str">
        <f t="shared" si="2"/>
        <v/>
      </c>
      <c r="M41" s="28">
        <f t="shared" si="4"/>
        <v>43873</v>
      </c>
    </row>
    <row r="42" spans="3:13" x14ac:dyDescent="0.25">
      <c r="C42" s="25">
        <v>39</v>
      </c>
      <c r="D42" s="26">
        <f t="shared" si="3"/>
        <v>44102</v>
      </c>
      <c r="E42" s="26">
        <f t="shared" si="6"/>
        <v>44103</v>
      </c>
      <c r="F42" s="26">
        <f t="shared" si="6"/>
        <v>44104</v>
      </c>
      <c r="G42" s="26">
        <f t="shared" si="6"/>
        <v>44105</v>
      </c>
      <c r="H42" s="26">
        <f t="shared" si="6"/>
        <v>44106</v>
      </c>
      <c r="I42" s="26">
        <f t="shared" si="6"/>
        <v>44107</v>
      </c>
      <c r="J42" s="26">
        <f t="shared" si="6"/>
        <v>44108</v>
      </c>
      <c r="K42" s="27"/>
      <c r="L42" s="26" t="str">
        <f t="shared" si="2"/>
        <v/>
      </c>
      <c r="M42" s="28">
        <f t="shared" si="4"/>
        <v>43874</v>
      </c>
    </row>
    <row r="43" spans="3:13" x14ac:dyDescent="0.25">
      <c r="C43" s="25">
        <v>40</v>
      </c>
      <c r="D43" s="26">
        <f t="shared" si="3"/>
        <v>44109</v>
      </c>
      <c r="E43" s="26">
        <f t="shared" si="6"/>
        <v>44110</v>
      </c>
      <c r="F43" s="26">
        <f t="shared" si="6"/>
        <v>44111</v>
      </c>
      <c r="G43" s="26">
        <f t="shared" si="6"/>
        <v>44112</v>
      </c>
      <c r="H43" s="26">
        <f t="shared" si="6"/>
        <v>44113</v>
      </c>
      <c r="I43" s="26">
        <f t="shared" si="6"/>
        <v>44114</v>
      </c>
      <c r="J43" s="26">
        <f t="shared" si="6"/>
        <v>44115</v>
      </c>
      <c r="K43" s="27"/>
      <c r="L43" s="26" t="str">
        <f t="shared" si="2"/>
        <v/>
      </c>
      <c r="M43" s="28">
        <f t="shared" si="4"/>
        <v>43875</v>
      </c>
    </row>
    <row r="44" spans="3:13" x14ac:dyDescent="0.25">
      <c r="C44" s="25">
        <v>41</v>
      </c>
      <c r="D44" s="26">
        <f t="shared" si="3"/>
        <v>44116</v>
      </c>
      <c r="E44" s="26">
        <f t="shared" si="6"/>
        <v>44117</v>
      </c>
      <c r="F44" s="26">
        <f t="shared" si="6"/>
        <v>44118</v>
      </c>
      <c r="G44" s="26">
        <f t="shared" si="6"/>
        <v>44119</v>
      </c>
      <c r="H44" s="26">
        <f t="shared" si="6"/>
        <v>44120</v>
      </c>
      <c r="I44" s="26">
        <f t="shared" si="6"/>
        <v>44121</v>
      </c>
      <c r="J44" s="26">
        <f t="shared" si="6"/>
        <v>44122</v>
      </c>
      <c r="K44" s="27"/>
      <c r="L44" s="26" t="str">
        <f t="shared" si="2"/>
        <v/>
      </c>
      <c r="M44" s="28">
        <f t="shared" si="4"/>
        <v>43876</v>
      </c>
    </row>
    <row r="45" spans="3:13" x14ac:dyDescent="0.25">
      <c r="C45" s="25">
        <v>42</v>
      </c>
      <c r="D45" s="26">
        <f t="shared" si="3"/>
        <v>44123</v>
      </c>
      <c r="E45" s="26">
        <f t="shared" si="6"/>
        <v>44124</v>
      </c>
      <c r="F45" s="26">
        <f t="shared" si="6"/>
        <v>44125</v>
      </c>
      <c r="G45" s="26">
        <f t="shared" si="6"/>
        <v>44126</v>
      </c>
      <c r="H45" s="26">
        <f t="shared" si="6"/>
        <v>44127</v>
      </c>
      <c r="I45" s="26">
        <f t="shared" si="6"/>
        <v>44128</v>
      </c>
      <c r="J45" s="26">
        <f t="shared" si="6"/>
        <v>44129</v>
      </c>
      <c r="K45" s="27"/>
      <c r="L45" s="26" t="str">
        <f t="shared" si="2"/>
        <v/>
      </c>
      <c r="M45" s="28">
        <f t="shared" si="4"/>
        <v>43877</v>
      </c>
    </row>
    <row r="46" spans="3:13" x14ac:dyDescent="0.25">
      <c r="C46" s="25">
        <v>43</v>
      </c>
      <c r="D46" s="26">
        <f t="shared" si="3"/>
        <v>44130</v>
      </c>
      <c r="E46" s="26">
        <f t="shared" si="6"/>
        <v>44131</v>
      </c>
      <c r="F46" s="26">
        <f t="shared" si="6"/>
        <v>44132</v>
      </c>
      <c r="G46" s="26">
        <f t="shared" si="6"/>
        <v>44133</v>
      </c>
      <c r="H46" s="26">
        <f t="shared" si="6"/>
        <v>44134</v>
      </c>
      <c r="I46" s="26">
        <f t="shared" si="6"/>
        <v>44135</v>
      </c>
      <c r="J46" s="26">
        <f t="shared" si="6"/>
        <v>44136</v>
      </c>
      <c r="K46" s="27"/>
      <c r="L46" s="26" t="str">
        <f t="shared" si="2"/>
        <v>S 8</v>
      </c>
      <c r="M46" s="28">
        <f t="shared" si="4"/>
        <v>43878</v>
      </c>
    </row>
    <row r="47" spans="3:13" x14ac:dyDescent="0.25">
      <c r="C47" s="25">
        <v>44</v>
      </c>
      <c r="D47" s="26">
        <f t="shared" si="3"/>
        <v>44137</v>
      </c>
      <c r="E47" s="26">
        <f t="shared" si="6"/>
        <v>44138</v>
      </c>
      <c r="F47" s="26">
        <f t="shared" si="6"/>
        <v>44139</v>
      </c>
      <c r="G47" s="26">
        <f t="shared" si="6"/>
        <v>44140</v>
      </c>
      <c r="H47" s="26">
        <f t="shared" si="6"/>
        <v>44141</v>
      </c>
      <c r="I47" s="26">
        <f t="shared" si="6"/>
        <v>44142</v>
      </c>
      <c r="J47" s="26">
        <f t="shared" si="6"/>
        <v>44143</v>
      </c>
      <c r="K47" s="27"/>
      <c r="L47" s="26" t="str">
        <f t="shared" si="2"/>
        <v/>
      </c>
      <c r="M47" s="28">
        <f t="shared" si="4"/>
        <v>43879</v>
      </c>
    </row>
    <row r="48" spans="3:13" x14ac:dyDescent="0.25">
      <c r="C48" s="25">
        <v>45</v>
      </c>
      <c r="D48" s="26">
        <f t="shared" si="3"/>
        <v>44144</v>
      </c>
      <c r="E48" s="26">
        <f t="shared" si="6"/>
        <v>44145</v>
      </c>
      <c r="F48" s="26">
        <f t="shared" si="6"/>
        <v>44146</v>
      </c>
      <c r="G48" s="26">
        <f t="shared" si="6"/>
        <v>44147</v>
      </c>
      <c r="H48" s="26">
        <f t="shared" si="6"/>
        <v>44148</v>
      </c>
      <c r="I48" s="26">
        <f t="shared" si="6"/>
        <v>44149</v>
      </c>
      <c r="J48" s="26">
        <f t="shared" si="6"/>
        <v>44150</v>
      </c>
      <c r="K48" s="27"/>
      <c r="L48" s="26" t="str">
        <f t="shared" si="2"/>
        <v/>
      </c>
      <c r="M48" s="28">
        <f t="shared" si="4"/>
        <v>43880</v>
      </c>
    </row>
    <row r="49" spans="3:13" x14ac:dyDescent="0.25">
      <c r="C49" s="25">
        <v>46</v>
      </c>
      <c r="D49" s="26">
        <f t="shared" si="3"/>
        <v>44151</v>
      </c>
      <c r="E49" s="26">
        <f t="shared" si="6"/>
        <v>44152</v>
      </c>
      <c r="F49" s="26">
        <f t="shared" si="6"/>
        <v>44153</v>
      </c>
      <c r="G49" s="26">
        <f t="shared" si="6"/>
        <v>44154</v>
      </c>
      <c r="H49" s="26">
        <f t="shared" si="6"/>
        <v>44155</v>
      </c>
      <c r="I49" s="26">
        <f t="shared" si="6"/>
        <v>44156</v>
      </c>
      <c r="J49" s="26">
        <f t="shared" si="6"/>
        <v>44157</v>
      </c>
      <c r="K49" s="27"/>
      <c r="L49" s="26" t="str">
        <f t="shared" si="2"/>
        <v/>
      </c>
      <c r="M49" s="28">
        <f t="shared" si="4"/>
        <v>43881</v>
      </c>
    </row>
    <row r="50" spans="3:13" x14ac:dyDescent="0.25">
      <c r="C50" s="25">
        <v>47</v>
      </c>
      <c r="D50" s="26">
        <f t="shared" si="3"/>
        <v>44158</v>
      </c>
      <c r="E50" s="26">
        <f t="shared" si="6"/>
        <v>44159</v>
      </c>
      <c r="F50" s="26">
        <f t="shared" si="6"/>
        <v>44160</v>
      </c>
      <c r="G50" s="26">
        <f t="shared" si="6"/>
        <v>44161</v>
      </c>
      <c r="H50" s="26">
        <f t="shared" si="6"/>
        <v>44162</v>
      </c>
      <c r="I50" s="26">
        <f t="shared" si="6"/>
        <v>44163</v>
      </c>
      <c r="J50" s="26">
        <f t="shared" si="6"/>
        <v>44164</v>
      </c>
      <c r="K50" s="27"/>
      <c r="L50" s="26" t="str">
        <f t="shared" si="2"/>
        <v/>
      </c>
      <c r="M50" s="28">
        <f t="shared" si="4"/>
        <v>43882</v>
      </c>
    </row>
    <row r="51" spans="3:13" x14ac:dyDescent="0.25">
      <c r="C51" s="25">
        <v>48</v>
      </c>
      <c r="D51" s="26">
        <f t="shared" si="3"/>
        <v>44165</v>
      </c>
      <c r="E51" s="26">
        <f t="shared" si="6"/>
        <v>44166</v>
      </c>
      <c r="F51" s="26">
        <f t="shared" si="6"/>
        <v>44167</v>
      </c>
      <c r="G51" s="26">
        <f t="shared" si="6"/>
        <v>44168</v>
      </c>
      <c r="H51" s="26">
        <f t="shared" si="6"/>
        <v>44169</v>
      </c>
      <c r="I51" s="26">
        <f t="shared" si="6"/>
        <v>44170</v>
      </c>
      <c r="J51" s="26">
        <f t="shared" si="6"/>
        <v>44171</v>
      </c>
      <c r="K51" s="27"/>
      <c r="L51" s="26" t="str">
        <f t="shared" si="2"/>
        <v/>
      </c>
      <c r="M51" s="28">
        <f t="shared" si="4"/>
        <v>43883</v>
      </c>
    </row>
    <row r="52" spans="3:13" x14ac:dyDescent="0.25">
      <c r="C52" s="25">
        <v>49</v>
      </c>
      <c r="D52" s="26">
        <f t="shared" si="3"/>
        <v>44172</v>
      </c>
      <c r="E52" s="26">
        <f t="shared" si="6"/>
        <v>44173</v>
      </c>
      <c r="F52" s="26">
        <f t="shared" si="6"/>
        <v>44174</v>
      </c>
      <c r="G52" s="26">
        <f t="shared" si="6"/>
        <v>44175</v>
      </c>
      <c r="H52" s="26">
        <f t="shared" si="6"/>
        <v>44176</v>
      </c>
      <c r="I52" s="26">
        <f t="shared" si="6"/>
        <v>44177</v>
      </c>
      <c r="J52" s="26">
        <f t="shared" si="6"/>
        <v>44178</v>
      </c>
      <c r="K52" s="27"/>
      <c r="L52" s="26" t="str">
        <f t="shared" si="2"/>
        <v/>
      </c>
      <c r="M52" s="28">
        <f t="shared" si="4"/>
        <v>43884</v>
      </c>
    </row>
    <row r="53" spans="3:13" x14ac:dyDescent="0.25">
      <c r="C53" s="25">
        <v>50</v>
      </c>
      <c r="D53" s="26">
        <f t="shared" si="3"/>
        <v>44179</v>
      </c>
      <c r="E53" s="26">
        <f t="shared" ref="E53:J57" si="7">D53+1</f>
        <v>44180</v>
      </c>
      <c r="F53" s="26">
        <f t="shared" si="7"/>
        <v>44181</v>
      </c>
      <c r="G53" s="26">
        <f t="shared" si="7"/>
        <v>44182</v>
      </c>
      <c r="H53" s="26">
        <f t="shared" si="7"/>
        <v>44183</v>
      </c>
      <c r="I53" s="26">
        <f t="shared" si="7"/>
        <v>44184</v>
      </c>
      <c r="J53" s="26">
        <f t="shared" si="7"/>
        <v>44185</v>
      </c>
      <c r="K53" s="27"/>
      <c r="L53" s="26" t="str">
        <f t="shared" si="2"/>
        <v>S 9</v>
      </c>
      <c r="M53" s="28">
        <f t="shared" si="4"/>
        <v>43885</v>
      </c>
    </row>
    <row r="54" spans="3:13" x14ac:dyDescent="0.25">
      <c r="C54" s="25">
        <v>51</v>
      </c>
      <c r="D54" s="26">
        <f t="shared" si="3"/>
        <v>44186</v>
      </c>
      <c r="E54" s="26">
        <f t="shared" si="7"/>
        <v>44187</v>
      </c>
      <c r="F54" s="26">
        <f t="shared" si="7"/>
        <v>44188</v>
      </c>
      <c r="G54" s="26">
        <f t="shared" si="7"/>
        <v>44189</v>
      </c>
      <c r="H54" s="26">
        <f t="shared" si="7"/>
        <v>44190</v>
      </c>
      <c r="I54" s="26">
        <f t="shared" si="7"/>
        <v>44191</v>
      </c>
      <c r="J54" s="26">
        <f t="shared" si="7"/>
        <v>44192</v>
      </c>
      <c r="K54" s="27"/>
      <c r="L54" s="26" t="str">
        <f t="shared" si="2"/>
        <v/>
      </c>
      <c r="M54" s="28">
        <f t="shared" si="4"/>
        <v>43886</v>
      </c>
    </row>
    <row r="55" spans="3:13" x14ac:dyDescent="0.25">
      <c r="C55" s="25">
        <v>52</v>
      </c>
      <c r="D55" s="26">
        <f t="shared" si="3"/>
        <v>44193</v>
      </c>
      <c r="E55" s="26">
        <f t="shared" si="7"/>
        <v>44194</v>
      </c>
      <c r="F55" s="26">
        <f t="shared" si="7"/>
        <v>44195</v>
      </c>
      <c r="G55" s="26">
        <f t="shared" si="7"/>
        <v>44196</v>
      </c>
      <c r="H55" s="26">
        <f t="shared" si="7"/>
        <v>44197</v>
      </c>
      <c r="I55" s="26">
        <f t="shared" si="7"/>
        <v>44198</v>
      </c>
      <c r="J55" s="26">
        <f t="shared" si="7"/>
        <v>44199</v>
      </c>
      <c r="K55" s="27"/>
      <c r="L55" s="26" t="str">
        <f t="shared" si="2"/>
        <v/>
      </c>
      <c r="M55" s="28">
        <f t="shared" si="4"/>
        <v>43887</v>
      </c>
    </row>
    <row r="56" spans="3:13" x14ac:dyDescent="0.25">
      <c r="C56" s="25">
        <v>53</v>
      </c>
      <c r="D56" s="26">
        <f t="shared" si="3"/>
        <v>44200</v>
      </c>
      <c r="E56" s="26">
        <f t="shared" si="7"/>
        <v>44201</v>
      </c>
      <c r="F56" s="26">
        <f t="shared" si="7"/>
        <v>44202</v>
      </c>
      <c r="G56" s="26">
        <f t="shared" si="7"/>
        <v>44203</v>
      </c>
      <c r="H56" s="26">
        <f t="shared" si="7"/>
        <v>44204</v>
      </c>
      <c r="I56" s="26">
        <f t="shared" si="7"/>
        <v>44205</v>
      </c>
      <c r="J56" s="26">
        <f t="shared" si="7"/>
        <v>44206</v>
      </c>
      <c r="K56" s="27"/>
      <c r="L56" s="26" t="str">
        <f t="shared" si="2"/>
        <v/>
      </c>
      <c r="M56" s="28">
        <f t="shared" si="4"/>
        <v>43888</v>
      </c>
    </row>
    <row r="57" spans="3:13" x14ac:dyDescent="0.25">
      <c r="C57" s="25">
        <v>54</v>
      </c>
      <c r="D57" s="26">
        <f t="shared" si="3"/>
        <v>44207</v>
      </c>
      <c r="E57" s="26">
        <f t="shared" si="7"/>
        <v>44208</v>
      </c>
      <c r="F57" s="26">
        <f t="shared" si="7"/>
        <v>44209</v>
      </c>
      <c r="G57" s="26">
        <f t="shared" si="7"/>
        <v>44210</v>
      </c>
      <c r="H57" s="26">
        <f t="shared" si="7"/>
        <v>44211</v>
      </c>
      <c r="I57" s="26">
        <f t="shared" si="7"/>
        <v>44212</v>
      </c>
      <c r="J57" s="26">
        <f t="shared" si="7"/>
        <v>44213</v>
      </c>
      <c r="K57" s="27"/>
      <c r="L57" s="26" t="str">
        <f t="shared" si="2"/>
        <v/>
      </c>
      <c r="M57" s="28">
        <f t="shared" si="4"/>
        <v>43889</v>
      </c>
    </row>
    <row r="58" spans="3:13" x14ac:dyDescent="0.25">
      <c r="L58" s="26" t="str">
        <f t="shared" si="2"/>
        <v/>
      </c>
      <c r="M58" s="28">
        <f t="shared" si="4"/>
        <v>43890</v>
      </c>
    </row>
    <row r="59" spans="3:13" x14ac:dyDescent="0.25">
      <c r="L59" s="26" t="str">
        <f t="shared" si="2"/>
        <v/>
      </c>
      <c r="M59" s="28">
        <f t="shared" si="4"/>
        <v>43891</v>
      </c>
    </row>
    <row r="60" spans="3:13" x14ac:dyDescent="0.25">
      <c r="L60" s="26" t="str">
        <f t="shared" si="2"/>
        <v>S 10</v>
      </c>
      <c r="M60" s="28">
        <f t="shared" si="4"/>
        <v>43892</v>
      </c>
    </row>
    <row r="61" spans="3:13" x14ac:dyDescent="0.25">
      <c r="L61" s="26" t="str">
        <f t="shared" si="2"/>
        <v/>
      </c>
      <c r="M61" s="28">
        <f t="shared" si="4"/>
        <v>43893</v>
      </c>
    </row>
    <row r="62" spans="3:13" x14ac:dyDescent="0.25">
      <c r="L62" s="26" t="str">
        <f t="shared" si="2"/>
        <v/>
      </c>
      <c r="M62" s="28">
        <f t="shared" si="4"/>
        <v>43894</v>
      </c>
    </row>
    <row r="63" spans="3:13" x14ac:dyDescent="0.25">
      <c r="L63" s="26" t="str">
        <f t="shared" si="2"/>
        <v/>
      </c>
      <c r="M63" s="28">
        <f t="shared" si="4"/>
        <v>43895</v>
      </c>
    </row>
    <row r="64" spans="3:13" x14ac:dyDescent="0.25">
      <c r="L64" s="26" t="str">
        <f t="shared" si="2"/>
        <v/>
      </c>
      <c r="M64" s="28">
        <f t="shared" si="4"/>
        <v>43896</v>
      </c>
    </row>
    <row r="65" spans="12:13" x14ac:dyDescent="0.25">
      <c r="L65" s="26" t="str">
        <f t="shared" si="2"/>
        <v/>
      </c>
      <c r="M65" s="28">
        <f t="shared" si="4"/>
        <v>43897</v>
      </c>
    </row>
    <row r="66" spans="12:13" x14ac:dyDescent="0.25">
      <c r="L66" s="26" t="str">
        <f t="shared" si="2"/>
        <v/>
      </c>
      <c r="M66" s="28">
        <f t="shared" si="4"/>
        <v>43898</v>
      </c>
    </row>
    <row r="67" spans="12:13" x14ac:dyDescent="0.25">
      <c r="L67" s="26" t="str">
        <f t="shared" si="2"/>
        <v>S 11</v>
      </c>
      <c r="M67" s="28">
        <f t="shared" si="4"/>
        <v>43899</v>
      </c>
    </row>
    <row r="68" spans="12:13" x14ac:dyDescent="0.25">
      <c r="L68" s="26" t="str">
        <f t="shared" si="2"/>
        <v/>
      </c>
      <c r="M68" s="28">
        <f t="shared" si="4"/>
        <v>43900</v>
      </c>
    </row>
    <row r="69" spans="12:13" x14ac:dyDescent="0.25">
      <c r="L69" s="26" t="str">
        <f t="shared" ref="L69:L132" si="8">IF(WEEKDAY(M69,2)=1,"S " &amp; WEEKNUM(M69),"")</f>
        <v/>
      </c>
      <c r="M69" s="28">
        <f t="shared" si="4"/>
        <v>43901</v>
      </c>
    </row>
    <row r="70" spans="12:13" x14ac:dyDescent="0.25">
      <c r="L70" s="26" t="str">
        <f t="shared" si="8"/>
        <v/>
      </c>
      <c r="M70" s="28">
        <f t="shared" ref="M70:M133" si="9">M69+1</f>
        <v>43902</v>
      </c>
    </row>
    <row r="71" spans="12:13" x14ac:dyDescent="0.25">
      <c r="L71" s="26" t="str">
        <f t="shared" si="8"/>
        <v/>
      </c>
      <c r="M71" s="28">
        <f t="shared" si="9"/>
        <v>43903</v>
      </c>
    </row>
    <row r="72" spans="12:13" x14ac:dyDescent="0.25">
      <c r="L72" s="26" t="str">
        <f t="shared" si="8"/>
        <v/>
      </c>
      <c r="M72" s="28">
        <f t="shared" si="9"/>
        <v>43904</v>
      </c>
    </row>
    <row r="73" spans="12:13" x14ac:dyDescent="0.25">
      <c r="L73" s="26" t="str">
        <f t="shared" si="8"/>
        <v/>
      </c>
      <c r="M73" s="28">
        <f t="shared" si="9"/>
        <v>43905</v>
      </c>
    </row>
    <row r="74" spans="12:13" x14ac:dyDescent="0.25">
      <c r="L74" s="26" t="str">
        <f t="shared" si="8"/>
        <v>S 12</v>
      </c>
      <c r="M74" s="28">
        <f t="shared" si="9"/>
        <v>43906</v>
      </c>
    </row>
    <row r="75" spans="12:13" x14ac:dyDescent="0.25">
      <c r="L75" s="26" t="str">
        <f t="shared" si="8"/>
        <v/>
      </c>
      <c r="M75" s="28">
        <f t="shared" si="9"/>
        <v>43907</v>
      </c>
    </row>
    <row r="76" spans="12:13" x14ac:dyDescent="0.25">
      <c r="L76" s="26" t="str">
        <f t="shared" si="8"/>
        <v/>
      </c>
      <c r="M76" s="28">
        <f t="shared" si="9"/>
        <v>43908</v>
      </c>
    </row>
    <row r="77" spans="12:13" x14ac:dyDescent="0.25">
      <c r="L77" s="26" t="str">
        <f t="shared" si="8"/>
        <v/>
      </c>
      <c r="M77" s="28">
        <f t="shared" si="9"/>
        <v>43909</v>
      </c>
    </row>
    <row r="78" spans="12:13" x14ac:dyDescent="0.25">
      <c r="L78" s="26" t="str">
        <f t="shared" si="8"/>
        <v/>
      </c>
      <c r="M78" s="28">
        <f t="shared" si="9"/>
        <v>43910</v>
      </c>
    </row>
    <row r="79" spans="12:13" x14ac:dyDescent="0.25">
      <c r="L79" s="26" t="str">
        <f t="shared" si="8"/>
        <v/>
      </c>
      <c r="M79" s="28">
        <f t="shared" si="9"/>
        <v>43911</v>
      </c>
    </row>
    <row r="80" spans="12:13" x14ac:dyDescent="0.25">
      <c r="L80" s="26" t="str">
        <f t="shared" si="8"/>
        <v/>
      </c>
      <c r="M80" s="28">
        <f t="shared" si="9"/>
        <v>43912</v>
      </c>
    </row>
    <row r="81" spans="12:13" x14ac:dyDescent="0.25">
      <c r="L81" s="26" t="str">
        <f t="shared" si="8"/>
        <v>S 13</v>
      </c>
      <c r="M81" s="28">
        <f t="shared" si="9"/>
        <v>43913</v>
      </c>
    </row>
    <row r="82" spans="12:13" x14ac:dyDescent="0.25">
      <c r="L82" s="26" t="str">
        <f t="shared" si="8"/>
        <v/>
      </c>
      <c r="M82" s="28">
        <f t="shared" si="9"/>
        <v>43914</v>
      </c>
    </row>
    <row r="83" spans="12:13" x14ac:dyDescent="0.25">
      <c r="L83" s="26" t="str">
        <f t="shared" si="8"/>
        <v/>
      </c>
      <c r="M83" s="28">
        <f t="shared" si="9"/>
        <v>43915</v>
      </c>
    </row>
    <row r="84" spans="12:13" x14ac:dyDescent="0.25">
      <c r="L84" s="26" t="str">
        <f t="shared" si="8"/>
        <v/>
      </c>
      <c r="M84" s="28">
        <f t="shared" si="9"/>
        <v>43916</v>
      </c>
    </row>
    <row r="85" spans="12:13" x14ac:dyDescent="0.25">
      <c r="L85" s="26" t="str">
        <f t="shared" si="8"/>
        <v/>
      </c>
      <c r="M85" s="28">
        <f t="shared" si="9"/>
        <v>43917</v>
      </c>
    </row>
    <row r="86" spans="12:13" x14ac:dyDescent="0.25">
      <c r="L86" s="26" t="str">
        <f t="shared" si="8"/>
        <v/>
      </c>
      <c r="M86" s="28">
        <f t="shared" si="9"/>
        <v>43918</v>
      </c>
    </row>
    <row r="87" spans="12:13" x14ac:dyDescent="0.25">
      <c r="L87" s="26" t="str">
        <f t="shared" si="8"/>
        <v/>
      </c>
      <c r="M87" s="28">
        <f t="shared" si="9"/>
        <v>43919</v>
      </c>
    </row>
    <row r="88" spans="12:13" x14ac:dyDescent="0.25">
      <c r="L88" s="26" t="str">
        <f t="shared" si="8"/>
        <v>S 14</v>
      </c>
      <c r="M88" s="28">
        <f t="shared" si="9"/>
        <v>43920</v>
      </c>
    </row>
    <row r="89" spans="12:13" x14ac:dyDescent="0.25">
      <c r="L89" s="26" t="str">
        <f t="shared" si="8"/>
        <v/>
      </c>
      <c r="M89" s="28">
        <f t="shared" si="9"/>
        <v>43921</v>
      </c>
    </row>
    <row r="90" spans="12:13" x14ac:dyDescent="0.25">
      <c r="L90" s="26" t="str">
        <f t="shared" si="8"/>
        <v/>
      </c>
      <c r="M90" s="28">
        <f t="shared" si="9"/>
        <v>43922</v>
      </c>
    </row>
    <row r="91" spans="12:13" x14ac:dyDescent="0.25">
      <c r="L91" s="26" t="str">
        <f t="shared" si="8"/>
        <v/>
      </c>
      <c r="M91" s="28">
        <f t="shared" si="9"/>
        <v>43923</v>
      </c>
    </row>
    <row r="92" spans="12:13" x14ac:dyDescent="0.25">
      <c r="L92" s="26" t="str">
        <f t="shared" si="8"/>
        <v/>
      </c>
      <c r="M92" s="28">
        <f t="shared" si="9"/>
        <v>43924</v>
      </c>
    </row>
    <row r="93" spans="12:13" x14ac:dyDescent="0.25">
      <c r="L93" s="26" t="str">
        <f t="shared" si="8"/>
        <v/>
      </c>
      <c r="M93" s="28">
        <f t="shared" si="9"/>
        <v>43925</v>
      </c>
    </row>
    <row r="94" spans="12:13" x14ac:dyDescent="0.25">
      <c r="L94" s="26" t="str">
        <f t="shared" si="8"/>
        <v/>
      </c>
      <c r="M94" s="28">
        <f t="shared" si="9"/>
        <v>43926</v>
      </c>
    </row>
    <row r="95" spans="12:13" x14ac:dyDescent="0.25">
      <c r="L95" s="26" t="str">
        <f t="shared" si="8"/>
        <v>S 15</v>
      </c>
      <c r="M95" s="28">
        <f t="shared" si="9"/>
        <v>43927</v>
      </c>
    </row>
    <row r="96" spans="12:13" x14ac:dyDescent="0.25">
      <c r="L96" s="26" t="str">
        <f t="shared" si="8"/>
        <v/>
      </c>
      <c r="M96" s="28">
        <f t="shared" si="9"/>
        <v>43928</v>
      </c>
    </row>
    <row r="97" spans="12:13" x14ac:dyDescent="0.25">
      <c r="L97" s="26" t="str">
        <f t="shared" si="8"/>
        <v/>
      </c>
      <c r="M97" s="28">
        <f t="shared" si="9"/>
        <v>43929</v>
      </c>
    </row>
    <row r="98" spans="12:13" x14ac:dyDescent="0.25">
      <c r="L98" s="26" t="str">
        <f t="shared" si="8"/>
        <v/>
      </c>
      <c r="M98" s="28">
        <f t="shared" si="9"/>
        <v>43930</v>
      </c>
    </row>
    <row r="99" spans="12:13" x14ac:dyDescent="0.25">
      <c r="L99" s="26" t="str">
        <f t="shared" si="8"/>
        <v/>
      </c>
      <c r="M99" s="28">
        <f t="shared" si="9"/>
        <v>43931</v>
      </c>
    </row>
    <row r="100" spans="12:13" x14ac:dyDescent="0.25">
      <c r="L100" s="26" t="str">
        <f t="shared" si="8"/>
        <v/>
      </c>
      <c r="M100" s="28">
        <f t="shared" si="9"/>
        <v>43932</v>
      </c>
    </row>
    <row r="101" spans="12:13" x14ac:dyDescent="0.25">
      <c r="L101" s="26" t="str">
        <f t="shared" si="8"/>
        <v/>
      </c>
      <c r="M101" s="28">
        <f t="shared" si="9"/>
        <v>43933</v>
      </c>
    </row>
    <row r="102" spans="12:13" x14ac:dyDescent="0.25">
      <c r="L102" s="26" t="str">
        <f t="shared" si="8"/>
        <v>S 16</v>
      </c>
      <c r="M102" s="28">
        <f t="shared" si="9"/>
        <v>43934</v>
      </c>
    </row>
    <row r="103" spans="12:13" x14ac:dyDescent="0.25">
      <c r="L103" s="26" t="str">
        <f t="shared" si="8"/>
        <v/>
      </c>
      <c r="M103" s="28">
        <f t="shared" si="9"/>
        <v>43935</v>
      </c>
    </row>
    <row r="104" spans="12:13" x14ac:dyDescent="0.25">
      <c r="L104" s="26" t="str">
        <f t="shared" si="8"/>
        <v/>
      </c>
      <c r="M104" s="28">
        <f t="shared" si="9"/>
        <v>43936</v>
      </c>
    </row>
    <row r="105" spans="12:13" x14ac:dyDescent="0.25">
      <c r="L105" s="26" t="str">
        <f t="shared" si="8"/>
        <v/>
      </c>
      <c r="M105" s="28">
        <f t="shared" si="9"/>
        <v>43937</v>
      </c>
    </row>
    <row r="106" spans="12:13" x14ac:dyDescent="0.25">
      <c r="L106" s="26" t="str">
        <f t="shared" si="8"/>
        <v/>
      </c>
      <c r="M106" s="28">
        <f t="shared" si="9"/>
        <v>43938</v>
      </c>
    </row>
    <row r="107" spans="12:13" x14ac:dyDescent="0.25">
      <c r="L107" s="26" t="str">
        <f t="shared" si="8"/>
        <v/>
      </c>
      <c r="M107" s="28">
        <f t="shared" si="9"/>
        <v>43939</v>
      </c>
    </row>
    <row r="108" spans="12:13" x14ac:dyDescent="0.25">
      <c r="L108" s="26" t="str">
        <f t="shared" si="8"/>
        <v/>
      </c>
      <c r="M108" s="28">
        <f t="shared" si="9"/>
        <v>43940</v>
      </c>
    </row>
    <row r="109" spans="12:13" x14ac:dyDescent="0.25">
      <c r="L109" s="26" t="str">
        <f t="shared" si="8"/>
        <v>S 17</v>
      </c>
      <c r="M109" s="28">
        <f t="shared" si="9"/>
        <v>43941</v>
      </c>
    </row>
    <row r="110" spans="12:13" x14ac:dyDescent="0.25">
      <c r="L110" s="26" t="str">
        <f t="shared" si="8"/>
        <v/>
      </c>
      <c r="M110" s="28">
        <f t="shared" si="9"/>
        <v>43942</v>
      </c>
    </row>
    <row r="111" spans="12:13" x14ac:dyDescent="0.25">
      <c r="L111" s="26" t="str">
        <f t="shared" si="8"/>
        <v/>
      </c>
      <c r="M111" s="28">
        <f t="shared" si="9"/>
        <v>43943</v>
      </c>
    </row>
    <row r="112" spans="12:13" x14ac:dyDescent="0.25">
      <c r="L112" s="26" t="str">
        <f t="shared" si="8"/>
        <v/>
      </c>
      <c r="M112" s="28">
        <f t="shared" si="9"/>
        <v>43944</v>
      </c>
    </row>
    <row r="113" spans="12:13" x14ac:dyDescent="0.25">
      <c r="L113" s="26" t="str">
        <f t="shared" si="8"/>
        <v/>
      </c>
      <c r="M113" s="28">
        <f t="shared" si="9"/>
        <v>43945</v>
      </c>
    </row>
    <row r="114" spans="12:13" x14ac:dyDescent="0.25">
      <c r="L114" s="26" t="str">
        <f t="shared" si="8"/>
        <v/>
      </c>
      <c r="M114" s="28">
        <f t="shared" si="9"/>
        <v>43946</v>
      </c>
    </row>
    <row r="115" spans="12:13" x14ac:dyDescent="0.25">
      <c r="L115" s="26" t="str">
        <f t="shared" si="8"/>
        <v/>
      </c>
      <c r="M115" s="28">
        <f t="shared" si="9"/>
        <v>43947</v>
      </c>
    </row>
    <row r="116" spans="12:13" x14ac:dyDescent="0.25">
      <c r="L116" s="26" t="str">
        <f t="shared" si="8"/>
        <v>S 18</v>
      </c>
      <c r="M116" s="28">
        <f t="shared" si="9"/>
        <v>43948</v>
      </c>
    </row>
    <row r="117" spans="12:13" x14ac:dyDescent="0.25">
      <c r="L117" s="26" t="str">
        <f t="shared" si="8"/>
        <v/>
      </c>
      <c r="M117" s="28">
        <f t="shared" si="9"/>
        <v>43949</v>
      </c>
    </row>
    <row r="118" spans="12:13" x14ac:dyDescent="0.25">
      <c r="L118" s="26" t="str">
        <f t="shared" si="8"/>
        <v/>
      </c>
      <c r="M118" s="28">
        <f t="shared" si="9"/>
        <v>43950</v>
      </c>
    </row>
    <row r="119" spans="12:13" x14ac:dyDescent="0.25">
      <c r="L119" s="26" t="str">
        <f t="shared" si="8"/>
        <v/>
      </c>
      <c r="M119" s="28">
        <f t="shared" si="9"/>
        <v>43951</v>
      </c>
    </row>
    <row r="120" spans="12:13" x14ac:dyDescent="0.25">
      <c r="L120" s="26" t="str">
        <f t="shared" si="8"/>
        <v/>
      </c>
      <c r="M120" s="28">
        <f t="shared" si="9"/>
        <v>43952</v>
      </c>
    </row>
    <row r="121" spans="12:13" x14ac:dyDescent="0.25">
      <c r="L121" s="26" t="str">
        <f t="shared" si="8"/>
        <v/>
      </c>
      <c r="M121" s="28">
        <f t="shared" si="9"/>
        <v>43953</v>
      </c>
    </row>
    <row r="122" spans="12:13" x14ac:dyDescent="0.25">
      <c r="L122" s="26" t="str">
        <f t="shared" si="8"/>
        <v/>
      </c>
      <c r="M122" s="28">
        <f t="shared" si="9"/>
        <v>43954</v>
      </c>
    </row>
    <row r="123" spans="12:13" x14ac:dyDescent="0.25">
      <c r="L123" s="26" t="str">
        <f t="shared" si="8"/>
        <v>S 19</v>
      </c>
      <c r="M123" s="28">
        <f t="shared" si="9"/>
        <v>43955</v>
      </c>
    </row>
    <row r="124" spans="12:13" x14ac:dyDescent="0.25">
      <c r="L124" s="26" t="str">
        <f t="shared" si="8"/>
        <v/>
      </c>
      <c r="M124" s="28">
        <f t="shared" si="9"/>
        <v>43956</v>
      </c>
    </row>
    <row r="125" spans="12:13" x14ac:dyDescent="0.25">
      <c r="L125" s="26" t="str">
        <f t="shared" si="8"/>
        <v/>
      </c>
      <c r="M125" s="28">
        <f t="shared" si="9"/>
        <v>43957</v>
      </c>
    </row>
    <row r="126" spans="12:13" x14ac:dyDescent="0.25">
      <c r="L126" s="26" t="str">
        <f t="shared" si="8"/>
        <v/>
      </c>
      <c r="M126" s="28">
        <f t="shared" si="9"/>
        <v>43958</v>
      </c>
    </row>
    <row r="127" spans="12:13" x14ac:dyDescent="0.25">
      <c r="L127" s="26" t="str">
        <f t="shared" si="8"/>
        <v/>
      </c>
      <c r="M127" s="28">
        <f t="shared" si="9"/>
        <v>43959</v>
      </c>
    </row>
    <row r="128" spans="12:13" x14ac:dyDescent="0.25">
      <c r="L128" s="26" t="str">
        <f t="shared" si="8"/>
        <v/>
      </c>
      <c r="M128" s="28">
        <f t="shared" si="9"/>
        <v>43960</v>
      </c>
    </row>
    <row r="129" spans="12:13" x14ac:dyDescent="0.25">
      <c r="L129" s="26" t="str">
        <f t="shared" si="8"/>
        <v/>
      </c>
      <c r="M129" s="28">
        <f t="shared" si="9"/>
        <v>43961</v>
      </c>
    </row>
    <row r="130" spans="12:13" x14ac:dyDescent="0.25">
      <c r="L130" s="26" t="str">
        <f t="shared" si="8"/>
        <v>S 20</v>
      </c>
      <c r="M130" s="28">
        <f t="shared" si="9"/>
        <v>43962</v>
      </c>
    </row>
    <row r="131" spans="12:13" x14ac:dyDescent="0.25">
      <c r="L131" s="26" t="str">
        <f t="shared" si="8"/>
        <v/>
      </c>
      <c r="M131" s="28">
        <f t="shared" si="9"/>
        <v>43963</v>
      </c>
    </row>
    <row r="132" spans="12:13" x14ac:dyDescent="0.25">
      <c r="L132" s="26" t="str">
        <f t="shared" si="8"/>
        <v/>
      </c>
      <c r="M132" s="28">
        <f t="shared" si="9"/>
        <v>43964</v>
      </c>
    </row>
    <row r="133" spans="12:13" x14ac:dyDescent="0.25">
      <c r="L133" s="26" t="str">
        <f t="shared" ref="L133:L196" si="10">IF(WEEKDAY(M133,2)=1,"S " &amp; WEEKNUM(M133),"")</f>
        <v/>
      </c>
      <c r="M133" s="28">
        <f t="shared" si="9"/>
        <v>43965</v>
      </c>
    </row>
    <row r="134" spans="12:13" x14ac:dyDescent="0.25">
      <c r="L134" s="26" t="str">
        <f t="shared" si="10"/>
        <v/>
      </c>
      <c r="M134" s="28">
        <f t="shared" ref="M134:M197" si="11">M133+1</f>
        <v>43966</v>
      </c>
    </row>
    <row r="135" spans="12:13" x14ac:dyDescent="0.25">
      <c r="L135" s="26" t="str">
        <f t="shared" si="10"/>
        <v/>
      </c>
      <c r="M135" s="28">
        <f t="shared" si="11"/>
        <v>43967</v>
      </c>
    </row>
    <row r="136" spans="12:13" x14ac:dyDescent="0.25">
      <c r="L136" s="26" t="str">
        <f t="shared" si="10"/>
        <v/>
      </c>
      <c r="M136" s="28">
        <f t="shared" si="11"/>
        <v>43968</v>
      </c>
    </row>
    <row r="137" spans="12:13" x14ac:dyDescent="0.25">
      <c r="L137" s="26" t="str">
        <f t="shared" si="10"/>
        <v>S 21</v>
      </c>
      <c r="M137" s="28">
        <f t="shared" si="11"/>
        <v>43969</v>
      </c>
    </row>
    <row r="138" spans="12:13" x14ac:dyDescent="0.25">
      <c r="L138" s="26" t="str">
        <f t="shared" si="10"/>
        <v/>
      </c>
      <c r="M138" s="28">
        <f t="shared" si="11"/>
        <v>43970</v>
      </c>
    </row>
    <row r="139" spans="12:13" x14ac:dyDescent="0.25">
      <c r="L139" s="26" t="str">
        <f t="shared" si="10"/>
        <v/>
      </c>
      <c r="M139" s="28">
        <f t="shared" si="11"/>
        <v>43971</v>
      </c>
    </row>
    <row r="140" spans="12:13" x14ac:dyDescent="0.25">
      <c r="L140" s="26" t="str">
        <f t="shared" si="10"/>
        <v/>
      </c>
      <c r="M140" s="28">
        <f t="shared" si="11"/>
        <v>43972</v>
      </c>
    </row>
    <row r="141" spans="12:13" x14ac:dyDescent="0.25">
      <c r="L141" s="26" t="str">
        <f t="shared" si="10"/>
        <v/>
      </c>
      <c r="M141" s="28">
        <f t="shared" si="11"/>
        <v>43973</v>
      </c>
    </row>
    <row r="142" spans="12:13" x14ac:dyDescent="0.25">
      <c r="L142" s="26" t="str">
        <f t="shared" si="10"/>
        <v/>
      </c>
      <c r="M142" s="28">
        <f t="shared" si="11"/>
        <v>43974</v>
      </c>
    </row>
    <row r="143" spans="12:13" x14ac:dyDescent="0.25">
      <c r="L143" s="26" t="str">
        <f t="shared" si="10"/>
        <v/>
      </c>
      <c r="M143" s="28">
        <f t="shared" si="11"/>
        <v>43975</v>
      </c>
    </row>
    <row r="144" spans="12:13" x14ac:dyDescent="0.25">
      <c r="L144" s="26" t="str">
        <f t="shared" si="10"/>
        <v>S 22</v>
      </c>
      <c r="M144" s="28">
        <f t="shared" si="11"/>
        <v>43976</v>
      </c>
    </row>
    <row r="145" spans="12:13" x14ac:dyDescent="0.25">
      <c r="L145" s="26" t="str">
        <f t="shared" si="10"/>
        <v/>
      </c>
      <c r="M145" s="28">
        <f t="shared" si="11"/>
        <v>43977</v>
      </c>
    </row>
    <row r="146" spans="12:13" x14ac:dyDescent="0.25">
      <c r="L146" s="26" t="str">
        <f t="shared" si="10"/>
        <v/>
      </c>
      <c r="M146" s="28">
        <f t="shared" si="11"/>
        <v>43978</v>
      </c>
    </row>
    <row r="147" spans="12:13" x14ac:dyDescent="0.25">
      <c r="L147" s="26" t="str">
        <f t="shared" si="10"/>
        <v/>
      </c>
      <c r="M147" s="28">
        <f t="shared" si="11"/>
        <v>43979</v>
      </c>
    </row>
    <row r="148" spans="12:13" x14ac:dyDescent="0.25">
      <c r="L148" s="26" t="str">
        <f t="shared" si="10"/>
        <v/>
      </c>
      <c r="M148" s="28">
        <f t="shared" si="11"/>
        <v>43980</v>
      </c>
    </row>
    <row r="149" spans="12:13" x14ac:dyDescent="0.25">
      <c r="L149" s="26" t="str">
        <f t="shared" si="10"/>
        <v/>
      </c>
      <c r="M149" s="28">
        <f t="shared" si="11"/>
        <v>43981</v>
      </c>
    </row>
    <row r="150" spans="12:13" x14ac:dyDescent="0.25">
      <c r="L150" s="26" t="str">
        <f t="shared" si="10"/>
        <v/>
      </c>
      <c r="M150" s="28">
        <f t="shared" si="11"/>
        <v>43982</v>
      </c>
    </row>
    <row r="151" spans="12:13" x14ac:dyDescent="0.25">
      <c r="L151" s="26" t="str">
        <f t="shared" si="10"/>
        <v>S 23</v>
      </c>
      <c r="M151" s="28">
        <f t="shared" si="11"/>
        <v>43983</v>
      </c>
    </row>
    <row r="152" spans="12:13" x14ac:dyDescent="0.25">
      <c r="L152" s="26" t="str">
        <f t="shared" si="10"/>
        <v/>
      </c>
      <c r="M152" s="28">
        <f t="shared" si="11"/>
        <v>43984</v>
      </c>
    </row>
    <row r="153" spans="12:13" x14ac:dyDescent="0.25">
      <c r="L153" s="26" t="str">
        <f t="shared" si="10"/>
        <v/>
      </c>
      <c r="M153" s="28">
        <f t="shared" si="11"/>
        <v>43985</v>
      </c>
    </row>
    <row r="154" spans="12:13" x14ac:dyDescent="0.25">
      <c r="L154" s="26" t="str">
        <f t="shared" si="10"/>
        <v/>
      </c>
      <c r="M154" s="28">
        <f t="shared" si="11"/>
        <v>43986</v>
      </c>
    </row>
    <row r="155" spans="12:13" x14ac:dyDescent="0.25">
      <c r="L155" s="26" t="str">
        <f t="shared" si="10"/>
        <v/>
      </c>
      <c r="M155" s="28">
        <f t="shared" si="11"/>
        <v>43987</v>
      </c>
    </row>
    <row r="156" spans="12:13" x14ac:dyDescent="0.25">
      <c r="L156" s="26" t="str">
        <f t="shared" si="10"/>
        <v/>
      </c>
      <c r="M156" s="28">
        <f t="shared" si="11"/>
        <v>43988</v>
      </c>
    </row>
    <row r="157" spans="12:13" x14ac:dyDescent="0.25">
      <c r="L157" s="26" t="str">
        <f t="shared" si="10"/>
        <v/>
      </c>
      <c r="M157" s="28">
        <f t="shared" si="11"/>
        <v>43989</v>
      </c>
    </row>
    <row r="158" spans="12:13" x14ac:dyDescent="0.25">
      <c r="L158" s="26" t="str">
        <f t="shared" si="10"/>
        <v>S 24</v>
      </c>
      <c r="M158" s="28">
        <f t="shared" si="11"/>
        <v>43990</v>
      </c>
    </row>
    <row r="159" spans="12:13" x14ac:dyDescent="0.25">
      <c r="L159" s="26" t="str">
        <f t="shared" si="10"/>
        <v/>
      </c>
      <c r="M159" s="28">
        <f t="shared" si="11"/>
        <v>43991</v>
      </c>
    </row>
    <row r="160" spans="12:13" x14ac:dyDescent="0.25">
      <c r="L160" s="26" t="str">
        <f t="shared" si="10"/>
        <v/>
      </c>
      <c r="M160" s="28">
        <f t="shared" si="11"/>
        <v>43992</v>
      </c>
    </row>
    <row r="161" spans="12:13" x14ac:dyDescent="0.25">
      <c r="L161" s="26" t="str">
        <f t="shared" si="10"/>
        <v/>
      </c>
      <c r="M161" s="28">
        <f t="shared" si="11"/>
        <v>43993</v>
      </c>
    </row>
    <row r="162" spans="12:13" x14ac:dyDescent="0.25">
      <c r="L162" s="26" t="str">
        <f t="shared" si="10"/>
        <v/>
      </c>
      <c r="M162" s="28">
        <f t="shared" si="11"/>
        <v>43994</v>
      </c>
    </row>
    <row r="163" spans="12:13" x14ac:dyDescent="0.25">
      <c r="L163" s="26" t="str">
        <f t="shared" si="10"/>
        <v/>
      </c>
      <c r="M163" s="28">
        <f t="shared" si="11"/>
        <v>43995</v>
      </c>
    </row>
    <row r="164" spans="12:13" x14ac:dyDescent="0.25">
      <c r="L164" s="26" t="str">
        <f t="shared" si="10"/>
        <v/>
      </c>
      <c r="M164" s="28">
        <f t="shared" si="11"/>
        <v>43996</v>
      </c>
    </row>
    <row r="165" spans="12:13" x14ac:dyDescent="0.25">
      <c r="L165" s="26" t="str">
        <f t="shared" si="10"/>
        <v>S 25</v>
      </c>
      <c r="M165" s="28">
        <f t="shared" si="11"/>
        <v>43997</v>
      </c>
    </row>
    <row r="166" spans="12:13" x14ac:dyDescent="0.25">
      <c r="L166" s="26" t="str">
        <f t="shared" si="10"/>
        <v/>
      </c>
      <c r="M166" s="28">
        <f t="shared" si="11"/>
        <v>43998</v>
      </c>
    </row>
    <row r="167" spans="12:13" x14ac:dyDescent="0.25">
      <c r="L167" s="26" t="str">
        <f t="shared" si="10"/>
        <v/>
      </c>
      <c r="M167" s="28">
        <f t="shared" si="11"/>
        <v>43999</v>
      </c>
    </row>
    <row r="168" spans="12:13" x14ac:dyDescent="0.25">
      <c r="L168" s="26" t="str">
        <f t="shared" si="10"/>
        <v/>
      </c>
      <c r="M168" s="28">
        <f t="shared" si="11"/>
        <v>44000</v>
      </c>
    </row>
    <row r="169" spans="12:13" x14ac:dyDescent="0.25">
      <c r="L169" s="26" t="str">
        <f t="shared" si="10"/>
        <v/>
      </c>
      <c r="M169" s="28">
        <f t="shared" si="11"/>
        <v>44001</v>
      </c>
    </row>
    <row r="170" spans="12:13" x14ac:dyDescent="0.25">
      <c r="L170" s="26" t="str">
        <f t="shared" si="10"/>
        <v/>
      </c>
      <c r="M170" s="28">
        <f t="shared" si="11"/>
        <v>44002</v>
      </c>
    </row>
    <row r="171" spans="12:13" x14ac:dyDescent="0.25">
      <c r="L171" s="26" t="str">
        <f t="shared" si="10"/>
        <v/>
      </c>
      <c r="M171" s="28">
        <f t="shared" si="11"/>
        <v>44003</v>
      </c>
    </row>
    <row r="172" spans="12:13" x14ac:dyDescent="0.25">
      <c r="L172" s="26" t="str">
        <f t="shared" si="10"/>
        <v>S 26</v>
      </c>
      <c r="M172" s="28">
        <f t="shared" si="11"/>
        <v>44004</v>
      </c>
    </row>
    <row r="173" spans="12:13" x14ac:dyDescent="0.25">
      <c r="L173" s="26" t="str">
        <f t="shared" si="10"/>
        <v/>
      </c>
      <c r="M173" s="28">
        <f t="shared" si="11"/>
        <v>44005</v>
      </c>
    </row>
    <row r="174" spans="12:13" x14ac:dyDescent="0.25">
      <c r="L174" s="26" t="str">
        <f t="shared" si="10"/>
        <v/>
      </c>
      <c r="M174" s="28">
        <f t="shared" si="11"/>
        <v>44006</v>
      </c>
    </row>
    <row r="175" spans="12:13" x14ac:dyDescent="0.25">
      <c r="L175" s="26" t="str">
        <f t="shared" si="10"/>
        <v/>
      </c>
      <c r="M175" s="28">
        <f t="shared" si="11"/>
        <v>44007</v>
      </c>
    </row>
    <row r="176" spans="12:13" x14ac:dyDescent="0.25">
      <c r="L176" s="26" t="str">
        <f t="shared" si="10"/>
        <v/>
      </c>
      <c r="M176" s="28">
        <f t="shared" si="11"/>
        <v>44008</v>
      </c>
    </row>
    <row r="177" spans="12:13" x14ac:dyDescent="0.25">
      <c r="L177" s="26" t="str">
        <f t="shared" si="10"/>
        <v/>
      </c>
      <c r="M177" s="28">
        <f t="shared" si="11"/>
        <v>44009</v>
      </c>
    </row>
    <row r="178" spans="12:13" x14ac:dyDescent="0.25">
      <c r="L178" s="26" t="str">
        <f t="shared" si="10"/>
        <v/>
      </c>
      <c r="M178" s="28">
        <f t="shared" si="11"/>
        <v>44010</v>
      </c>
    </row>
    <row r="179" spans="12:13" x14ac:dyDescent="0.25">
      <c r="L179" s="26" t="str">
        <f t="shared" si="10"/>
        <v>S 27</v>
      </c>
      <c r="M179" s="28">
        <f t="shared" si="11"/>
        <v>44011</v>
      </c>
    </row>
    <row r="180" spans="12:13" x14ac:dyDescent="0.25">
      <c r="L180" s="26" t="str">
        <f t="shared" si="10"/>
        <v/>
      </c>
      <c r="M180" s="28">
        <f t="shared" si="11"/>
        <v>44012</v>
      </c>
    </row>
    <row r="181" spans="12:13" x14ac:dyDescent="0.25">
      <c r="L181" s="26" t="str">
        <f t="shared" si="10"/>
        <v/>
      </c>
      <c r="M181" s="28">
        <f t="shared" si="11"/>
        <v>44013</v>
      </c>
    </row>
    <row r="182" spans="12:13" x14ac:dyDescent="0.25">
      <c r="L182" s="26" t="str">
        <f t="shared" si="10"/>
        <v/>
      </c>
      <c r="M182" s="28">
        <f t="shared" si="11"/>
        <v>44014</v>
      </c>
    </row>
    <row r="183" spans="12:13" x14ac:dyDescent="0.25">
      <c r="L183" s="26" t="str">
        <f t="shared" si="10"/>
        <v/>
      </c>
      <c r="M183" s="28">
        <f t="shared" si="11"/>
        <v>44015</v>
      </c>
    </row>
    <row r="184" spans="12:13" x14ac:dyDescent="0.25">
      <c r="L184" s="26" t="str">
        <f t="shared" si="10"/>
        <v/>
      </c>
      <c r="M184" s="28">
        <f t="shared" si="11"/>
        <v>44016</v>
      </c>
    </row>
    <row r="185" spans="12:13" x14ac:dyDescent="0.25">
      <c r="L185" s="26" t="str">
        <f t="shared" si="10"/>
        <v/>
      </c>
      <c r="M185" s="28">
        <f t="shared" si="11"/>
        <v>44017</v>
      </c>
    </row>
    <row r="186" spans="12:13" x14ac:dyDescent="0.25">
      <c r="L186" s="26" t="str">
        <f t="shared" si="10"/>
        <v>S 28</v>
      </c>
      <c r="M186" s="28">
        <f t="shared" si="11"/>
        <v>44018</v>
      </c>
    </row>
    <row r="187" spans="12:13" x14ac:dyDescent="0.25">
      <c r="L187" s="26" t="str">
        <f t="shared" si="10"/>
        <v/>
      </c>
      <c r="M187" s="28">
        <f t="shared" si="11"/>
        <v>44019</v>
      </c>
    </row>
    <row r="188" spans="12:13" x14ac:dyDescent="0.25">
      <c r="L188" s="26" t="str">
        <f t="shared" si="10"/>
        <v/>
      </c>
      <c r="M188" s="28">
        <f t="shared" si="11"/>
        <v>44020</v>
      </c>
    </row>
    <row r="189" spans="12:13" x14ac:dyDescent="0.25">
      <c r="L189" s="26" t="str">
        <f t="shared" si="10"/>
        <v/>
      </c>
      <c r="M189" s="28">
        <f t="shared" si="11"/>
        <v>44021</v>
      </c>
    </row>
    <row r="190" spans="12:13" x14ac:dyDescent="0.25">
      <c r="L190" s="26" t="str">
        <f t="shared" si="10"/>
        <v/>
      </c>
      <c r="M190" s="28">
        <f t="shared" si="11"/>
        <v>44022</v>
      </c>
    </row>
    <row r="191" spans="12:13" x14ac:dyDescent="0.25">
      <c r="L191" s="26" t="str">
        <f t="shared" si="10"/>
        <v/>
      </c>
      <c r="M191" s="28">
        <f t="shared" si="11"/>
        <v>44023</v>
      </c>
    </row>
    <row r="192" spans="12:13" x14ac:dyDescent="0.25">
      <c r="L192" s="26" t="str">
        <f t="shared" si="10"/>
        <v/>
      </c>
      <c r="M192" s="28">
        <f t="shared" si="11"/>
        <v>44024</v>
      </c>
    </row>
    <row r="193" spans="12:13" x14ac:dyDescent="0.25">
      <c r="L193" s="26" t="str">
        <f t="shared" si="10"/>
        <v>S 29</v>
      </c>
      <c r="M193" s="28">
        <f t="shared" si="11"/>
        <v>44025</v>
      </c>
    </row>
    <row r="194" spans="12:13" x14ac:dyDescent="0.25">
      <c r="L194" s="26" t="str">
        <f t="shared" si="10"/>
        <v/>
      </c>
      <c r="M194" s="28">
        <f t="shared" si="11"/>
        <v>44026</v>
      </c>
    </row>
    <row r="195" spans="12:13" x14ac:dyDescent="0.25">
      <c r="L195" s="26" t="str">
        <f t="shared" si="10"/>
        <v/>
      </c>
      <c r="M195" s="28">
        <f t="shared" si="11"/>
        <v>44027</v>
      </c>
    </row>
    <row r="196" spans="12:13" x14ac:dyDescent="0.25">
      <c r="L196" s="26" t="str">
        <f t="shared" si="10"/>
        <v/>
      </c>
      <c r="M196" s="28">
        <f t="shared" si="11"/>
        <v>44028</v>
      </c>
    </row>
    <row r="197" spans="12:13" x14ac:dyDescent="0.25">
      <c r="L197" s="26" t="str">
        <f t="shared" ref="L197:L260" si="12">IF(WEEKDAY(M197,2)=1,"S " &amp; WEEKNUM(M197),"")</f>
        <v/>
      </c>
      <c r="M197" s="28">
        <f t="shared" si="11"/>
        <v>44029</v>
      </c>
    </row>
    <row r="198" spans="12:13" x14ac:dyDescent="0.25">
      <c r="L198" s="26" t="str">
        <f t="shared" si="12"/>
        <v/>
      </c>
      <c r="M198" s="28">
        <f t="shared" ref="M198:M261" si="13">M197+1</f>
        <v>44030</v>
      </c>
    </row>
    <row r="199" spans="12:13" x14ac:dyDescent="0.25">
      <c r="L199" s="26" t="str">
        <f t="shared" si="12"/>
        <v/>
      </c>
      <c r="M199" s="28">
        <f t="shared" si="13"/>
        <v>44031</v>
      </c>
    </row>
    <row r="200" spans="12:13" x14ac:dyDescent="0.25">
      <c r="L200" s="26" t="str">
        <f t="shared" si="12"/>
        <v>S 30</v>
      </c>
      <c r="M200" s="28">
        <f t="shared" si="13"/>
        <v>44032</v>
      </c>
    </row>
    <row r="201" spans="12:13" x14ac:dyDescent="0.25">
      <c r="L201" s="26" t="str">
        <f t="shared" si="12"/>
        <v/>
      </c>
      <c r="M201" s="28">
        <f t="shared" si="13"/>
        <v>44033</v>
      </c>
    </row>
    <row r="202" spans="12:13" x14ac:dyDescent="0.25">
      <c r="L202" s="26" t="str">
        <f t="shared" si="12"/>
        <v/>
      </c>
      <c r="M202" s="28">
        <f t="shared" si="13"/>
        <v>44034</v>
      </c>
    </row>
    <row r="203" spans="12:13" x14ac:dyDescent="0.25">
      <c r="L203" s="26" t="str">
        <f t="shared" si="12"/>
        <v/>
      </c>
      <c r="M203" s="28">
        <f t="shared" si="13"/>
        <v>44035</v>
      </c>
    </row>
    <row r="204" spans="12:13" x14ac:dyDescent="0.25">
      <c r="L204" s="26" t="str">
        <f t="shared" si="12"/>
        <v/>
      </c>
      <c r="M204" s="28">
        <f t="shared" si="13"/>
        <v>44036</v>
      </c>
    </row>
    <row r="205" spans="12:13" x14ac:dyDescent="0.25">
      <c r="L205" s="26" t="str">
        <f t="shared" si="12"/>
        <v/>
      </c>
      <c r="M205" s="28">
        <f t="shared" si="13"/>
        <v>44037</v>
      </c>
    </row>
    <row r="206" spans="12:13" x14ac:dyDescent="0.25">
      <c r="L206" s="26" t="str">
        <f t="shared" si="12"/>
        <v/>
      </c>
      <c r="M206" s="28">
        <f t="shared" si="13"/>
        <v>44038</v>
      </c>
    </row>
    <row r="207" spans="12:13" x14ac:dyDescent="0.25">
      <c r="L207" s="26" t="str">
        <f t="shared" si="12"/>
        <v>S 31</v>
      </c>
      <c r="M207" s="28">
        <f t="shared" si="13"/>
        <v>44039</v>
      </c>
    </row>
    <row r="208" spans="12:13" x14ac:dyDescent="0.25">
      <c r="L208" s="26" t="str">
        <f t="shared" si="12"/>
        <v/>
      </c>
      <c r="M208" s="28">
        <f t="shared" si="13"/>
        <v>44040</v>
      </c>
    </row>
    <row r="209" spans="12:13" x14ac:dyDescent="0.25">
      <c r="L209" s="26" t="str">
        <f t="shared" si="12"/>
        <v/>
      </c>
      <c r="M209" s="28">
        <f t="shared" si="13"/>
        <v>44041</v>
      </c>
    </row>
    <row r="210" spans="12:13" x14ac:dyDescent="0.25">
      <c r="L210" s="26" t="str">
        <f t="shared" si="12"/>
        <v/>
      </c>
      <c r="M210" s="28">
        <f t="shared" si="13"/>
        <v>44042</v>
      </c>
    </row>
    <row r="211" spans="12:13" x14ac:dyDescent="0.25">
      <c r="L211" s="26" t="str">
        <f t="shared" si="12"/>
        <v/>
      </c>
      <c r="M211" s="28">
        <f t="shared" si="13"/>
        <v>44043</v>
      </c>
    </row>
    <row r="212" spans="12:13" x14ac:dyDescent="0.25">
      <c r="L212" s="26" t="str">
        <f t="shared" si="12"/>
        <v/>
      </c>
      <c r="M212" s="28">
        <f t="shared" si="13"/>
        <v>44044</v>
      </c>
    </row>
    <row r="213" spans="12:13" x14ac:dyDescent="0.25">
      <c r="L213" s="26" t="str">
        <f t="shared" si="12"/>
        <v/>
      </c>
      <c r="M213" s="28">
        <f t="shared" si="13"/>
        <v>44045</v>
      </c>
    </row>
    <row r="214" spans="12:13" x14ac:dyDescent="0.25">
      <c r="L214" s="26" t="str">
        <f t="shared" si="12"/>
        <v>S 32</v>
      </c>
      <c r="M214" s="28">
        <f t="shared" si="13"/>
        <v>44046</v>
      </c>
    </row>
    <row r="215" spans="12:13" x14ac:dyDescent="0.25">
      <c r="L215" s="26" t="str">
        <f t="shared" si="12"/>
        <v/>
      </c>
      <c r="M215" s="28">
        <f t="shared" si="13"/>
        <v>44047</v>
      </c>
    </row>
    <row r="216" spans="12:13" x14ac:dyDescent="0.25">
      <c r="L216" s="26" t="str">
        <f t="shared" si="12"/>
        <v/>
      </c>
      <c r="M216" s="28">
        <f t="shared" si="13"/>
        <v>44048</v>
      </c>
    </row>
    <row r="217" spans="12:13" x14ac:dyDescent="0.25">
      <c r="L217" s="26" t="str">
        <f t="shared" si="12"/>
        <v/>
      </c>
      <c r="M217" s="28">
        <f t="shared" si="13"/>
        <v>44049</v>
      </c>
    </row>
    <row r="218" spans="12:13" x14ac:dyDescent="0.25">
      <c r="L218" s="26" t="str">
        <f t="shared" si="12"/>
        <v/>
      </c>
      <c r="M218" s="28">
        <f t="shared" si="13"/>
        <v>44050</v>
      </c>
    </row>
    <row r="219" spans="12:13" x14ac:dyDescent="0.25">
      <c r="L219" s="26" t="str">
        <f t="shared" si="12"/>
        <v/>
      </c>
      <c r="M219" s="28">
        <f t="shared" si="13"/>
        <v>44051</v>
      </c>
    </row>
    <row r="220" spans="12:13" x14ac:dyDescent="0.25">
      <c r="L220" s="26" t="str">
        <f t="shared" si="12"/>
        <v/>
      </c>
      <c r="M220" s="28">
        <f t="shared" si="13"/>
        <v>44052</v>
      </c>
    </row>
    <row r="221" spans="12:13" x14ac:dyDescent="0.25">
      <c r="L221" s="26" t="str">
        <f t="shared" si="12"/>
        <v>S 33</v>
      </c>
      <c r="M221" s="28">
        <f t="shared" si="13"/>
        <v>44053</v>
      </c>
    </row>
    <row r="222" spans="12:13" x14ac:dyDescent="0.25">
      <c r="L222" s="26" t="str">
        <f t="shared" si="12"/>
        <v/>
      </c>
      <c r="M222" s="28">
        <f t="shared" si="13"/>
        <v>44054</v>
      </c>
    </row>
    <row r="223" spans="12:13" x14ac:dyDescent="0.25">
      <c r="L223" s="26" t="str">
        <f t="shared" si="12"/>
        <v/>
      </c>
      <c r="M223" s="28">
        <f t="shared" si="13"/>
        <v>44055</v>
      </c>
    </row>
    <row r="224" spans="12:13" x14ac:dyDescent="0.25">
      <c r="L224" s="26" t="str">
        <f t="shared" si="12"/>
        <v/>
      </c>
      <c r="M224" s="28">
        <f t="shared" si="13"/>
        <v>44056</v>
      </c>
    </row>
    <row r="225" spans="12:13" x14ac:dyDescent="0.25">
      <c r="L225" s="26" t="str">
        <f t="shared" si="12"/>
        <v/>
      </c>
      <c r="M225" s="28">
        <f t="shared" si="13"/>
        <v>44057</v>
      </c>
    </row>
    <row r="226" spans="12:13" x14ac:dyDescent="0.25">
      <c r="L226" s="26" t="str">
        <f t="shared" si="12"/>
        <v/>
      </c>
      <c r="M226" s="28">
        <f t="shared" si="13"/>
        <v>44058</v>
      </c>
    </row>
    <row r="227" spans="12:13" x14ac:dyDescent="0.25">
      <c r="L227" s="26" t="str">
        <f t="shared" si="12"/>
        <v/>
      </c>
      <c r="M227" s="28">
        <f t="shared" si="13"/>
        <v>44059</v>
      </c>
    </row>
    <row r="228" spans="12:13" x14ac:dyDescent="0.25">
      <c r="L228" s="26" t="str">
        <f t="shared" si="12"/>
        <v>S 34</v>
      </c>
      <c r="M228" s="28">
        <f t="shared" si="13"/>
        <v>44060</v>
      </c>
    </row>
    <row r="229" spans="12:13" x14ac:dyDescent="0.25">
      <c r="L229" s="26" t="str">
        <f t="shared" si="12"/>
        <v/>
      </c>
      <c r="M229" s="28">
        <f t="shared" si="13"/>
        <v>44061</v>
      </c>
    </row>
    <row r="230" spans="12:13" x14ac:dyDescent="0.25">
      <c r="L230" s="26" t="str">
        <f t="shared" si="12"/>
        <v/>
      </c>
      <c r="M230" s="28">
        <f t="shared" si="13"/>
        <v>44062</v>
      </c>
    </row>
    <row r="231" spans="12:13" x14ac:dyDescent="0.25">
      <c r="L231" s="26" t="str">
        <f t="shared" si="12"/>
        <v/>
      </c>
      <c r="M231" s="28">
        <f t="shared" si="13"/>
        <v>44063</v>
      </c>
    </row>
    <row r="232" spans="12:13" x14ac:dyDescent="0.25">
      <c r="L232" s="26" t="str">
        <f t="shared" si="12"/>
        <v/>
      </c>
      <c r="M232" s="28">
        <f t="shared" si="13"/>
        <v>44064</v>
      </c>
    </row>
    <row r="233" spans="12:13" x14ac:dyDescent="0.25">
      <c r="L233" s="26" t="str">
        <f t="shared" si="12"/>
        <v/>
      </c>
      <c r="M233" s="28">
        <f t="shared" si="13"/>
        <v>44065</v>
      </c>
    </row>
    <row r="234" spans="12:13" x14ac:dyDescent="0.25">
      <c r="L234" s="26" t="str">
        <f t="shared" si="12"/>
        <v/>
      </c>
      <c r="M234" s="28">
        <f t="shared" si="13"/>
        <v>44066</v>
      </c>
    </row>
    <row r="235" spans="12:13" x14ac:dyDescent="0.25">
      <c r="L235" s="26" t="str">
        <f t="shared" si="12"/>
        <v>S 35</v>
      </c>
      <c r="M235" s="28">
        <f t="shared" si="13"/>
        <v>44067</v>
      </c>
    </row>
    <row r="236" spans="12:13" x14ac:dyDescent="0.25">
      <c r="L236" s="26" t="str">
        <f t="shared" si="12"/>
        <v/>
      </c>
      <c r="M236" s="28">
        <f t="shared" si="13"/>
        <v>44068</v>
      </c>
    </row>
    <row r="237" spans="12:13" x14ac:dyDescent="0.25">
      <c r="L237" s="26" t="str">
        <f t="shared" si="12"/>
        <v/>
      </c>
      <c r="M237" s="28">
        <f t="shared" si="13"/>
        <v>44069</v>
      </c>
    </row>
    <row r="238" spans="12:13" x14ac:dyDescent="0.25">
      <c r="L238" s="26" t="str">
        <f t="shared" si="12"/>
        <v/>
      </c>
      <c r="M238" s="28">
        <f t="shared" si="13"/>
        <v>44070</v>
      </c>
    </row>
    <row r="239" spans="12:13" x14ac:dyDescent="0.25">
      <c r="L239" s="26" t="str">
        <f t="shared" si="12"/>
        <v/>
      </c>
      <c r="M239" s="28">
        <f t="shared" si="13"/>
        <v>44071</v>
      </c>
    </row>
    <row r="240" spans="12:13" x14ac:dyDescent="0.25">
      <c r="L240" s="26" t="str">
        <f t="shared" si="12"/>
        <v/>
      </c>
      <c r="M240" s="28">
        <f t="shared" si="13"/>
        <v>44072</v>
      </c>
    </row>
    <row r="241" spans="12:13" x14ac:dyDescent="0.25">
      <c r="L241" s="26" t="str">
        <f t="shared" si="12"/>
        <v/>
      </c>
      <c r="M241" s="28">
        <f t="shared" si="13"/>
        <v>44073</v>
      </c>
    </row>
    <row r="242" spans="12:13" x14ac:dyDescent="0.25">
      <c r="L242" s="26" t="str">
        <f t="shared" si="12"/>
        <v>S 36</v>
      </c>
      <c r="M242" s="28">
        <f t="shared" si="13"/>
        <v>44074</v>
      </c>
    </row>
    <row r="243" spans="12:13" x14ac:dyDescent="0.25">
      <c r="L243" s="26" t="str">
        <f t="shared" si="12"/>
        <v/>
      </c>
      <c r="M243" s="28">
        <f t="shared" si="13"/>
        <v>44075</v>
      </c>
    </row>
    <row r="244" spans="12:13" x14ac:dyDescent="0.25">
      <c r="L244" s="26" t="str">
        <f t="shared" si="12"/>
        <v/>
      </c>
      <c r="M244" s="28">
        <f t="shared" si="13"/>
        <v>44076</v>
      </c>
    </row>
    <row r="245" spans="12:13" x14ac:dyDescent="0.25">
      <c r="L245" s="26" t="str">
        <f t="shared" si="12"/>
        <v/>
      </c>
      <c r="M245" s="28">
        <f t="shared" si="13"/>
        <v>44077</v>
      </c>
    </row>
    <row r="246" spans="12:13" x14ac:dyDescent="0.25">
      <c r="L246" s="26" t="str">
        <f t="shared" si="12"/>
        <v/>
      </c>
      <c r="M246" s="28">
        <f t="shared" si="13"/>
        <v>44078</v>
      </c>
    </row>
    <row r="247" spans="12:13" x14ac:dyDescent="0.25">
      <c r="L247" s="26" t="str">
        <f t="shared" si="12"/>
        <v/>
      </c>
      <c r="M247" s="28">
        <f t="shared" si="13"/>
        <v>44079</v>
      </c>
    </row>
    <row r="248" spans="12:13" x14ac:dyDescent="0.25">
      <c r="L248" s="26" t="str">
        <f t="shared" si="12"/>
        <v/>
      </c>
      <c r="M248" s="28">
        <f t="shared" si="13"/>
        <v>44080</v>
      </c>
    </row>
    <row r="249" spans="12:13" x14ac:dyDescent="0.25">
      <c r="L249" s="26" t="str">
        <f t="shared" si="12"/>
        <v>S 37</v>
      </c>
      <c r="M249" s="28">
        <f t="shared" si="13"/>
        <v>44081</v>
      </c>
    </row>
    <row r="250" spans="12:13" x14ac:dyDescent="0.25">
      <c r="L250" s="26" t="str">
        <f t="shared" si="12"/>
        <v/>
      </c>
      <c r="M250" s="28">
        <f t="shared" si="13"/>
        <v>44082</v>
      </c>
    </row>
    <row r="251" spans="12:13" x14ac:dyDescent="0.25">
      <c r="L251" s="26" t="str">
        <f t="shared" si="12"/>
        <v/>
      </c>
      <c r="M251" s="28">
        <f t="shared" si="13"/>
        <v>44083</v>
      </c>
    </row>
    <row r="252" spans="12:13" x14ac:dyDescent="0.25">
      <c r="L252" s="26" t="str">
        <f t="shared" si="12"/>
        <v/>
      </c>
      <c r="M252" s="28">
        <f t="shared" si="13"/>
        <v>44084</v>
      </c>
    </row>
    <row r="253" spans="12:13" x14ac:dyDescent="0.25">
      <c r="L253" s="26" t="str">
        <f t="shared" si="12"/>
        <v/>
      </c>
      <c r="M253" s="28">
        <f t="shared" si="13"/>
        <v>44085</v>
      </c>
    </row>
    <row r="254" spans="12:13" x14ac:dyDescent="0.25">
      <c r="L254" s="26" t="str">
        <f t="shared" si="12"/>
        <v/>
      </c>
      <c r="M254" s="28">
        <f t="shared" si="13"/>
        <v>44086</v>
      </c>
    </row>
    <row r="255" spans="12:13" x14ac:dyDescent="0.25">
      <c r="L255" s="26" t="str">
        <f t="shared" si="12"/>
        <v/>
      </c>
      <c r="M255" s="28">
        <f t="shared" si="13"/>
        <v>44087</v>
      </c>
    </row>
    <row r="256" spans="12:13" x14ac:dyDescent="0.25">
      <c r="L256" s="26" t="str">
        <f t="shared" si="12"/>
        <v>S 38</v>
      </c>
      <c r="M256" s="28">
        <f t="shared" si="13"/>
        <v>44088</v>
      </c>
    </row>
    <row r="257" spans="12:13" x14ac:dyDescent="0.25">
      <c r="L257" s="26" t="str">
        <f t="shared" si="12"/>
        <v/>
      </c>
      <c r="M257" s="28">
        <f t="shared" si="13"/>
        <v>44089</v>
      </c>
    </row>
    <row r="258" spans="12:13" x14ac:dyDescent="0.25">
      <c r="L258" s="26" t="str">
        <f t="shared" si="12"/>
        <v/>
      </c>
      <c r="M258" s="28">
        <f t="shared" si="13"/>
        <v>44090</v>
      </c>
    </row>
    <row r="259" spans="12:13" x14ac:dyDescent="0.25">
      <c r="L259" s="26" t="str">
        <f t="shared" si="12"/>
        <v/>
      </c>
      <c r="M259" s="28">
        <f t="shared" si="13"/>
        <v>44091</v>
      </c>
    </row>
    <row r="260" spans="12:13" x14ac:dyDescent="0.25">
      <c r="L260" s="26" t="str">
        <f t="shared" si="12"/>
        <v/>
      </c>
      <c r="M260" s="28">
        <f t="shared" si="13"/>
        <v>44092</v>
      </c>
    </row>
    <row r="261" spans="12:13" x14ac:dyDescent="0.25">
      <c r="L261" s="26" t="str">
        <f t="shared" ref="L261:L324" si="14">IF(WEEKDAY(M261,2)=1,"S " &amp; WEEKNUM(M261),"")</f>
        <v/>
      </c>
      <c r="M261" s="28">
        <f t="shared" si="13"/>
        <v>44093</v>
      </c>
    </row>
    <row r="262" spans="12:13" x14ac:dyDescent="0.25">
      <c r="L262" s="26" t="str">
        <f t="shared" si="14"/>
        <v/>
      </c>
      <c r="M262" s="28">
        <f t="shared" ref="M262:M325" si="15">M261+1</f>
        <v>44094</v>
      </c>
    </row>
    <row r="263" spans="12:13" x14ac:dyDescent="0.25">
      <c r="L263" s="26" t="str">
        <f t="shared" si="14"/>
        <v>S 39</v>
      </c>
      <c r="M263" s="28">
        <f t="shared" si="15"/>
        <v>44095</v>
      </c>
    </row>
    <row r="264" spans="12:13" x14ac:dyDescent="0.25">
      <c r="L264" s="26" t="str">
        <f t="shared" si="14"/>
        <v/>
      </c>
      <c r="M264" s="28">
        <f t="shared" si="15"/>
        <v>44096</v>
      </c>
    </row>
    <row r="265" spans="12:13" x14ac:dyDescent="0.25">
      <c r="L265" s="26" t="str">
        <f t="shared" si="14"/>
        <v/>
      </c>
      <c r="M265" s="28">
        <f t="shared" si="15"/>
        <v>44097</v>
      </c>
    </row>
    <row r="266" spans="12:13" x14ac:dyDescent="0.25">
      <c r="L266" s="26" t="str">
        <f t="shared" si="14"/>
        <v/>
      </c>
      <c r="M266" s="28">
        <f t="shared" si="15"/>
        <v>44098</v>
      </c>
    </row>
    <row r="267" spans="12:13" x14ac:dyDescent="0.25">
      <c r="L267" s="26" t="str">
        <f t="shared" si="14"/>
        <v/>
      </c>
      <c r="M267" s="28">
        <f t="shared" si="15"/>
        <v>44099</v>
      </c>
    </row>
    <row r="268" spans="12:13" x14ac:dyDescent="0.25">
      <c r="L268" s="26" t="str">
        <f t="shared" si="14"/>
        <v/>
      </c>
      <c r="M268" s="28">
        <f t="shared" si="15"/>
        <v>44100</v>
      </c>
    </row>
    <row r="269" spans="12:13" x14ac:dyDescent="0.25">
      <c r="L269" s="26" t="str">
        <f t="shared" si="14"/>
        <v/>
      </c>
      <c r="M269" s="28">
        <f t="shared" si="15"/>
        <v>44101</v>
      </c>
    </row>
    <row r="270" spans="12:13" x14ac:dyDescent="0.25">
      <c r="L270" s="26" t="str">
        <f t="shared" si="14"/>
        <v>S 40</v>
      </c>
      <c r="M270" s="28">
        <f t="shared" si="15"/>
        <v>44102</v>
      </c>
    </row>
    <row r="271" spans="12:13" x14ac:dyDescent="0.25">
      <c r="L271" s="26" t="str">
        <f t="shared" si="14"/>
        <v/>
      </c>
      <c r="M271" s="28">
        <f t="shared" si="15"/>
        <v>44103</v>
      </c>
    </row>
    <row r="272" spans="12:13" x14ac:dyDescent="0.25">
      <c r="L272" s="26" t="str">
        <f t="shared" si="14"/>
        <v/>
      </c>
      <c r="M272" s="28">
        <f t="shared" si="15"/>
        <v>44104</v>
      </c>
    </row>
    <row r="273" spans="12:13" x14ac:dyDescent="0.25">
      <c r="L273" s="26" t="str">
        <f t="shared" si="14"/>
        <v/>
      </c>
      <c r="M273" s="28">
        <f t="shared" si="15"/>
        <v>44105</v>
      </c>
    </row>
    <row r="274" spans="12:13" x14ac:dyDescent="0.25">
      <c r="L274" s="26" t="str">
        <f t="shared" si="14"/>
        <v/>
      </c>
      <c r="M274" s="28">
        <f t="shared" si="15"/>
        <v>44106</v>
      </c>
    </row>
    <row r="275" spans="12:13" x14ac:dyDescent="0.25">
      <c r="L275" s="26" t="str">
        <f t="shared" si="14"/>
        <v/>
      </c>
      <c r="M275" s="28">
        <f t="shared" si="15"/>
        <v>44107</v>
      </c>
    </row>
    <row r="276" spans="12:13" x14ac:dyDescent="0.25">
      <c r="L276" s="26" t="str">
        <f t="shared" si="14"/>
        <v/>
      </c>
      <c r="M276" s="28">
        <f t="shared" si="15"/>
        <v>44108</v>
      </c>
    </row>
    <row r="277" spans="12:13" x14ac:dyDescent="0.25">
      <c r="L277" s="26" t="str">
        <f t="shared" si="14"/>
        <v>S 41</v>
      </c>
      <c r="M277" s="28">
        <f t="shared" si="15"/>
        <v>44109</v>
      </c>
    </row>
    <row r="278" spans="12:13" x14ac:dyDescent="0.25">
      <c r="L278" s="26" t="str">
        <f t="shared" si="14"/>
        <v/>
      </c>
      <c r="M278" s="28">
        <f t="shared" si="15"/>
        <v>44110</v>
      </c>
    </row>
    <row r="279" spans="12:13" x14ac:dyDescent="0.25">
      <c r="L279" s="26" t="str">
        <f t="shared" si="14"/>
        <v/>
      </c>
      <c r="M279" s="28">
        <f t="shared" si="15"/>
        <v>44111</v>
      </c>
    </row>
    <row r="280" spans="12:13" x14ac:dyDescent="0.25">
      <c r="L280" s="26" t="str">
        <f t="shared" si="14"/>
        <v/>
      </c>
      <c r="M280" s="28">
        <f t="shared" si="15"/>
        <v>44112</v>
      </c>
    </row>
    <row r="281" spans="12:13" x14ac:dyDescent="0.25">
      <c r="L281" s="26" t="str">
        <f t="shared" si="14"/>
        <v/>
      </c>
      <c r="M281" s="28">
        <f t="shared" si="15"/>
        <v>44113</v>
      </c>
    </row>
    <row r="282" spans="12:13" x14ac:dyDescent="0.25">
      <c r="L282" s="26" t="str">
        <f t="shared" si="14"/>
        <v/>
      </c>
      <c r="M282" s="28">
        <f t="shared" si="15"/>
        <v>44114</v>
      </c>
    </row>
    <row r="283" spans="12:13" x14ac:dyDescent="0.25">
      <c r="L283" s="26" t="str">
        <f t="shared" si="14"/>
        <v/>
      </c>
      <c r="M283" s="28">
        <f t="shared" si="15"/>
        <v>44115</v>
      </c>
    </row>
    <row r="284" spans="12:13" x14ac:dyDescent="0.25">
      <c r="L284" s="26" t="str">
        <f t="shared" si="14"/>
        <v>S 42</v>
      </c>
      <c r="M284" s="28">
        <f t="shared" si="15"/>
        <v>44116</v>
      </c>
    </row>
    <row r="285" spans="12:13" x14ac:dyDescent="0.25">
      <c r="L285" s="26" t="str">
        <f t="shared" si="14"/>
        <v/>
      </c>
      <c r="M285" s="28">
        <f t="shared" si="15"/>
        <v>44117</v>
      </c>
    </row>
    <row r="286" spans="12:13" x14ac:dyDescent="0.25">
      <c r="L286" s="26" t="str">
        <f t="shared" si="14"/>
        <v/>
      </c>
      <c r="M286" s="28">
        <f t="shared" si="15"/>
        <v>44118</v>
      </c>
    </row>
    <row r="287" spans="12:13" x14ac:dyDescent="0.25">
      <c r="L287" s="26" t="str">
        <f t="shared" si="14"/>
        <v/>
      </c>
      <c r="M287" s="28">
        <f t="shared" si="15"/>
        <v>44119</v>
      </c>
    </row>
    <row r="288" spans="12:13" x14ac:dyDescent="0.25">
      <c r="L288" s="26" t="str">
        <f t="shared" si="14"/>
        <v/>
      </c>
      <c r="M288" s="28">
        <f t="shared" si="15"/>
        <v>44120</v>
      </c>
    </row>
    <row r="289" spans="12:13" x14ac:dyDescent="0.25">
      <c r="L289" s="26" t="str">
        <f t="shared" si="14"/>
        <v/>
      </c>
      <c r="M289" s="28">
        <f t="shared" si="15"/>
        <v>44121</v>
      </c>
    </row>
    <row r="290" spans="12:13" x14ac:dyDescent="0.25">
      <c r="L290" s="26" t="str">
        <f t="shared" si="14"/>
        <v/>
      </c>
      <c r="M290" s="28">
        <f t="shared" si="15"/>
        <v>44122</v>
      </c>
    </row>
    <row r="291" spans="12:13" x14ac:dyDescent="0.25">
      <c r="L291" s="26" t="str">
        <f t="shared" si="14"/>
        <v>S 43</v>
      </c>
      <c r="M291" s="28">
        <f t="shared" si="15"/>
        <v>44123</v>
      </c>
    </row>
    <row r="292" spans="12:13" x14ac:dyDescent="0.25">
      <c r="L292" s="26" t="str">
        <f t="shared" si="14"/>
        <v/>
      </c>
      <c r="M292" s="28">
        <f t="shared" si="15"/>
        <v>44124</v>
      </c>
    </row>
    <row r="293" spans="12:13" x14ac:dyDescent="0.25">
      <c r="L293" s="26" t="str">
        <f t="shared" si="14"/>
        <v/>
      </c>
      <c r="M293" s="28">
        <f t="shared" si="15"/>
        <v>44125</v>
      </c>
    </row>
    <row r="294" spans="12:13" x14ac:dyDescent="0.25">
      <c r="L294" s="26" t="str">
        <f t="shared" si="14"/>
        <v/>
      </c>
      <c r="M294" s="28">
        <f t="shared" si="15"/>
        <v>44126</v>
      </c>
    </row>
    <row r="295" spans="12:13" x14ac:dyDescent="0.25">
      <c r="L295" s="26" t="str">
        <f t="shared" si="14"/>
        <v/>
      </c>
      <c r="M295" s="28">
        <f t="shared" si="15"/>
        <v>44127</v>
      </c>
    </row>
    <row r="296" spans="12:13" x14ac:dyDescent="0.25">
      <c r="L296" s="26" t="str">
        <f t="shared" si="14"/>
        <v/>
      </c>
      <c r="M296" s="28">
        <f t="shared" si="15"/>
        <v>44128</v>
      </c>
    </row>
    <row r="297" spans="12:13" x14ac:dyDescent="0.25">
      <c r="L297" s="26" t="str">
        <f t="shared" si="14"/>
        <v/>
      </c>
      <c r="M297" s="28">
        <f t="shared" si="15"/>
        <v>44129</v>
      </c>
    </row>
    <row r="298" spans="12:13" x14ac:dyDescent="0.25">
      <c r="L298" s="26" t="str">
        <f t="shared" si="14"/>
        <v>S 44</v>
      </c>
      <c r="M298" s="28">
        <f t="shared" si="15"/>
        <v>44130</v>
      </c>
    </row>
    <row r="299" spans="12:13" x14ac:dyDescent="0.25">
      <c r="L299" s="26" t="str">
        <f t="shared" si="14"/>
        <v/>
      </c>
      <c r="M299" s="28">
        <f t="shared" si="15"/>
        <v>44131</v>
      </c>
    </row>
    <row r="300" spans="12:13" x14ac:dyDescent="0.25">
      <c r="L300" s="26" t="str">
        <f t="shared" si="14"/>
        <v/>
      </c>
      <c r="M300" s="28">
        <f t="shared" si="15"/>
        <v>44132</v>
      </c>
    </row>
    <row r="301" spans="12:13" x14ac:dyDescent="0.25">
      <c r="L301" s="26" t="str">
        <f t="shared" si="14"/>
        <v/>
      </c>
      <c r="M301" s="28">
        <f t="shared" si="15"/>
        <v>44133</v>
      </c>
    </row>
    <row r="302" spans="12:13" x14ac:dyDescent="0.25">
      <c r="L302" s="26" t="str">
        <f t="shared" si="14"/>
        <v/>
      </c>
      <c r="M302" s="28">
        <f t="shared" si="15"/>
        <v>44134</v>
      </c>
    </row>
    <row r="303" spans="12:13" x14ac:dyDescent="0.25">
      <c r="L303" s="26" t="str">
        <f t="shared" si="14"/>
        <v/>
      </c>
      <c r="M303" s="28">
        <f t="shared" si="15"/>
        <v>44135</v>
      </c>
    </row>
    <row r="304" spans="12:13" x14ac:dyDescent="0.25">
      <c r="L304" s="26" t="str">
        <f t="shared" si="14"/>
        <v/>
      </c>
      <c r="M304" s="28">
        <f t="shared" si="15"/>
        <v>44136</v>
      </c>
    </row>
    <row r="305" spans="12:13" x14ac:dyDescent="0.25">
      <c r="L305" s="26" t="str">
        <f t="shared" si="14"/>
        <v>S 45</v>
      </c>
      <c r="M305" s="28">
        <f t="shared" si="15"/>
        <v>44137</v>
      </c>
    </row>
    <row r="306" spans="12:13" x14ac:dyDescent="0.25">
      <c r="L306" s="26" t="str">
        <f t="shared" si="14"/>
        <v/>
      </c>
      <c r="M306" s="28">
        <f t="shared" si="15"/>
        <v>44138</v>
      </c>
    </row>
    <row r="307" spans="12:13" x14ac:dyDescent="0.25">
      <c r="L307" s="26" t="str">
        <f t="shared" si="14"/>
        <v/>
      </c>
      <c r="M307" s="28">
        <f t="shared" si="15"/>
        <v>44139</v>
      </c>
    </row>
    <row r="308" spans="12:13" x14ac:dyDescent="0.25">
      <c r="L308" s="26" t="str">
        <f t="shared" si="14"/>
        <v/>
      </c>
      <c r="M308" s="28">
        <f t="shared" si="15"/>
        <v>44140</v>
      </c>
    </row>
    <row r="309" spans="12:13" x14ac:dyDescent="0.25">
      <c r="L309" s="26" t="str">
        <f t="shared" si="14"/>
        <v/>
      </c>
      <c r="M309" s="28">
        <f t="shared" si="15"/>
        <v>44141</v>
      </c>
    </row>
    <row r="310" spans="12:13" x14ac:dyDescent="0.25">
      <c r="L310" s="26" t="str">
        <f t="shared" si="14"/>
        <v/>
      </c>
      <c r="M310" s="28">
        <f t="shared" si="15"/>
        <v>44142</v>
      </c>
    </row>
    <row r="311" spans="12:13" x14ac:dyDescent="0.25">
      <c r="L311" s="26" t="str">
        <f t="shared" si="14"/>
        <v/>
      </c>
      <c r="M311" s="28">
        <f t="shared" si="15"/>
        <v>44143</v>
      </c>
    </row>
    <row r="312" spans="12:13" x14ac:dyDescent="0.25">
      <c r="L312" s="26" t="str">
        <f t="shared" si="14"/>
        <v>S 46</v>
      </c>
      <c r="M312" s="28">
        <f t="shared" si="15"/>
        <v>44144</v>
      </c>
    </row>
    <row r="313" spans="12:13" x14ac:dyDescent="0.25">
      <c r="L313" s="26" t="str">
        <f t="shared" si="14"/>
        <v/>
      </c>
      <c r="M313" s="28">
        <f t="shared" si="15"/>
        <v>44145</v>
      </c>
    </row>
    <row r="314" spans="12:13" x14ac:dyDescent="0.25">
      <c r="L314" s="26" t="str">
        <f t="shared" si="14"/>
        <v/>
      </c>
      <c r="M314" s="28">
        <f t="shared" si="15"/>
        <v>44146</v>
      </c>
    </row>
    <row r="315" spans="12:13" x14ac:dyDescent="0.25">
      <c r="L315" s="26" t="str">
        <f t="shared" si="14"/>
        <v/>
      </c>
      <c r="M315" s="28">
        <f t="shared" si="15"/>
        <v>44147</v>
      </c>
    </row>
    <row r="316" spans="12:13" x14ac:dyDescent="0.25">
      <c r="L316" s="26" t="str">
        <f t="shared" si="14"/>
        <v/>
      </c>
      <c r="M316" s="28">
        <f t="shared" si="15"/>
        <v>44148</v>
      </c>
    </row>
    <row r="317" spans="12:13" x14ac:dyDescent="0.25">
      <c r="L317" s="26" t="str">
        <f t="shared" si="14"/>
        <v/>
      </c>
      <c r="M317" s="28">
        <f t="shared" si="15"/>
        <v>44149</v>
      </c>
    </row>
    <row r="318" spans="12:13" x14ac:dyDescent="0.25">
      <c r="L318" s="26" t="str">
        <f t="shared" si="14"/>
        <v/>
      </c>
      <c r="M318" s="28">
        <f t="shared" si="15"/>
        <v>44150</v>
      </c>
    </row>
    <row r="319" spans="12:13" x14ac:dyDescent="0.25">
      <c r="L319" s="26" t="str">
        <f t="shared" si="14"/>
        <v>S 47</v>
      </c>
      <c r="M319" s="28">
        <f t="shared" si="15"/>
        <v>44151</v>
      </c>
    </row>
    <row r="320" spans="12:13" x14ac:dyDescent="0.25">
      <c r="L320" s="26" t="str">
        <f t="shared" si="14"/>
        <v/>
      </c>
      <c r="M320" s="28">
        <f t="shared" si="15"/>
        <v>44152</v>
      </c>
    </row>
    <row r="321" spans="12:13" x14ac:dyDescent="0.25">
      <c r="L321" s="26" t="str">
        <f t="shared" si="14"/>
        <v/>
      </c>
      <c r="M321" s="28">
        <f t="shared" si="15"/>
        <v>44153</v>
      </c>
    </row>
    <row r="322" spans="12:13" x14ac:dyDescent="0.25">
      <c r="L322" s="26" t="str">
        <f t="shared" si="14"/>
        <v/>
      </c>
      <c r="M322" s="28">
        <f t="shared" si="15"/>
        <v>44154</v>
      </c>
    </row>
    <row r="323" spans="12:13" x14ac:dyDescent="0.25">
      <c r="L323" s="26" t="str">
        <f t="shared" si="14"/>
        <v/>
      </c>
      <c r="M323" s="28">
        <f t="shared" si="15"/>
        <v>44155</v>
      </c>
    </row>
    <row r="324" spans="12:13" x14ac:dyDescent="0.25">
      <c r="L324" s="26" t="str">
        <f t="shared" si="14"/>
        <v/>
      </c>
      <c r="M324" s="28">
        <f t="shared" si="15"/>
        <v>44156</v>
      </c>
    </row>
    <row r="325" spans="12:13" x14ac:dyDescent="0.25">
      <c r="L325" s="26" t="str">
        <f t="shared" ref="L325:L381" si="16">IF(WEEKDAY(M325,2)=1,"S " &amp; WEEKNUM(M325),"")</f>
        <v/>
      </c>
      <c r="M325" s="28">
        <f t="shared" si="15"/>
        <v>44157</v>
      </c>
    </row>
    <row r="326" spans="12:13" x14ac:dyDescent="0.25">
      <c r="L326" s="26" t="str">
        <f t="shared" si="16"/>
        <v>S 48</v>
      </c>
      <c r="M326" s="28">
        <f t="shared" ref="M326:M381" si="17">M325+1</f>
        <v>44158</v>
      </c>
    </row>
    <row r="327" spans="12:13" x14ac:dyDescent="0.25">
      <c r="L327" s="26" t="str">
        <f t="shared" si="16"/>
        <v/>
      </c>
      <c r="M327" s="28">
        <f t="shared" si="17"/>
        <v>44159</v>
      </c>
    </row>
    <row r="328" spans="12:13" x14ac:dyDescent="0.25">
      <c r="L328" s="26" t="str">
        <f t="shared" si="16"/>
        <v/>
      </c>
      <c r="M328" s="28">
        <f t="shared" si="17"/>
        <v>44160</v>
      </c>
    </row>
    <row r="329" spans="12:13" x14ac:dyDescent="0.25">
      <c r="L329" s="26" t="str">
        <f t="shared" si="16"/>
        <v/>
      </c>
      <c r="M329" s="28">
        <f t="shared" si="17"/>
        <v>44161</v>
      </c>
    </row>
    <row r="330" spans="12:13" x14ac:dyDescent="0.25">
      <c r="L330" s="26" t="str">
        <f t="shared" si="16"/>
        <v/>
      </c>
      <c r="M330" s="28">
        <f t="shared" si="17"/>
        <v>44162</v>
      </c>
    </row>
    <row r="331" spans="12:13" x14ac:dyDescent="0.25">
      <c r="L331" s="26" t="str">
        <f t="shared" si="16"/>
        <v/>
      </c>
      <c r="M331" s="28">
        <f t="shared" si="17"/>
        <v>44163</v>
      </c>
    </row>
    <row r="332" spans="12:13" x14ac:dyDescent="0.25">
      <c r="L332" s="26" t="str">
        <f t="shared" si="16"/>
        <v/>
      </c>
      <c r="M332" s="28">
        <f t="shared" si="17"/>
        <v>44164</v>
      </c>
    </row>
    <row r="333" spans="12:13" x14ac:dyDescent="0.25">
      <c r="L333" s="26" t="str">
        <f t="shared" si="16"/>
        <v>S 49</v>
      </c>
      <c r="M333" s="28">
        <f t="shared" si="17"/>
        <v>44165</v>
      </c>
    </row>
    <row r="334" spans="12:13" x14ac:dyDescent="0.25">
      <c r="L334" s="26" t="str">
        <f t="shared" si="16"/>
        <v/>
      </c>
      <c r="M334" s="28">
        <f t="shared" si="17"/>
        <v>44166</v>
      </c>
    </row>
    <row r="335" spans="12:13" x14ac:dyDescent="0.25">
      <c r="L335" s="26" t="str">
        <f t="shared" si="16"/>
        <v/>
      </c>
      <c r="M335" s="28">
        <f t="shared" si="17"/>
        <v>44167</v>
      </c>
    </row>
    <row r="336" spans="12:13" x14ac:dyDescent="0.25">
      <c r="L336" s="26" t="str">
        <f t="shared" si="16"/>
        <v/>
      </c>
      <c r="M336" s="28">
        <f t="shared" si="17"/>
        <v>44168</v>
      </c>
    </row>
    <row r="337" spans="12:13" x14ac:dyDescent="0.25">
      <c r="L337" s="26" t="str">
        <f t="shared" si="16"/>
        <v/>
      </c>
      <c r="M337" s="28">
        <f t="shared" si="17"/>
        <v>44169</v>
      </c>
    </row>
    <row r="338" spans="12:13" x14ac:dyDescent="0.25">
      <c r="L338" s="26" t="str">
        <f t="shared" si="16"/>
        <v/>
      </c>
      <c r="M338" s="28">
        <f t="shared" si="17"/>
        <v>44170</v>
      </c>
    </row>
    <row r="339" spans="12:13" x14ac:dyDescent="0.25">
      <c r="L339" s="26" t="str">
        <f t="shared" si="16"/>
        <v/>
      </c>
      <c r="M339" s="28">
        <f t="shared" si="17"/>
        <v>44171</v>
      </c>
    </row>
    <row r="340" spans="12:13" x14ac:dyDescent="0.25">
      <c r="L340" s="26" t="str">
        <f t="shared" si="16"/>
        <v>S 50</v>
      </c>
      <c r="M340" s="28">
        <f t="shared" si="17"/>
        <v>44172</v>
      </c>
    </row>
    <row r="341" spans="12:13" x14ac:dyDescent="0.25">
      <c r="L341" s="26" t="str">
        <f t="shared" si="16"/>
        <v/>
      </c>
      <c r="M341" s="28">
        <f t="shared" si="17"/>
        <v>44173</v>
      </c>
    </row>
    <row r="342" spans="12:13" x14ac:dyDescent="0.25">
      <c r="L342" s="26" t="str">
        <f t="shared" si="16"/>
        <v/>
      </c>
      <c r="M342" s="28">
        <f t="shared" si="17"/>
        <v>44174</v>
      </c>
    </row>
    <row r="343" spans="12:13" x14ac:dyDescent="0.25">
      <c r="L343" s="26" t="str">
        <f t="shared" si="16"/>
        <v/>
      </c>
      <c r="M343" s="28">
        <f t="shared" si="17"/>
        <v>44175</v>
      </c>
    </row>
    <row r="344" spans="12:13" x14ac:dyDescent="0.25">
      <c r="L344" s="26" t="str">
        <f t="shared" si="16"/>
        <v/>
      </c>
      <c r="M344" s="28">
        <f t="shared" si="17"/>
        <v>44176</v>
      </c>
    </row>
    <row r="345" spans="12:13" x14ac:dyDescent="0.25">
      <c r="L345" s="26" t="str">
        <f t="shared" si="16"/>
        <v/>
      </c>
      <c r="M345" s="28">
        <f t="shared" si="17"/>
        <v>44177</v>
      </c>
    </row>
    <row r="346" spans="12:13" x14ac:dyDescent="0.25">
      <c r="L346" s="26" t="str">
        <f t="shared" si="16"/>
        <v/>
      </c>
      <c r="M346" s="28">
        <f t="shared" si="17"/>
        <v>44178</v>
      </c>
    </row>
    <row r="347" spans="12:13" x14ac:dyDescent="0.25">
      <c r="L347" s="26" t="str">
        <f t="shared" si="16"/>
        <v>S 51</v>
      </c>
      <c r="M347" s="28">
        <f t="shared" si="17"/>
        <v>44179</v>
      </c>
    </row>
    <row r="348" spans="12:13" x14ac:dyDescent="0.25">
      <c r="L348" s="26" t="str">
        <f t="shared" si="16"/>
        <v/>
      </c>
      <c r="M348" s="28">
        <f t="shared" si="17"/>
        <v>44180</v>
      </c>
    </row>
    <row r="349" spans="12:13" x14ac:dyDescent="0.25">
      <c r="L349" s="26" t="str">
        <f t="shared" si="16"/>
        <v/>
      </c>
      <c r="M349" s="28">
        <f t="shared" si="17"/>
        <v>44181</v>
      </c>
    </row>
    <row r="350" spans="12:13" x14ac:dyDescent="0.25">
      <c r="L350" s="26" t="str">
        <f t="shared" si="16"/>
        <v/>
      </c>
      <c r="M350" s="28">
        <f t="shared" si="17"/>
        <v>44182</v>
      </c>
    </row>
    <row r="351" spans="12:13" x14ac:dyDescent="0.25">
      <c r="L351" s="26" t="str">
        <f t="shared" si="16"/>
        <v/>
      </c>
      <c r="M351" s="28">
        <f t="shared" si="17"/>
        <v>44183</v>
      </c>
    </row>
    <row r="352" spans="12:13" x14ac:dyDescent="0.25">
      <c r="L352" s="26" t="str">
        <f t="shared" si="16"/>
        <v/>
      </c>
      <c r="M352" s="28">
        <f t="shared" si="17"/>
        <v>44184</v>
      </c>
    </row>
    <row r="353" spans="12:13" x14ac:dyDescent="0.25">
      <c r="L353" s="26" t="str">
        <f t="shared" si="16"/>
        <v/>
      </c>
      <c r="M353" s="28">
        <f t="shared" si="17"/>
        <v>44185</v>
      </c>
    </row>
    <row r="354" spans="12:13" x14ac:dyDescent="0.25">
      <c r="L354" s="26" t="str">
        <f t="shared" si="16"/>
        <v>S 52</v>
      </c>
      <c r="M354" s="28">
        <f t="shared" si="17"/>
        <v>44186</v>
      </c>
    </row>
    <row r="355" spans="12:13" x14ac:dyDescent="0.25">
      <c r="L355" s="26" t="str">
        <f t="shared" si="16"/>
        <v/>
      </c>
      <c r="M355" s="28">
        <f t="shared" si="17"/>
        <v>44187</v>
      </c>
    </row>
    <row r="356" spans="12:13" x14ac:dyDescent="0.25">
      <c r="L356" s="26" t="str">
        <f t="shared" si="16"/>
        <v/>
      </c>
      <c r="M356" s="28">
        <f t="shared" si="17"/>
        <v>44188</v>
      </c>
    </row>
    <row r="357" spans="12:13" x14ac:dyDescent="0.25">
      <c r="L357" s="26" t="str">
        <f t="shared" si="16"/>
        <v/>
      </c>
      <c r="M357" s="28">
        <f t="shared" si="17"/>
        <v>44189</v>
      </c>
    </row>
    <row r="358" spans="12:13" x14ac:dyDescent="0.25">
      <c r="L358" s="26" t="str">
        <f t="shared" si="16"/>
        <v/>
      </c>
      <c r="M358" s="28">
        <f t="shared" si="17"/>
        <v>44190</v>
      </c>
    </row>
    <row r="359" spans="12:13" x14ac:dyDescent="0.25">
      <c r="L359" s="26" t="str">
        <f t="shared" si="16"/>
        <v/>
      </c>
      <c r="M359" s="28">
        <f t="shared" si="17"/>
        <v>44191</v>
      </c>
    </row>
    <row r="360" spans="12:13" x14ac:dyDescent="0.25">
      <c r="L360" s="26" t="str">
        <f t="shared" si="16"/>
        <v/>
      </c>
      <c r="M360" s="28">
        <f t="shared" si="17"/>
        <v>44192</v>
      </c>
    </row>
    <row r="361" spans="12:13" x14ac:dyDescent="0.25">
      <c r="L361" s="26" t="str">
        <f t="shared" si="16"/>
        <v>S 53</v>
      </c>
      <c r="M361" s="28">
        <f t="shared" si="17"/>
        <v>44193</v>
      </c>
    </row>
    <row r="362" spans="12:13" x14ac:dyDescent="0.25">
      <c r="L362" s="26" t="str">
        <f t="shared" si="16"/>
        <v/>
      </c>
      <c r="M362" s="28">
        <f t="shared" si="17"/>
        <v>44194</v>
      </c>
    </row>
    <row r="363" spans="12:13" x14ac:dyDescent="0.25">
      <c r="L363" s="26" t="str">
        <f t="shared" si="16"/>
        <v/>
      </c>
      <c r="M363" s="28">
        <f t="shared" si="17"/>
        <v>44195</v>
      </c>
    </row>
    <row r="364" spans="12:13" x14ac:dyDescent="0.25">
      <c r="L364" s="26" t="str">
        <f t="shared" si="16"/>
        <v/>
      </c>
      <c r="M364" s="28">
        <f t="shared" si="17"/>
        <v>44196</v>
      </c>
    </row>
    <row r="365" spans="12:13" x14ac:dyDescent="0.25">
      <c r="L365" s="26" t="str">
        <f t="shared" si="16"/>
        <v/>
      </c>
      <c r="M365" s="28">
        <f t="shared" si="17"/>
        <v>44197</v>
      </c>
    </row>
    <row r="366" spans="12:13" x14ac:dyDescent="0.25">
      <c r="L366" s="26" t="str">
        <f t="shared" si="16"/>
        <v/>
      </c>
      <c r="M366" s="28">
        <f t="shared" si="17"/>
        <v>44198</v>
      </c>
    </row>
    <row r="367" spans="12:13" x14ac:dyDescent="0.25">
      <c r="L367" s="26" t="str">
        <f t="shared" si="16"/>
        <v/>
      </c>
      <c r="M367" s="28">
        <f t="shared" si="17"/>
        <v>44199</v>
      </c>
    </row>
    <row r="368" spans="12:13" x14ac:dyDescent="0.25">
      <c r="L368" s="26" t="str">
        <f t="shared" si="16"/>
        <v>S 2</v>
      </c>
      <c r="M368" s="28">
        <f t="shared" si="17"/>
        <v>44200</v>
      </c>
    </row>
    <row r="369" spans="12:13" x14ac:dyDescent="0.25">
      <c r="L369" s="26" t="str">
        <f t="shared" si="16"/>
        <v/>
      </c>
      <c r="M369" s="28">
        <f t="shared" si="17"/>
        <v>44201</v>
      </c>
    </row>
    <row r="370" spans="12:13" x14ac:dyDescent="0.25">
      <c r="L370" s="26" t="str">
        <f t="shared" si="16"/>
        <v/>
      </c>
      <c r="M370" s="28">
        <f t="shared" si="17"/>
        <v>44202</v>
      </c>
    </row>
    <row r="371" spans="12:13" x14ac:dyDescent="0.25">
      <c r="L371" s="26" t="str">
        <f t="shared" si="16"/>
        <v/>
      </c>
      <c r="M371" s="28">
        <f t="shared" si="17"/>
        <v>44203</v>
      </c>
    </row>
    <row r="372" spans="12:13" x14ac:dyDescent="0.25">
      <c r="L372" s="26" t="str">
        <f t="shared" si="16"/>
        <v/>
      </c>
      <c r="M372" s="28">
        <f t="shared" si="17"/>
        <v>44204</v>
      </c>
    </row>
    <row r="373" spans="12:13" x14ac:dyDescent="0.25">
      <c r="L373" s="26" t="str">
        <f t="shared" si="16"/>
        <v/>
      </c>
      <c r="M373" s="28">
        <f t="shared" si="17"/>
        <v>44205</v>
      </c>
    </row>
    <row r="374" spans="12:13" x14ac:dyDescent="0.25">
      <c r="L374" s="26" t="str">
        <f t="shared" si="16"/>
        <v/>
      </c>
      <c r="M374" s="28">
        <f t="shared" si="17"/>
        <v>44206</v>
      </c>
    </row>
    <row r="375" spans="12:13" x14ac:dyDescent="0.25">
      <c r="L375" s="26" t="str">
        <f t="shared" si="16"/>
        <v>S 3</v>
      </c>
      <c r="M375" s="28">
        <f t="shared" si="17"/>
        <v>44207</v>
      </c>
    </row>
    <row r="376" spans="12:13" x14ac:dyDescent="0.25">
      <c r="L376" s="26" t="str">
        <f t="shared" si="16"/>
        <v/>
      </c>
      <c r="M376" s="28">
        <f t="shared" si="17"/>
        <v>44208</v>
      </c>
    </row>
    <row r="377" spans="12:13" x14ac:dyDescent="0.25">
      <c r="L377" s="26" t="str">
        <f t="shared" si="16"/>
        <v/>
      </c>
      <c r="M377" s="28">
        <f t="shared" si="17"/>
        <v>44209</v>
      </c>
    </row>
    <row r="378" spans="12:13" x14ac:dyDescent="0.25">
      <c r="L378" s="26" t="str">
        <f t="shared" si="16"/>
        <v/>
      </c>
      <c r="M378" s="28">
        <f t="shared" si="17"/>
        <v>44210</v>
      </c>
    </row>
    <row r="379" spans="12:13" x14ac:dyDescent="0.25">
      <c r="L379" s="26" t="str">
        <f t="shared" si="16"/>
        <v/>
      </c>
      <c r="M379" s="28">
        <f t="shared" si="17"/>
        <v>44211</v>
      </c>
    </row>
    <row r="380" spans="12:13" x14ac:dyDescent="0.25">
      <c r="L380" s="26" t="str">
        <f t="shared" si="16"/>
        <v/>
      </c>
      <c r="M380" s="28">
        <f t="shared" si="17"/>
        <v>44212</v>
      </c>
    </row>
    <row r="381" spans="12:13" x14ac:dyDescent="0.25">
      <c r="L381" s="26" t="str">
        <f t="shared" si="16"/>
        <v/>
      </c>
      <c r="M381" s="28">
        <f t="shared" si="17"/>
        <v>44213</v>
      </c>
    </row>
  </sheetData>
  <mergeCells count="1">
    <mergeCell ref="D1:J1"/>
  </mergeCells>
  <conditionalFormatting sqref="D4:J57">
    <cfRule type="cellIs" dxfId="1" priority="2" operator="equal">
      <formula>TODAY()</formula>
    </cfRule>
  </conditionalFormatting>
  <conditionalFormatting sqref="M4:M381">
    <cfRule type="cellIs" dxfId="0" priority="1" operator="equal">
      <formula>TODAY()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3"/>
  <sheetViews>
    <sheetView workbookViewId="0">
      <selection activeCell="A58" sqref="A10:XFD58"/>
    </sheetView>
  </sheetViews>
  <sheetFormatPr baseColWidth="10" defaultRowHeight="15" x14ac:dyDescent="0.25"/>
  <cols>
    <col min="1" max="1" width="16.140625" bestFit="1" customWidth="1"/>
    <col min="2" max="2" width="12" bestFit="1" customWidth="1"/>
    <col min="3" max="3" width="26.140625" bestFit="1" customWidth="1"/>
    <col min="4" max="4" width="20.85546875" bestFit="1" customWidth="1"/>
    <col min="5" max="5" width="22.28515625" bestFit="1" customWidth="1"/>
  </cols>
  <sheetData>
    <row r="1" spans="1:5" x14ac:dyDescent="0.25">
      <c r="A1" s="52" t="s">
        <v>38</v>
      </c>
      <c r="B1" s="52" t="s">
        <v>39</v>
      </c>
      <c r="C1" s="52" t="s">
        <v>40</v>
      </c>
      <c r="D1" s="52" t="s">
        <v>41</v>
      </c>
      <c r="E1" s="52" t="s">
        <v>42</v>
      </c>
    </row>
    <row r="2" spans="1:5" x14ac:dyDescent="0.25">
      <c r="A2" s="53" t="s">
        <v>46</v>
      </c>
      <c r="B2" s="54" t="s">
        <v>52</v>
      </c>
      <c r="C2" s="55"/>
      <c r="D2" s="56"/>
      <c r="E2" s="57" t="str">
        <f>tbl_LISTE_DES_FRERES[[#This Row],[PRENOM]]&amp;" "&amp;tbl_LISTE_DES_FRERES[[#This Row],[NOM]]</f>
        <v>je lolo</v>
      </c>
    </row>
    <row r="3" spans="1:5" x14ac:dyDescent="0.25">
      <c r="A3" s="54" t="s">
        <v>47</v>
      </c>
      <c r="B3" s="54" t="s">
        <v>53</v>
      </c>
      <c r="C3" s="55"/>
      <c r="D3" s="56"/>
      <c r="E3" s="57" t="str">
        <f>tbl_LISTE_DES_FRERES[[#This Row],[PRENOM]]&amp;" "&amp;tbl_LISTE_DES_FRERES[[#This Row],[NOM]]</f>
        <v>ne lili</v>
      </c>
    </row>
    <row r="4" spans="1:5" x14ac:dyDescent="0.25">
      <c r="A4" s="54" t="s">
        <v>48</v>
      </c>
      <c r="B4" s="54" t="s">
        <v>54</v>
      </c>
      <c r="C4" s="55"/>
      <c r="D4" s="56"/>
      <c r="E4" s="57" t="str">
        <f>tbl_LISTE_DES_FRERES[[#This Row],[PRENOM]]&amp;" "&amp;tbl_LISTE_DES_FRERES[[#This Row],[NOM]]</f>
        <v>sais lala</v>
      </c>
    </row>
    <row r="5" spans="1:5" x14ac:dyDescent="0.25">
      <c r="A5" s="54" t="s">
        <v>49</v>
      </c>
      <c r="B5" s="54" t="s">
        <v>55</v>
      </c>
      <c r="C5" s="55"/>
      <c r="D5" s="56"/>
      <c r="E5" s="57" t="str">
        <f>tbl_LISTE_DES_FRERES[[#This Row],[PRENOM]]&amp;" "&amp;tbl_LISTE_DES_FRERES[[#This Row],[NOM]]</f>
        <v>pas vonvon</v>
      </c>
    </row>
    <row r="6" spans="1:5" x14ac:dyDescent="0.25">
      <c r="A6" s="53" t="s">
        <v>50</v>
      </c>
      <c r="B6" s="54" t="s">
        <v>56</v>
      </c>
      <c r="C6" s="55"/>
      <c r="D6" s="56"/>
      <c r="E6" s="57" t="str">
        <f>tbl_LISTE_DES_FRERES[[#This Row],[PRENOM]]&amp;" "&amp;tbl_LISTE_DES_FRERES[[#This Row],[NOM]]</f>
        <v>bien auau</v>
      </c>
    </row>
    <row r="7" spans="1:5" x14ac:dyDescent="0.25">
      <c r="A7" s="54" t="s">
        <v>51</v>
      </c>
      <c r="B7" s="54" t="s">
        <v>57</v>
      </c>
      <c r="C7" s="55"/>
      <c r="D7" s="56"/>
      <c r="E7" s="57" t="str">
        <f>tbl_LISTE_DES_FRERES[[#This Row],[PRENOM]]&amp;" "&amp;tbl_LISTE_DES_FRERES[[#This Row],[NOM]]</f>
        <v>nager dodo</v>
      </c>
    </row>
    <row r="8" spans="1:5" x14ac:dyDescent="0.25">
      <c r="A8" s="53"/>
      <c r="B8" s="54"/>
      <c r="C8" s="55"/>
      <c r="D8" s="56"/>
      <c r="E8" s="57" t="str">
        <f>tbl_LISTE_DES_FRERES[[#This Row],[PRENOM]]&amp;" "&amp;tbl_LISTE_DES_FRERES[[#This Row],[NOM]]</f>
        <v xml:space="preserve"> </v>
      </c>
    </row>
    <row r="9" spans="1:5" x14ac:dyDescent="0.25">
      <c r="A9" s="54"/>
      <c r="B9" s="54"/>
      <c r="C9" s="55"/>
      <c r="D9" s="56"/>
      <c r="E9" s="57" t="str">
        <f>tbl_LISTE_DES_FRERES[[#This Row],[PRENOM]]&amp;" "&amp;tbl_LISTE_DES_FRERES[[#This Row],[NOM]]</f>
        <v xml:space="preserve"> </v>
      </c>
    </row>
    <row r="10" spans="1:5" x14ac:dyDescent="0.25">
      <c r="A10" s="59"/>
      <c r="B10" s="58"/>
      <c r="C10" s="55"/>
      <c r="D10" s="56"/>
      <c r="E10" s="57" t="str">
        <f>tbl_LISTE_DES_FRERES[[#This Row],[PRENOM]]&amp;" "&amp;tbl_LISTE_DES_FRERES[[#This Row],[NOM]]</f>
        <v xml:space="preserve"> </v>
      </c>
    </row>
    <row r="11" spans="1:5" x14ac:dyDescent="0.25">
      <c r="A11" s="59"/>
      <c r="B11" s="58"/>
      <c r="C11" s="55"/>
      <c r="D11" s="56"/>
      <c r="E11" s="57" t="str">
        <f>tbl_LISTE_DES_FRERES[[#This Row],[PRENOM]]&amp;" "&amp;tbl_LISTE_DES_FRERES[[#This Row],[NOM]]</f>
        <v xml:space="preserve"> </v>
      </c>
    </row>
    <row r="12" spans="1:5" x14ac:dyDescent="0.25">
      <c r="A12" s="60">
        <f>COUNTA(A2:A11)</f>
        <v>6</v>
      </c>
      <c r="B12" s="61">
        <f>COUNTA(B2:B11)</f>
        <v>6</v>
      </c>
      <c r="C12" s="61">
        <f t="array" ref="C12">SUMPRODUCT(IF(tbl_LISTE_DES_FRERES[E-MAIL]&lt;&gt;"",1/COUNTIF(tbl_LISTE_DES_FRERES[E-MAIL],tbl_LISTE_DES_FRERES[E-MAIL])))</f>
        <v>0</v>
      </c>
      <c r="D12" s="62"/>
      <c r="E12" s="63"/>
    </row>
    <row r="13" spans="1:5" ht="24" x14ac:dyDescent="0.25">
      <c r="A13" s="64" t="s">
        <v>43</v>
      </c>
      <c r="B13" s="64" t="s">
        <v>44</v>
      </c>
      <c r="C13" s="64" t="s">
        <v>45</v>
      </c>
      <c r="D13" s="64"/>
      <c r="E13" s="6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296</vt:i4>
      </vt:variant>
    </vt:vector>
  </HeadingPairs>
  <TitlesOfParts>
    <vt:vector size="302" baseType="lpstr">
      <vt:lpstr>PLANNING FINAL</vt:lpstr>
      <vt:lpstr>dispos</vt:lpstr>
      <vt:lpstr>LISTES DISPOS</vt:lpstr>
      <vt:lpstr>CRENEAUX</vt:lpstr>
      <vt:lpstr>CALENDRIER</vt:lpstr>
      <vt:lpstr>LISTE personnel</vt:lpstr>
      <vt:lpstr>L_01_1</vt:lpstr>
      <vt:lpstr>L_01_2</vt:lpstr>
      <vt:lpstr>L_01_3</vt:lpstr>
      <vt:lpstr>L_01_4</vt:lpstr>
      <vt:lpstr>L_01_5</vt:lpstr>
      <vt:lpstr>L_01_6</vt:lpstr>
      <vt:lpstr>L_02_1</vt:lpstr>
      <vt:lpstr>L_02_2</vt:lpstr>
      <vt:lpstr>L_02_3</vt:lpstr>
      <vt:lpstr>L_02_4</vt:lpstr>
      <vt:lpstr>L_02_5</vt:lpstr>
      <vt:lpstr>L_02_6</vt:lpstr>
      <vt:lpstr>L_03_1</vt:lpstr>
      <vt:lpstr>L_03_2</vt:lpstr>
      <vt:lpstr>L_03_3</vt:lpstr>
      <vt:lpstr>L_03_4</vt:lpstr>
      <vt:lpstr>L_03_5</vt:lpstr>
      <vt:lpstr>L_03_6</vt:lpstr>
      <vt:lpstr>L_04_1</vt:lpstr>
      <vt:lpstr>L_04_2</vt:lpstr>
      <vt:lpstr>L_04_3</vt:lpstr>
      <vt:lpstr>L_04_4</vt:lpstr>
      <vt:lpstr>L_04_5</vt:lpstr>
      <vt:lpstr>L_04_6</vt:lpstr>
      <vt:lpstr>L_05_1</vt:lpstr>
      <vt:lpstr>L_05_2</vt:lpstr>
      <vt:lpstr>L_05_3</vt:lpstr>
      <vt:lpstr>L_05_4</vt:lpstr>
      <vt:lpstr>L_05_5</vt:lpstr>
      <vt:lpstr>L_05_6</vt:lpstr>
      <vt:lpstr>L_06_1</vt:lpstr>
      <vt:lpstr>L_06_2</vt:lpstr>
      <vt:lpstr>L_06_3</vt:lpstr>
      <vt:lpstr>L_06_4</vt:lpstr>
      <vt:lpstr>L_06_5</vt:lpstr>
      <vt:lpstr>L_06_6</vt:lpstr>
      <vt:lpstr>L_07_1</vt:lpstr>
      <vt:lpstr>L_07_2</vt:lpstr>
      <vt:lpstr>L_07_3</vt:lpstr>
      <vt:lpstr>L_07_4</vt:lpstr>
      <vt:lpstr>L_07_5</vt:lpstr>
      <vt:lpstr>L_07_6</vt:lpstr>
      <vt:lpstr>L_08_1</vt:lpstr>
      <vt:lpstr>L_08_2</vt:lpstr>
      <vt:lpstr>L_08_3</vt:lpstr>
      <vt:lpstr>L_08_4</vt:lpstr>
      <vt:lpstr>L_08_5</vt:lpstr>
      <vt:lpstr>L_08_6</vt:lpstr>
      <vt:lpstr>L_09_1</vt:lpstr>
      <vt:lpstr>L_09_2</vt:lpstr>
      <vt:lpstr>L_09_3</vt:lpstr>
      <vt:lpstr>L_09_4</vt:lpstr>
      <vt:lpstr>L_09_5</vt:lpstr>
      <vt:lpstr>L_09_6</vt:lpstr>
      <vt:lpstr>L_10_1</vt:lpstr>
      <vt:lpstr>L_10_2</vt:lpstr>
      <vt:lpstr>L_10_3</vt:lpstr>
      <vt:lpstr>L_10_4</vt:lpstr>
      <vt:lpstr>L_10_5</vt:lpstr>
      <vt:lpstr>L_10_6</vt:lpstr>
      <vt:lpstr>L_11_1</vt:lpstr>
      <vt:lpstr>L_11_2</vt:lpstr>
      <vt:lpstr>L_11_3</vt:lpstr>
      <vt:lpstr>L_11_4</vt:lpstr>
      <vt:lpstr>L_11_5</vt:lpstr>
      <vt:lpstr>L_11_6</vt:lpstr>
      <vt:lpstr>L_12_1</vt:lpstr>
      <vt:lpstr>L_12_2</vt:lpstr>
      <vt:lpstr>L_12_3</vt:lpstr>
      <vt:lpstr>L_12_4</vt:lpstr>
      <vt:lpstr>L_12_5</vt:lpstr>
      <vt:lpstr>L_12_6</vt:lpstr>
      <vt:lpstr>L_13_</vt:lpstr>
      <vt:lpstr>L_13_1</vt:lpstr>
      <vt:lpstr>L_13_2</vt:lpstr>
      <vt:lpstr>L_13_3</vt:lpstr>
      <vt:lpstr>L_13_4</vt:lpstr>
      <vt:lpstr>L_13_5</vt:lpstr>
      <vt:lpstr>L_13_6</vt:lpstr>
      <vt:lpstr>L_14_</vt:lpstr>
      <vt:lpstr>L_14_1</vt:lpstr>
      <vt:lpstr>L_14_2</vt:lpstr>
      <vt:lpstr>L_14_3</vt:lpstr>
      <vt:lpstr>L_14_4</vt:lpstr>
      <vt:lpstr>L_14_5</vt:lpstr>
      <vt:lpstr>L_14_6</vt:lpstr>
      <vt:lpstr>L_15_</vt:lpstr>
      <vt:lpstr>L_15_1</vt:lpstr>
      <vt:lpstr>L_15_2</vt:lpstr>
      <vt:lpstr>L_15_3</vt:lpstr>
      <vt:lpstr>L_15_4</vt:lpstr>
      <vt:lpstr>L_15_5</vt:lpstr>
      <vt:lpstr>L_15_6</vt:lpstr>
      <vt:lpstr>L_16_</vt:lpstr>
      <vt:lpstr>L_16_1</vt:lpstr>
      <vt:lpstr>L_16_2</vt:lpstr>
      <vt:lpstr>L_16_3</vt:lpstr>
      <vt:lpstr>L_16_4</vt:lpstr>
      <vt:lpstr>L_16_5</vt:lpstr>
      <vt:lpstr>L_16_6</vt:lpstr>
      <vt:lpstr>L_17_</vt:lpstr>
      <vt:lpstr>L_17_1</vt:lpstr>
      <vt:lpstr>L_17_2</vt:lpstr>
      <vt:lpstr>L_17_3</vt:lpstr>
      <vt:lpstr>L_17_4</vt:lpstr>
      <vt:lpstr>L_17_5</vt:lpstr>
      <vt:lpstr>L_17_6</vt:lpstr>
      <vt:lpstr>L_18_</vt:lpstr>
      <vt:lpstr>L_18_1</vt:lpstr>
      <vt:lpstr>L_18_2</vt:lpstr>
      <vt:lpstr>L_18_3</vt:lpstr>
      <vt:lpstr>L_18_4</vt:lpstr>
      <vt:lpstr>L_18_5</vt:lpstr>
      <vt:lpstr>L_18_6</vt:lpstr>
      <vt:lpstr>L_19_</vt:lpstr>
      <vt:lpstr>L_19_1</vt:lpstr>
      <vt:lpstr>L_19_2</vt:lpstr>
      <vt:lpstr>L_19_3</vt:lpstr>
      <vt:lpstr>L_19_4</vt:lpstr>
      <vt:lpstr>L_19_5</vt:lpstr>
      <vt:lpstr>L_19_6</vt:lpstr>
      <vt:lpstr>L_20_</vt:lpstr>
      <vt:lpstr>L_20_1</vt:lpstr>
      <vt:lpstr>L_20_2</vt:lpstr>
      <vt:lpstr>L_20_3</vt:lpstr>
      <vt:lpstr>L_20_4</vt:lpstr>
      <vt:lpstr>L_20_5</vt:lpstr>
      <vt:lpstr>L_20_6</vt:lpstr>
      <vt:lpstr>L_21_</vt:lpstr>
      <vt:lpstr>L_21_1</vt:lpstr>
      <vt:lpstr>L_21_2</vt:lpstr>
      <vt:lpstr>L_21_3</vt:lpstr>
      <vt:lpstr>L_21_4</vt:lpstr>
      <vt:lpstr>L_21_5</vt:lpstr>
      <vt:lpstr>L_21_6</vt:lpstr>
      <vt:lpstr>L_22_</vt:lpstr>
      <vt:lpstr>L_22_1</vt:lpstr>
      <vt:lpstr>L_22_2</vt:lpstr>
      <vt:lpstr>L_22_3</vt:lpstr>
      <vt:lpstr>L_22_4</vt:lpstr>
      <vt:lpstr>L_22_5</vt:lpstr>
      <vt:lpstr>L_22_6</vt:lpstr>
      <vt:lpstr>L_23_</vt:lpstr>
      <vt:lpstr>L_23_1</vt:lpstr>
      <vt:lpstr>L_23_2</vt:lpstr>
      <vt:lpstr>L_23_3</vt:lpstr>
      <vt:lpstr>L_23_4</vt:lpstr>
      <vt:lpstr>L_23_5</vt:lpstr>
      <vt:lpstr>L_23_6</vt:lpstr>
      <vt:lpstr>L_24_</vt:lpstr>
      <vt:lpstr>L_24_1</vt:lpstr>
      <vt:lpstr>L_24_2</vt:lpstr>
      <vt:lpstr>L_24_3</vt:lpstr>
      <vt:lpstr>L_24_4</vt:lpstr>
      <vt:lpstr>L_24_5</vt:lpstr>
      <vt:lpstr>L_24_6</vt:lpstr>
      <vt:lpstr>L_25_</vt:lpstr>
      <vt:lpstr>L_25_1</vt:lpstr>
      <vt:lpstr>L_25_2</vt:lpstr>
      <vt:lpstr>L_25_3</vt:lpstr>
      <vt:lpstr>L_25_4</vt:lpstr>
      <vt:lpstr>L_25_5</vt:lpstr>
      <vt:lpstr>L_25_6</vt:lpstr>
      <vt:lpstr>L_26_</vt:lpstr>
      <vt:lpstr>L_26_1</vt:lpstr>
      <vt:lpstr>L_26_2</vt:lpstr>
      <vt:lpstr>L_26_3</vt:lpstr>
      <vt:lpstr>L_26_4</vt:lpstr>
      <vt:lpstr>L_26_5</vt:lpstr>
      <vt:lpstr>L_26_6</vt:lpstr>
      <vt:lpstr>L_27_</vt:lpstr>
      <vt:lpstr>L_27_1</vt:lpstr>
      <vt:lpstr>L_27_2</vt:lpstr>
      <vt:lpstr>L_27_3</vt:lpstr>
      <vt:lpstr>L_27_4</vt:lpstr>
      <vt:lpstr>L_27_5</vt:lpstr>
      <vt:lpstr>L_27_6</vt:lpstr>
      <vt:lpstr>L_28_</vt:lpstr>
      <vt:lpstr>L_28_1</vt:lpstr>
      <vt:lpstr>L_28_2</vt:lpstr>
      <vt:lpstr>L_28_3</vt:lpstr>
      <vt:lpstr>L_28_4</vt:lpstr>
      <vt:lpstr>L_28_5</vt:lpstr>
      <vt:lpstr>L_28_6</vt:lpstr>
      <vt:lpstr>L_29_</vt:lpstr>
      <vt:lpstr>L_29_1</vt:lpstr>
      <vt:lpstr>L_29_2</vt:lpstr>
      <vt:lpstr>L_29_3</vt:lpstr>
      <vt:lpstr>L_29_4</vt:lpstr>
      <vt:lpstr>L_29_5</vt:lpstr>
      <vt:lpstr>L_29_6</vt:lpstr>
      <vt:lpstr>L_30_</vt:lpstr>
      <vt:lpstr>L_30_1</vt:lpstr>
      <vt:lpstr>L_30_2</vt:lpstr>
      <vt:lpstr>L_30_3</vt:lpstr>
      <vt:lpstr>L_30_4</vt:lpstr>
      <vt:lpstr>L_30_5</vt:lpstr>
      <vt:lpstr>L_30_6</vt:lpstr>
      <vt:lpstr>L_31_</vt:lpstr>
      <vt:lpstr>L_31_1</vt:lpstr>
      <vt:lpstr>L_31_2</vt:lpstr>
      <vt:lpstr>L_31_3</vt:lpstr>
      <vt:lpstr>L_31_4</vt:lpstr>
      <vt:lpstr>L_31_5</vt:lpstr>
      <vt:lpstr>L_31_6</vt:lpstr>
      <vt:lpstr>L_32_</vt:lpstr>
      <vt:lpstr>L_32_1</vt:lpstr>
      <vt:lpstr>L_32_2</vt:lpstr>
      <vt:lpstr>L_32_3</vt:lpstr>
      <vt:lpstr>L_32_4</vt:lpstr>
      <vt:lpstr>L_32_5</vt:lpstr>
      <vt:lpstr>L_32_6</vt:lpstr>
      <vt:lpstr>L_33_</vt:lpstr>
      <vt:lpstr>L_33_1</vt:lpstr>
      <vt:lpstr>L_33_2</vt:lpstr>
      <vt:lpstr>L_33_3</vt:lpstr>
      <vt:lpstr>L_33_4</vt:lpstr>
      <vt:lpstr>L_33_5</vt:lpstr>
      <vt:lpstr>L_33_6</vt:lpstr>
      <vt:lpstr>L_34_</vt:lpstr>
      <vt:lpstr>L_34_1</vt:lpstr>
      <vt:lpstr>L_34_2</vt:lpstr>
      <vt:lpstr>L_34_3</vt:lpstr>
      <vt:lpstr>L_34_4</vt:lpstr>
      <vt:lpstr>L_34_5</vt:lpstr>
      <vt:lpstr>L_34_6</vt:lpstr>
      <vt:lpstr>L_35_</vt:lpstr>
      <vt:lpstr>L_35_1</vt:lpstr>
      <vt:lpstr>L_35_2</vt:lpstr>
      <vt:lpstr>L_35_3</vt:lpstr>
      <vt:lpstr>L_35_4</vt:lpstr>
      <vt:lpstr>L_35_5</vt:lpstr>
      <vt:lpstr>L_35_6</vt:lpstr>
      <vt:lpstr>L_36_</vt:lpstr>
      <vt:lpstr>L_36_1</vt:lpstr>
      <vt:lpstr>L_36_2</vt:lpstr>
      <vt:lpstr>L_36_3</vt:lpstr>
      <vt:lpstr>L_36_4</vt:lpstr>
      <vt:lpstr>L_36_5</vt:lpstr>
      <vt:lpstr>L_36_6</vt:lpstr>
      <vt:lpstr>L_37_</vt:lpstr>
      <vt:lpstr>L_37_1</vt:lpstr>
      <vt:lpstr>L_37_2</vt:lpstr>
      <vt:lpstr>L_37_3</vt:lpstr>
      <vt:lpstr>L_37_4</vt:lpstr>
      <vt:lpstr>L_37_5</vt:lpstr>
      <vt:lpstr>L_37_6</vt:lpstr>
      <vt:lpstr>L_38_</vt:lpstr>
      <vt:lpstr>L_38_1</vt:lpstr>
      <vt:lpstr>L_38_2</vt:lpstr>
      <vt:lpstr>L_38_3</vt:lpstr>
      <vt:lpstr>L_38_4</vt:lpstr>
      <vt:lpstr>L_38_5</vt:lpstr>
      <vt:lpstr>L_38_6</vt:lpstr>
      <vt:lpstr>L_39_</vt:lpstr>
      <vt:lpstr>L_39_1</vt:lpstr>
      <vt:lpstr>L_39_2</vt:lpstr>
      <vt:lpstr>L_39_3</vt:lpstr>
      <vt:lpstr>L_39_4</vt:lpstr>
      <vt:lpstr>L_39_5</vt:lpstr>
      <vt:lpstr>L_39_6</vt:lpstr>
      <vt:lpstr>L_40_</vt:lpstr>
      <vt:lpstr>L_40_1</vt:lpstr>
      <vt:lpstr>L_40_2</vt:lpstr>
      <vt:lpstr>L_40_3</vt:lpstr>
      <vt:lpstr>L_40_4</vt:lpstr>
      <vt:lpstr>L_40_5</vt:lpstr>
      <vt:lpstr>L_40_6</vt:lpstr>
      <vt:lpstr>L_41_</vt:lpstr>
      <vt:lpstr>L_41_1</vt:lpstr>
      <vt:lpstr>L_41_2</vt:lpstr>
      <vt:lpstr>L_41_3</vt:lpstr>
      <vt:lpstr>L_41_4</vt:lpstr>
      <vt:lpstr>L_41_5</vt:lpstr>
      <vt:lpstr>L_41_6</vt:lpstr>
      <vt:lpstr>L_42_</vt:lpstr>
      <vt:lpstr>L_42_1</vt:lpstr>
      <vt:lpstr>L_42_2</vt:lpstr>
      <vt:lpstr>L_42_3</vt:lpstr>
      <vt:lpstr>L_42_4</vt:lpstr>
      <vt:lpstr>L_42_5</vt:lpstr>
      <vt:lpstr>L_42_6</vt:lpstr>
      <vt:lpstr>L_43_</vt:lpstr>
      <vt:lpstr>L_43_1</vt:lpstr>
      <vt:lpstr>L_43_2</vt:lpstr>
      <vt:lpstr>L_43_3</vt:lpstr>
      <vt:lpstr>L_43_4</vt:lpstr>
      <vt:lpstr>L_43_5</vt:lpstr>
      <vt:lpstr>L_43_6</vt:lpstr>
      <vt:lpstr>L_44_</vt:lpstr>
      <vt:lpstr>L_44_1</vt:lpstr>
      <vt:lpstr>L_44_2</vt:lpstr>
      <vt:lpstr>L_44_3</vt:lpstr>
      <vt:lpstr>L_44_4</vt:lpstr>
      <vt:lpstr>L_44_5</vt:lpstr>
      <vt:lpstr>L_44_6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2018-11-07T09:41:19Z</dcterms:created>
  <dcterms:modified xsi:type="dcterms:W3CDTF">2018-11-10T12:57:26Z</dcterms:modified>
</cp:coreProperties>
</file>