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onta\Dropbox\CASTEL\DOSSIER PARTAGE - KOBEL-CASTEL\3 _GESTION PRODUCTION\1_TB 2021\"/>
    </mc:Choice>
  </mc:AlternateContent>
  <xr:revisionPtr revIDLastSave="0" documentId="13_ncr:1_{2EFC064B-DC2B-4B12-A145-ACE93DDDACB7}" xr6:coauthVersionLast="46" xr6:coauthVersionMax="46" xr10:uidLastSave="{00000000-0000-0000-0000-000000000000}"/>
  <bookViews>
    <workbookView xWindow="-103" yWindow="-103" windowWidth="22149" windowHeight="11949" tabRatio="825" xr2:uid="{1EC616E7-4104-420B-BBB3-4BD9F0E5A4F7}"/>
  </bookViews>
  <sheets>
    <sheet name="DATA DEVIS SUITE CDES" sheetId="18" r:id="rId1"/>
    <sheet name="FORMULAIRE SAISIE CDES" sheetId="3" r:id="rId2"/>
    <sheet name="DATA FACTURATIONS" sheetId="22" r:id="rId3"/>
    <sheet name="FORMULAIRE FACTURATION" sheetId="19" r:id="rId4"/>
    <sheet name="CLIENTS_PROSPECTS" sheetId="24" r:id="rId5"/>
    <sheet name="données" sheetId="25" r:id="rId6"/>
  </sheets>
  <definedNames>
    <definedName name="_xlnm._FilterDatabase" localSheetId="0" hidden="1">'DATA DEVIS SUITE CDES'!$A$4:$O$161</definedName>
    <definedName name="_xlnm._FilterDatabase" localSheetId="2" hidden="1">'DATA FACTURATIONS'!$A$1:$I$96</definedName>
    <definedName name="CLIENTS">CLIENTS_PROSPECTS!$B$10:$B$59</definedName>
    <definedName name="FAMILLES">données!$C$2:$C$5</definedName>
    <definedName name="TYPE">données!$E$2:$E$5</definedName>
    <definedName name="_xlnm.Print_Area" localSheetId="2">'DATA FACTURATIONS'!$F$6:$G$39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7" i="22" l="1"/>
  <c r="Q10" i="22" s="1"/>
  <c r="Q12" i="22" s="1"/>
  <c r="F1" i="18" l="1"/>
  <c r="AB3" i="18" l="1"/>
  <c r="AA3" i="18"/>
  <c r="AA1" i="18" s="1"/>
  <c r="Z3" i="18"/>
  <c r="Z1" i="18" s="1"/>
  <c r="Y3" i="18"/>
  <c r="Y1" i="18" s="1"/>
  <c r="X3" i="18"/>
  <c r="X1" i="18" s="1"/>
  <c r="W3" i="18"/>
  <c r="W1" i="18" s="1"/>
  <c r="V3" i="18"/>
  <c r="V1" i="18" s="1"/>
  <c r="U3" i="18"/>
  <c r="U1" i="18" s="1"/>
  <c r="T3" i="18"/>
  <c r="T1" i="18" s="1"/>
  <c r="S3" i="18"/>
  <c r="S1" i="18" s="1"/>
  <c r="R3" i="18"/>
  <c r="R1" i="18" s="1"/>
  <c r="Q3" i="18"/>
  <c r="Q1" i="18" s="1"/>
  <c r="D2" i="18" l="1"/>
  <c r="F2" i="18"/>
  <c r="K2" i="18"/>
  <c r="L2" i="18" l="1"/>
  <c r="G2" i="22" l="1"/>
  <c r="F2" i="22"/>
  <c r="H2" i="22" l="1"/>
  <c r="P12" i="22" s="1"/>
  <c r="I73" i="22" l="1"/>
</calcChain>
</file>

<file path=xl/sharedStrings.xml><?xml version="1.0" encoding="utf-8"?>
<sst xmlns="http://schemas.openxmlformats.org/spreadsheetml/2006/main" count="690" uniqueCount="320">
  <si>
    <t>REF DEVIS</t>
  </si>
  <si>
    <t>CLIENT</t>
  </si>
  <si>
    <t>DATE COMMANDE</t>
  </si>
  <si>
    <t>TYPE</t>
  </si>
  <si>
    <t>MONTANT HT</t>
  </si>
  <si>
    <t>C CASTEL</t>
  </si>
  <si>
    <t>LIBELLES</t>
  </si>
  <si>
    <t>SOUS TRAITANCE</t>
  </si>
  <si>
    <t>N°AFFAIRE</t>
  </si>
  <si>
    <t>DELAI</t>
  </si>
  <si>
    <t>INFOS ISSUES DES DEVIS</t>
  </si>
  <si>
    <t>INFOS ISSUES DES COMMANDE CLIENT</t>
  </si>
  <si>
    <t>REFERENCES</t>
  </si>
  <si>
    <t>Fichier clients / prospects</t>
  </si>
  <si>
    <t>Client ou prospect ?</t>
  </si>
  <si>
    <t>Nom</t>
  </si>
  <si>
    <t>Adresse</t>
  </si>
  <si>
    <t>Code postal</t>
  </si>
  <si>
    <t>Ville</t>
  </si>
  <si>
    <t>Téléphone</t>
  </si>
  <si>
    <t>Portable</t>
  </si>
  <si>
    <t>Site internet</t>
  </si>
  <si>
    <t>E-mail</t>
  </si>
  <si>
    <t>Origine (source)</t>
  </si>
  <si>
    <t>Prestations déjà réalisées</t>
  </si>
  <si>
    <t>Actions à mener</t>
  </si>
  <si>
    <t>Remarques</t>
  </si>
  <si>
    <t>Clients</t>
  </si>
  <si>
    <t>BIO INOX</t>
  </si>
  <si>
    <t>BUCHER VASLIN</t>
  </si>
  <si>
    <t>BEBIAN</t>
  </si>
  <si>
    <t>ESTEZARGUES</t>
  </si>
  <si>
    <t xml:space="preserve">RULLIER </t>
  </si>
  <si>
    <t>ESCLAPES</t>
  </si>
  <si>
    <t>BOISSON</t>
  </si>
  <si>
    <t>VINISTAB</t>
  </si>
  <si>
    <t>MODULAR</t>
  </si>
  <si>
    <t>DIPOSTEL</t>
  </si>
  <si>
    <t>CDELEC</t>
  </si>
  <si>
    <t>CLOS COLUMBU</t>
  </si>
  <si>
    <t>EIFFAGE</t>
  </si>
  <si>
    <t>EUROTECHNOLOGIE</t>
  </si>
  <si>
    <t>FEMAG INDUSTRIE</t>
  </si>
  <si>
    <t>LA VOILE BLEUE</t>
  </si>
  <si>
    <t>LES HOTELS DE PARIS</t>
  </si>
  <si>
    <t>LES VIGNERONS DU LUC</t>
  </si>
  <si>
    <t>NEREUS</t>
  </si>
  <si>
    <t>Prospects</t>
  </si>
  <si>
    <t>interne</t>
  </si>
  <si>
    <t>externe</t>
  </si>
  <si>
    <t>a1</t>
  </si>
  <si>
    <t>a2</t>
  </si>
  <si>
    <t>N° DE FACTURE</t>
  </si>
  <si>
    <t>MONTANT CDE HT</t>
  </si>
  <si>
    <t>date de facturation</t>
  </si>
  <si>
    <t>MOIS</t>
  </si>
  <si>
    <t>SINEQUALIGHT</t>
  </si>
  <si>
    <t>ACOMPTE</t>
  </si>
  <si>
    <t>EDSUN LOISIRS</t>
  </si>
  <si>
    <t>OLEOS</t>
  </si>
  <si>
    <t>CND SIGNALETIQUE</t>
  </si>
  <si>
    <t>MIROITERIE COULONROYAL</t>
  </si>
  <si>
    <t>LA JASSE CASTEL</t>
  </si>
  <si>
    <t>OBI</t>
  </si>
  <si>
    <t>KUPKE SCEA</t>
  </si>
  <si>
    <t>SCEA Domaine de Grand Boise</t>
  </si>
  <si>
    <t>Mairie de Lunel</t>
  </si>
  <si>
    <t>SOVIMAT</t>
  </si>
  <si>
    <t>;</t>
  </si>
  <si>
    <t>mars</t>
  </si>
  <si>
    <t>mai</t>
  </si>
  <si>
    <t>Service Ingénierie Cave</t>
  </si>
  <si>
    <t>Rivesaltes</t>
  </si>
  <si>
    <t>(0)6 37 57 09 79</t>
  </si>
  <si>
    <t>flardiere@ingevin.com&gt;</t>
  </si>
  <si>
    <t>vinistab@yahoo.fr</t>
  </si>
  <si>
    <t>Christian Rubio</t>
  </si>
  <si>
    <t xml:space="preserve">paul-antoine Suzzoni </t>
  </si>
  <si>
    <t>paulantoine.suzzoni@gmail.com</t>
  </si>
  <si>
    <t>04 67 59 09 98</t>
  </si>
  <si>
    <t>Celine BOULAN</t>
  </si>
  <si>
    <t>Bureau@vins-estezargues.com</t>
  </si>
  <si>
    <t>Denis Deschamps directeur estezargues</t>
  </si>
  <si>
    <t>RICHEMER</t>
  </si>
  <si>
    <t>SIRET</t>
  </si>
  <si>
    <t xml:space="preserve"> LR 840473128 et SP 529282642</t>
  </si>
  <si>
    <t>37 Rue de espérance 11110 Coursan</t>
  </si>
  <si>
    <t>RUE GASTON BERNIER
BP 28
49290 CHALONNES SUR LOIRE      Etablissement de Rivesaltes, espace Entreprise Méditérannée, place Alfred Nobel</t>
  </si>
  <si>
    <t>RTE DE BEZIERS 34370 MARAUSSAN</t>
  </si>
  <si>
    <t>m.vonkanel@sovimat.fr</t>
  </si>
  <si>
    <t>04 67 90 60 91</t>
  </si>
  <si>
    <r>
      <t xml:space="preserve">Fréderic Liffran  </t>
    </r>
    <r>
      <rPr>
        <b/>
        <sz val="10"/>
        <color theme="8" tint="-0.249977111117893"/>
        <rFont val="Arial"/>
        <family val="2"/>
      </rPr>
      <t xml:space="preserve">fred.liffran@buchervaslin.com </t>
    </r>
  </si>
  <si>
    <t>02 44 01 51 99 </t>
  </si>
  <si>
    <t>vignerons.coursan@orange.fr f.arnaud@tandem2p.com</t>
  </si>
  <si>
    <t>Direction Sebastien BOYER   068244410                                                 TANDEM PROCESS PARTENAIRE Arnaud Francois</t>
  </si>
  <si>
    <t>Arnaud francois tandem 0683562203</t>
  </si>
  <si>
    <t>COURSAN 0468335031  TANDEM 0499548824</t>
  </si>
  <si>
    <t>FORESSIENNE</t>
  </si>
  <si>
    <t>62971 ARRAS</t>
  </si>
  <si>
    <t>compta Nathalie</t>
  </si>
  <si>
    <t>SCI CAPITELLE</t>
  </si>
  <si>
    <t>INGEVIN Nelly Sobreira 046759098   0674832003</t>
  </si>
  <si>
    <t>3_19</t>
  </si>
  <si>
    <t>JB OCEANE</t>
  </si>
  <si>
    <t>TERRE DE SABLE</t>
  </si>
  <si>
    <t>02 98 97 47 48</t>
  </si>
  <si>
    <t>Jean Luc Lavolé</t>
  </si>
  <si>
    <t>Chemin de St Laurent, Kerilin 29900 Concarneau</t>
  </si>
  <si>
    <t>04 66 53 76 00</t>
  </si>
  <si>
    <t>Lieu Dit, Corbière 30220 Aigues-Mortes</t>
  </si>
  <si>
    <t>POWER GREEN</t>
  </si>
  <si>
    <t>BONNAUD</t>
  </si>
  <si>
    <t>EAU AIR SYSTÈME</t>
  </si>
  <si>
    <t>844311035/00027</t>
  </si>
  <si>
    <t>244 Avenue Louis Abric, 34400 Lunel</t>
  </si>
  <si>
    <t>BACON AFFLELOU</t>
  </si>
  <si>
    <t>CGC</t>
  </si>
  <si>
    <t>FARRET</t>
  </si>
  <si>
    <t>Mr KUPKE DG DE Estezargues   SCEA Kupke  didierkupke@gmail.com</t>
  </si>
  <si>
    <t>OF</t>
  </si>
  <si>
    <t>OPERATEUR</t>
  </si>
  <si>
    <t>MATIERES</t>
  </si>
  <si>
    <t>DEPLACEMENT</t>
  </si>
  <si>
    <t>LOCATION MAT SPECIAL</t>
  </si>
  <si>
    <t>REGIE DES EAUX</t>
  </si>
  <si>
    <t>Guillaume</t>
  </si>
  <si>
    <t>Antony</t>
  </si>
  <si>
    <t xml:space="preserve">Charles </t>
  </si>
  <si>
    <t>Dorian</t>
  </si>
  <si>
    <t>Gaetan</t>
  </si>
  <si>
    <t>TEMPS  MO ATELIER</t>
  </si>
  <si>
    <t>TEMPS  MO CHANTIER</t>
  </si>
  <si>
    <t>TRANSPORT</t>
  </si>
  <si>
    <t>DIGITALIS</t>
  </si>
  <si>
    <t>Trappe d'accès à la chambre Claval</t>
  </si>
  <si>
    <t>NC</t>
  </si>
  <si>
    <t>Accès au toit du réservoir non conforme</t>
  </si>
  <si>
    <t>Trappe et échelle d'accès à l'intérieur du réservoir</t>
  </si>
  <si>
    <t>Non-conformité de la plateforme d'accès aux cuves du réservoir</t>
  </si>
  <si>
    <t>Accès à la toiture non sécurisé</t>
  </si>
  <si>
    <t>Accès difficile au tableaux électriques</t>
  </si>
  <si>
    <t>Absence d'accès sécurisé aux cuves de floculant</t>
  </si>
  <si>
    <t>ND</t>
  </si>
  <si>
    <t>Accès aux ouvertures supérieures des cuves dangereux</t>
  </si>
  <si>
    <t>Regard d'accès dangereux</t>
  </si>
  <si>
    <t>Plateforme interne du regard débitmètre non sécurisée</t>
  </si>
  <si>
    <t>Trappe et échelle d'accès à la bâche de relevage non sécurisées</t>
  </si>
  <si>
    <t>Trappe d'accès à la bâche difficile d'utilisation</t>
  </si>
  <si>
    <t>Trappe non étanche</t>
  </si>
  <si>
    <t>Accès difficiles aux équipements des filtres à sable (x7)</t>
  </si>
  <si>
    <t>Manipulation de la vanne difficile (x3)</t>
  </si>
  <si>
    <t>Accès difficiles aux équipements des filtres à charbon (x3)</t>
  </si>
  <si>
    <t>Garde-corps des vannes de vidange non conformes (x21)</t>
  </si>
  <si>
    <t>Absence d'accès au canal situé entre les filtres à sable et les filtres à charbon actif</t>
  </si>
  <si>
    <t>Absences d'accès aux bassins et aux canaux</t>
  </si>
  <si>
    <t>Trappe d'accès au caniveaux couverts peu sécurisé (x4)</t>
  </si>
  <si>
    <t>Trappe d'accès au bassin des filtres à charbon actif non sécurisée (x3)</t>
  </si>
  <si>
    <t xml:space="preserve">Absence d'accès des trappes d'alimentation des filtres à charbon </t>
  </si>
  <si>
    <t>Absence d'accès à l'intérieur du décanteur (x2)</t>
  </si>
  <si>
    <t>Trappes du décanteur vétustes</t>
  </si>
  <si>
    <t>Trappe d'accès à la vanne de purge non sécurisée</t>
  </si>
  <si>
    <t>Trappe d'approvisionnement des décanteurs non sécurisée</t>
  </si>
  <si>
    <t>Trappe d'accès de la bâche à boues des décanteurs inaccessible</t>
  </si>
  <si>
    <t>Absence de moyen d'accès à la partie haute du Bypass</t>
  </si>
  <si>
    <t>Absence de moyen d'accès à la partie basse du Bypass</t>
  </si>
  <si>
    <t>Absence d'accès aux bassins de floculation avant le seuil</t>
  </si>
  <si>
    <t>Absence d'accès aux bassins de floculation après le seuil</t>
  </si>
  <si>
    <t>Absence d'accès au déversoir de la file N°1</t>
  </si>
  <si>
    <t>Absence d'accès au déversoir de la file N°2</t>
  </si>
  <si>
    <t>Espacement trop important entres les garde-corps.</t>
  </si>
  <si>
    <t>Vanne de dilution difficile d'utilisation</t>
  </si>
  <si>
    <t>Protection insuffisante du palier de la porte</t>
  </si>
  <si>
    <t>Accès à la passerelle non sécurisé</t>
  </si>
  <si>
    <t>Absence de portillon sur la coursive supérieure</t>
  </si>
  <si>
    <t>Escaliers saute tuyaux vétustes et non sécurisés</t>
  </si>
  <si>
    <t>Ouverture non protégée dans l'escalier d'accès aux cuves</t>
  </si>
  <si>
    <t>Haut de l'escalier non protégé</t>
  </si>
  <si>
    <t>Echelle d'accès cuve intérieure non sécurisée</t>
  </si>
  <si>
    <t>Echelle d'accès cuve extérieure non sécurisée</t>
  </si>
  <si>
    <t>Absence de protection de la trémie d'accès à la toiture</t>
  </si>
  <si>
    <t>Absence de garde-corps sur l'escalier</t>
  </si>
  <si>
    <t>Entrée haute du réservoir 12000m3 non sécurisée</t>
  </si>
  <si>
    <t>Regard de la vanne de vidange du 12000m3 non sécurisé</t>
  </si>
  <si>
    <t>Accès au regard de pompage du PR de vidange peu pratique</t>
  </si>
  <si>
    <t>Accès à la chambre de vanne du PR de vidange peu sécurisé</t>
  </si>
  <si>
    <t>Regard de la conduite de départ peu sécurisé</t>
  </si>
  <si>
    <t>Ouverture trop grande au niveau des traversées de conduites</t>
  </si>
  <si>
    <t>Plateforme d'accès peu pratique</t>
  </si>
  <si>
    <t>Absence de protection sur une trémie</t>
  </si>
  <si>
    <t>Plateforme d'accès au tunnel non conforme</t>
  </si>
  <si>
    <t>Absence de protection sur le caniveau d'évacuation</t>
  </si>
  <si>
    <t>Palier haut non sécurisé</t>
  </si>
  <si>
    <t>Absence de protection sur l'acrotère du réservoir Est</t>
  </si>
  <si>
    <t>Cheminée d'accès au réservoir Est non conforme</t>
  </si>
  <si>
    <t>Cheminée d'aération non sécurisée</t>
  </si>
  <si>
    <t>Absence d'accès pratique au sommet du réservoir Ouest</t>
  </si>
  <si>
    <t>Cheminée d'accès au réservoir ouest non conforme</t>
  </si>
  <si>
    <t>Cheminées d'aération non sécurisées (x2)</t>
  </si>
  <si>
    <t>Absence de protection sur les trémies</t>
  </si>
  <si>
    <t>Trappe d'accès au débitmètre vétuste</t>
  </si>
  <si>
    <t>Echelle d'accès coursive supérieure vétuste</t>
  </si>
  <si>
    <t>Garde-corps de la coursive supérieure vétuste</t>
  </si>
  <si>
    <t>Accès à la cuve de droite périlleux</t>
  </si>
  <si>
    <t>Accès à la cuve de gauche périlleux</t>
  </si>
  <si>
    <t>Absence de protection et d'accès au palier supérieur</t>
  </si>
  <si>
    <t>Absence d'accès sécurisé à la trappe de vidange et à la toiture</t>
  </si>
  <si>
    <t>Trappe de vidange peu pratique</t>
  </si>
  <si>
    <t>Absence de protection sur la toiture de la bâche</t>
  </si>
  <si>
    <t>Trappe d'accès à la bâche vétuste</t>
  </si>
  <si>
    <t>Absence de plinthe dans l'escalier et au niveau du pallier N°1</t>
  </si>
  <si>
    <t>Ouverture trop grande au niveau des traversées du 1er pallier</t>
  </si>
  <si>
    <t>Trappe de maintenance du pallier N°1 non sécurisée</t>
  </si>
  <si>
    <t>Absence de plinthe au pallier du niveau réservoir</t>
  </si>
  <si>
    <t>Garde-corps extérieur non conforme</t>
  </si>
  <si>
    <t>Echelles d'accès au réservoirs chancelantes</t>
  </si>
  <si>
    <t>Trappe d'accès toiture non conforme</t>
  </si>
  <si>
    <t>Trappe d'accès au réservoir extérieur non conforme</t>
  </si>
  <si>
    <t>Accès à la toiture du réservoir non conforme</t>
  </si>
  <si>
    <t>Accès et trappe non sécurisés</t>
  </si>
  <si>
    <t>Accès extérieur et intérieur non conformes</t>
  </si>
  <si>
    <t>Accès extérieur et intérieur non sécurisé</t>
  </si>
  <si>
    <t>Accès aux armoires électriques dangereux</t>
  </si>
  <si>
    <t>Pass escalier</t>
  </si>
  <si>
    <t>Grille à barreaux</t>
  </si>
  <si>
    <t>Totem</t>
  </si>
  <si>
    <t>Escalier fab + pose</t>
  </si>
  <si>
    <t>SEABOOST</t>
  </si>
  <si>
    <t>BC MAINTENANCE</t>
  </si>
  <si>
    <t>CIRRUS</t>
  </si>
  <si>
    <t>Habillage  tuyaux froid</t>
  </si>
  <si>
    <t>Tuyauteries inox</t>
  </si>
  <si>
    <t>Dôme terrasse</t>
  </si>
  <si>
    <t>Trappe alu</t>
  </si>
  <si>
    <t>Panneau d'affichage corten</t>
  </si>
  <si>
    <t>2 structures de protection</t>
  </si>
  <si>
    <t>2 rampes aluminiun</t>
  </si>
  <si>
    <t>supports pour rangemen</t>
  </si>
  <si>
    <t>transfert du matériel de filtratio</t>
  </si>
  <si>
    <t>01_21</t>
  </si>
  <si>
    <t>511 Pass et plateformes</t>
  </si>
  <si>
    <t xml:space="preserve">5,1,2 Escaliers </t>
  </si>
  <si>
    <t>5,1,3 Garde-corps spécifique</t>
  </si>
  <si>
    <t>5,2,3 Caillebotis divers</t>
  </si>
  <si>
    <t>5,2,2 Goulotte phase solide</t>
  </si>
  <si>
    <t>5,2,3 Goulotte pressoir</t>
  </si>
  <si>
    <t>escalier d’accès quart tournant+passerelles</t>
  </si>
  <si>
    <t>02_21</t>
  </si>
  <si>
    <t>3 cornières inox et barres de seuil</t>
  </si>
  <si>
    <t xml:space="preserve"> 2 fers plats 50x10</t>
  </si>
  <si>
    <t>3 piquages dans une remorque</t>
  </si>
  <si>
    <t>raccord adaptateur en Y</t>
  </si>
  <si>
    <t>03_21</t>
  </si>
  <si>
    <t>Confection et mise en place d’un garde-corps</t>
  </si>
  <si>
    <t>Tuyauterie inox 316L Jacque Cœur</t>
  </si>
  <si>
    <t>Fourreaux azote</t>
  </si>
  <si>
    <t>Tuyauterie acier</t>
  </si>
  <si>
    <t>ACEA</t>
  </si>
  <si>
    <t>04_21</t>
  </si>
  <si>
    <t>2 passerelles d’accès pressoir</t>
  </si>
  <si>
    <t>Caillebotis</t>
  </si>
  <si>
    <t>Passerelles et echelles inox</t>
  </si>
  <si>
    <t>4 bandage de roues</t>
  </si>
  <si>
    <t>carter de protection</t>
  </si>
  <si>
    <t>barre de seuil inox</t>
  </si>
  <si>
    <t>VALLON</t>
  </si>
  <si>
    <t>4 avaloirs</t>
  </si>
  <si>
    <t>05_21</t>
  </si>
  <si>
    <t>RetD</t>
  </si>
  <si>
    <t>janv.</t>
  </si>
  <si>
    <t>févr</t>
  </si>
  <si>
    <t>avr</t>
  </si>
  <si>
    <t>juin</t>
  </si>
  <si>
    <t>juil</t>
  </si>
  <si>
    <t>août</t>
  </si>
  <si>
    <t>sept</t>
  </si>
  <si>
    <t>oct</t>
  </si>
  <si>
    <t>nov</t>
  </si>
  <si>
    <t>déc</t>
  </si>
  <si>
    <t>ATELIER</t>
  </si>
  <si>
    <t>Nettoyage et divers</t>
  </si>
  <si>
    <t xml:space="preserve">5 caniveau </t>
  </si>
  <si>
    <t>profil alu</t>
  </si>
  <si>
    <t>renforcement étagères</t>
  </si>
  <si>
    <t>3 toles galva</t>
  </si>
  <si>
    <t>modif chassis armoire</t>
  </si>
  <si>
    <t>FACTURE</t>
  </si>
  <si>
    <t>VEOLIA EAU</t>
  </si>
  <si>
    <t>VALLON LOUIS</t>
  </si>
  <si>
    <t>VALLON  LOUIS</t>
  </si>
  <si>
    <t>support tambour</t>
  </si>
  <si>
    <t>Confection et pose d’un caniveau inox</t>
  </si>
  <si>
    <t>Confection de 4 paniers de filtration</t>
  </si>
  <si>
    <t>Prolongation de la passerelle de surveillance</t>
  </si>
  <si>
    <t>Confection et pose d’une passerelle en contre-bas</t>
  </si>
  <si>
    <t>VALLON DES GLAUGES</t>
  </si>
  <si>
    <t>échelle</t>
  </si>
  <si>
    <t>garde corps</t>
  </si>
  <si>
    <t>ARNAUD MARIE LUCE</t>
  </si>
  <si>
    <t>caniveaux</t>
  </si>
  <si>
    <t>Pliage tôlerie</t>
  </si>
  <si>
    <t>2 sets de moule</t>
  </si>
  <si>
    <t>moule à galette</t>
  </si>
  <si>
    <t>Bavette alu</t>
  </si>
  <si>
    <t>test</t>
  </si>
  <si>
    <t>facturation</t>
  </si>
  <si>
    <t>reste à facturer</t>
  </si>
  <si>
    <t>Valeur brute carnet de cde</t>
  </si>
  <si>
    <t xml:space="preserve">COURSAN STE VINICOLE INDUST MATERIELS   </t>
  </si>
  <si>
    <t>COURSAN</t>
  </si>
  <si>
    <t xml:space="preserve">COURSAN </t>
  </si>
  <si>
    <t>CA TOTAL</t>
  </si>
  <si>
    <t xml:space="preserve">reg 2020 </t>
  </si>
  <si>
    <t>reg2020</t>
  </si>
  <si>
    <t>CANIVEAUX</t>
  </si>
  <si>
    <t>Grilles caniveaux</t>
  </si>
  <si>
    <t>3 grilles</t>
  </si>
  <si>
    <t>1 grille</t>
  </si>
  <si>
    <t>réservoir Valédeau</t>
  </si>
  <si>
    <t>station de pompage Valédeau</t>
  </si>
  <si>
    <t>trémie pressoirs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</si>
</sst>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;@"/>
    <numFmt numFmtId="165" formatCode="#,##0.0"/>
    <numFmt numFmtId="166" formatCode="0#&quot; &quot;##&quot; &quot;##&quot; &quot;##&quot; &quot;##"/>
    <numFmt numFmtId="167" formatCode="dd/mm/yy;@"/>
  </numFmts>
  <fonts count="23">
    <font>
      <sz val="11"/>
      <color theme="1"/>
      <name val="Calibri"/>
      <family val="2"/>
      <scheme val="minor"/>
    </font>
    <font>
      <sz val="11"/>
      <name val="Calibri Light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name val="Calibri Light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Unicode MS"/>
    </font>
    <font>
      <sz val="11"/>
      <color rgb="FF000000"/>
      <name val="Calibri"/>
      <family val="2"/>
      <scheme val="minor"/>
    </font>
    <font>
      <b/>
      <sz val="10"/>
      <color theme="8" tint="-0.249977111117893"/>
      <name val="Arial"/>
      <family val="2"/>
    </font>
    <font>
      <b/>
      <sz val="16"/>
      <name val="Calibri Light"/>
      <family val="2"/>
    </font>
    <font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206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uble">
        <color rgb="FFFF0000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double">
        <color rgb="FFFA482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9" fontId="22" fillId="0" borderId="0" applyFont="0" applyFill="0" applyBorder="0" applyAlignment="0" applyProtection="0"/>
  </cellStyleXfs>
  <cellXfs count="175">
    <xf numFmtId="0" fontId="0" fillId="0" borderId="0" xfId="0"/>
    <xf numFmtId="0" fontId="0" fillId="3" borderId="0" xfId="0" applyFill="1"/>
    <xf numFmtId="0" fontId="1" fillId="3" borderId="0" xfId="0" applyFont="1" applyFill="1" applyAlignment="1">
      <alignment horizontal="left" vertical="top"/>
    </xf>
    <xf numFmtId="0" fontId="0" fillId="0" borderId="3" xfId="0" applyBorder="1"/>
    <xf numFmtId="0" fontId="0" fillId="3" borderId="3" xfId="0" applyFill="1" applyBorder="1" applyAlignment="1">
      <alignment horizontal="center" vertical="center" wrapText="1"/>
    </xf>
    <xf numFmtId="164" fontId="0" fillId="3" borderId="3" xfId="0" applyNumberFormat="1" applyFill="1" applyBorder="1" applyAlignment="1">
      <alignment horizontal="center" vertical="center" wrapText="1"/>
    </xf>
    <xf numFmtId="0" fontId="4" fillId="2" borderId="0" xfId="0" applyFont="1" applyFill="1"/>
    <xf numFmtId="0" fontId="6" fillId="3" borderId="0" xfId="0" applyFont="1" applyFill="1"/>
    <xf numFmtId="164" fontId="6" fillId="4" borderId="1" xfId="0" applyNumberFormat="1" applyFont="1" applyFill="1" applyBorder="1" applyProtection="1">
      <protection locked="0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8" fillId="3" borderId="3" xfId="0" applyFont="1" applyFill="1" applyBorder="1" applyAlignment="1">
      <alignment vertical="center"/>
    </xf>
    <xf numFmtId="0" fontId="8" fillId="3" borderId="3" xfId="0" applyFont="1" applyFill="1" applyBorder="1" applyAlignment="1">
      <alignment horizontal="left" vertical="center"/>
    </xf>
    <xf numFmtId="166" fontId="8" fillId="3" borderId="3" xfId="0" applyNumberFormat="1" applyFont="1" applyFill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8" fillId="3" borderId="4" xfId="0" applyFont="1" applyFill="1" applyBorder="1" applyAlignment="1">
      <alignment vertical="center"/>
    </xf>
    <xf numFmtId="0" fontId="0" fillId="8" borderId="6" xfId="0" applyFill="1" applyBorder="1" applyAlignment="1">
      <alignment vertical="center"/>
    </xf>
    <xf numFmtId="0" fontId="0" fillId="8" borderId="6" xfId="0" applyFill="1" applyBorder="1"/>
    <xf numFmtId="0" fontId="0" fillId="8" borderId="0" xfId="0" applyFill="1"/>
    <xf numFmtId="0" fontId="0" fillId="9" borderId="5" xfId="0" applyFill="1" applyBorder="1"/>
    <xf numFmtId="0" fontId="0" fillId="9" borderId="0" xfId="0" applyFill="1"/>
    <xf numFmtId="0" fontId="9" fillId="9" borderId="6" xfId="0" applyFont="1" applyFill="1" applyBorder="1" applyAlignment="1">
      <alignment vertical="center"/>
    </xf>
    <xf numFmtId="0" fontId="10" fillId="8" borderId="6" xfId="0" applyFont="1" applyFill="1" applyBorder="1" applyAlignment="1">
      <alignment vertical="center"/>
    </xf>
    <xf numFmtId="0" fontId="5" fillId="4" borderId="1" xfId="0" applyFont="1" applyFill="1" applyBorder="1" applyAlignment="1" applyProtection="1">
      <alignment horizontal="right" vertical="top"/>
      <protection locked="0"/>
    </xf>
    <xf numFmtId="0" fontId="5" fillId="3" borderId="0" xfId="0" applyFont="1" applyFill="1" applyAlignment="1">
      <alignment horizontal="right" vertical="top"/>
    </xf>
    <xf numFmtId="164" fontId="6" fillId="4" borderId="1" xfId="0" applyNumberFormat="1" applyFont="1" applyFill="1" applyBorder="1" applyAlignment="1" applyProtection="1">
      <alignment horizontal="right"/>
      <protection locked="0"/>
    </xf>
    <xf numFmtId="0" fontId="6" fillId="3" borderId="0" xfId="0" applyFont="1" applyFill="1" applyAlignment="1">
      <alignment horizontal="right"/>
    </xf>
    <xf numFmtId="0" fontId="6" fillId="4" borderId="1" xfId="0" applyFont="1" applyFill="1" applyBorder="1" applyAlignment="1" applyProtection="1">
      <alignment horizontal="right"/>
      <protection locked="0"/>
    </xf>
    <xf numFmtId="1" fontId="6" fillId="4" borderId="1" xfId="0" applyNumberFormat="1" applyFont="1" applyFill="1" applyBorder="1" applyAlignment="1" applyProtection="1">
      <alignment horizontal="right"/>
      <protection locked="0"/>
    </xf>
    <xf numFmtId="4" fontId="6" fillId="4" borderId="1" xfId="0" applyNumberFormat="1" applyFont="1" applyFill="1" applyBorder="1" applyAlignment="1" applyProtection="1">
      <alignment horizontal="right"/>
      <protection locked="0"/>
    </xf>
    <xf numFmtId="167" fontId="0" fillId="3" borderId="3" xfId="0" applyNumberFormat="1" applyFill="1" applyBorder="1" applyAlignment="1">
      <alignment horizontal="center" vertical="center" wrapText="1"/>
    </xf>
    <xf numFmtId="167" fontId="0" fillId="0" borderId="0" xfId="0" applyNumberFormat="1"/>
    <xf numFmtId="4" fontId="0" fillId="3" borderId="3" xfId="0" applyNumberFormat="1" applyFill="1" applyBorder="1" applyAlignment="1">
      <alignment horizontal="center" vertical="center" wrapText="1"/>
    </xf>
    <xf numFmtId="4" fontId="0" fillId="0" borderId="3" xfId="0" applyNumberFormat="1" applyBorder="1"/>
    <xf numFmtId="4" fontId="0" fillId="0" borderId="0" xfId="0" applyNumberFormat="1"/>
    <xf numFmtId="3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3" fontId="0" fillId="3" borderId="3" xfId="0" applyNumberFormat="1" applyFill="1" applyBorder="1" applyAlignment="1">
      <alignment horizontal="center" vertical="center" wrapText="1"/>
    </xf>
    <xf numFmtId="3" fontId="0" fillId="0" borderId="0" xfId="0" applyNumberFormat="1"/>
    <xf numFmtId="3" fontId="0" fillId="0" borderId="3" xfId="0" applyNumberFormat="1" applyBorder="1"/>
    <xf numFmtId="0" fontId="0" fillId="0" borderId="0" xfId="0" applyAlignment="1">
      <alignment horizontal="left" vertical="center"/>
    </xf>
    <xf numFmtId="166" fontId="0" fillId="0" borderId="0" xfId="0" applyNumberFormat="1" applyAlignment="1">
      <alignment horizontal="left" vertical="center"/>
    </xf>
    <xf numFmtId="4" fontId="11" fillId="10" borderId="0" xfId="0" applyNumberFormat="1" applyFont="1" applyFill="1"/>
    <xf numFmtId="4" fontId="11" fillId="3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4" borderId="3" xfId="0" applyNumberFormat="1" applyFill="1" applyBorder="1" applyAlignment="1">
      <alignment horizontal="center" vertical="center" wrapText="1"/>
    </xf>
    <xf numFmtId="164" fontId="0" fillId="0" borderId="3" xfId="0" applyNumberFormat="1" applyBorder="1"/>
    <xf numFmtId="0" fontId="0" fillId="4" borderId="3" xfId="0" applyFill="1" applyBorder="1" applyAlignment="1">
      <alignment horizontal="center" vertical="center" wrapText="1"/>
    </xf>
    <xf numFmtId="164" fontId="0" fillId="4" borderId="3" xfId="0" applyNumberFormat="1" applyFill="1" applyBorder="1" applyAlignment="1">
      <alignment horizontal="center" vertical="center" wrapText="1"/>
    </xf>
    <xf numFmtId="4" fontId="0" fillId="4" borderId="3" xfId="0" applyNumberFormat="1" applyFill="1" applyBorder="1" applyAlignment="1">
      <alignment horizontal="center" vertical="center" wrapText="1"/>
    </xf>
    <xf numFmtId="0" fontId="0" fillId="5" borderId="3" xfId="0" applyFill="1" applyBorder="1"/>
    <xf numFmtId="4" fontId="0" fillId="5" borderId="3" xfId="0" applyNumberFormat="1" applyFill="1" applyBorder="1"/>
    <xf numFmtId="167" fontId="0" fillId="5" borderId="3" xfId="0" applyNumberFormat="1" applyFill="1" applyBorder="1"/>
    <xf numFmtId="0" fontId="0" fillId="10" borderId="0" xfId="0" applyFill="1"/>
    <xf numFmtId="0" fontId="0" fillId="11" borderId="3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8" fillId="3" borderId="3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9" borderId="5" xfId="0" applyFill="1" applyBorder="1" applyAlignment="1">
      <alignment wrapText="1"/>
    </xf>
    <xf numFmtId="0" fontId="0" fillId="8" borderId="6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8" borderId="0" xfId="0" applyFill="1" applyAlignment="1">
      <alignment horizontal="center" vertical="top"/>
    </xf>
    <xf numFmtId="0" fontId="2" fillId="8" borderId="3" xfId="0" applyFont="1" applyFill="1" applyBorder="1" applyAlignment="1">
      <alignment horizontal="center" vertical="top"/>
    </xf>
    <xf numFmtId="0" fontId="0" fillId="8" borderId="3" xfId="0" applyFill="1" applyBorder="1" applyAlignment="1">
      <alignment horizontal="center" vertical="top" wrapText="1"/>
    </xf>
    <xf numFmtId="0" fontId="0" fillId="8" borderId="3" xfId="0" applyFill="1" applyBorder="1" applyAlignment="1">
      <alignment horizontal="center" vertical="top"/>
    </xf>
    <xf numFmtId="0" fontId="17" fillId="8" borderId="3" xfId="1" applyFill="1" applyBorder="1" applyAlignment="1">
      <alignment horizontal="center" vertical="top" wrapText="1"/>
    </xf>
    <xf numFmtId="0" fontId="17" fillId="8" borderId="3" xfId="1" applyFill="1" applyBorder="1"/>
    <xf numFmtId="166" fontId="0" fillId="0" borderId="0" xfId="0" applyNumberFormat="1" applyAlignment="1">
      <alignment horizontal="left" vertical="center" wrapText="1"/>
    </xf>
    <xf numFmtId="166" fontId="8" fillId="3" borderId="3" xfId="0" applyNumberFormat="1" applyFont="1" applyFill="1" applyBorder="1" applyAlignment="1">
      <alignment horizontal="left" vertical="center" wrapText="1"/>
    </xf>
    <xf numFmtId="0" fontId="0" fillId="8" borderId="3" xfId="0" applyFill="1" applyBorder="1" applyAlignment="1">
      <alignment wrapText="1"/>
    </xf>
    <xf numFmtId="166" fontId="0" fillId="8" borderId="3" xfId="0" applyNumberFormat="1" applyFill="1" applyBorder="1" applyAlignment="1">
      <alignment horizontal="center" vertical="top" wrapText="1"/>
    </xf>
    <xf numFmtId="0" fontId="2" fillId="8" borderId="3" xfId="0" applyFont="1" applyFill="1" applyBorder="1"/>
    <xf numFmtId="0" fontId="0" fillId="8" borderId="3" xfId="0" applyFill="1" applyBorder="1" applyAlignment="1">
      <alignment vertical="center" wrapText="1"/>
    </xf>
    <xf numFmtId="0" fontId="0" fillId="8" borderId="3" xfId="0" applyFill="1" applyBorder="1" applyAlignment="1">
      <alignment horizontal="left" vertical="center"/>
    </xf>
    <xf numFmtId="0" fontId="0" fillId="8" borderId="3" xfId="0" applyFill="1" applyBorder="1" applyAlignment="1">
      <alignment vertical="center"/>
    </xf>
    <xf numFmtId="166" fontId="0" fillId="8" borderId="3" xfId="0" applyNumberFormat="1" applyFill="1" applyBorder="1" applyAlignment="1">
      <alignment horizontal="left" vertical="center"/>
    </xf>
    <xf numFmtId="166" fontId="0" fillId="8" borderId="3" xfId="0" applyNumberFormat="1" applyFill="1" applyBorder="1" applyAlignment="1">
      <alignment horizontal="left" vertical="center" wrapText="1"/>
    </xf>
    <xf numFmtId="0" fontId="16" fillId="8" borderId="3" xfId="0" applyFont="1" applyFill="1" applyBorder="1" applyAlignment="1">
      <alignment horizontal="center" vertical="top" wrapText="1"/>
    </xf>
    <xf numFmtId="0" fontId="16" fillId="8" borderId="3" xfId="0" applyFont="1" applyFill="1" applyBorder="1" applyAlignment="1">
      <alignment horizontal="center" vertical="top"/>
    </xf>
    <xf numFmtId="0" fontId="15" fillId="8" borderId="3" xfId="0" applyFont="1" applyFill="1" applyBorder="1" applyAlignment="1">
      <alignment horizontal="center" vertical="top" wrapText="1"/>
    </xf>
    <xf numFmtId="0" fontId="2" fillId="8" borderId="3" xfId="0" applyFont="1" applyFill="1" applyBorder="1" applyAlignment="1">
      <alignment horizontal="center" vertical="top" wrapText="1"/>
    </xf>
    <xf numFmtId="0" fontId="0" fillId="8" borderId="3" xfId="0" applyFill="1" applyBorder="1"/>
    <xf numFmtId="0" fontId="18" fillId="8" borderId="3" xfId="0" applyFont="1" applyFill="1" applyBorder="1" applyAlignment="1">
      <alignment vertical="center" wrapText="1"/>
    </xf>
    <xf numFmtId="0" fontId="18" fillId="8" borderId="3" xfId="0" applyFont="1" applyFill="1" applyBorder="1" applyAlignment="1">
      <alignment vertical="center"/>
    </xf>
    <xf numFmtId="0" fontId="0" fillId="8" borderId="0" xfId="0" applyFill="1" applyAlignment="1">
      <alignment horizontal="center" vertical="center"/>
    </xf>
    <xf numFmtId="0" fontId="19" fillId="8" borderId="3" xfId="0" applyFont="1" applyFill="1" applyBorder="1"/>
    <xf numFmtId="0" fontId="2" fillId="8" borderId="3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 wrapText="1"/>
    </xf>
    <xf numFmtId="164" fontId="0" fillId="11" borderId="3" xfId="0" applyNumberFormat="1" applyFill="1" applyBorder="1" applyAlignment="1">
      <alignment horizontal="center" vertical="center" wrapText="1"/>
    </xf>
    <xf numFmtId="3" fontId="0" fillId="11" borderId="3" xfId="0" applyNumberFormat="1" applyFill="1" applyBorder="1" applyAlignment="1">
      <alignment horizontal="center" vertical="center" wrapText="1"/>
    </xf>
    <xf numFmtId="4" fontId="0" fillId="11" borderId="3" xfId="0" applyNumberFormat="1" applyFill="1" applyBorder="1" applyAlignment="1">
      <alignment horizontal="center" vertical="center" wrapText="1"/>
    </xf>
    <xf numFmtId="167" fontId="0" fillId="11" borderId="3" xfId="0" applyNumberFormat="1" applyFill="1" applyBorder="1" applyAlignment="1">
      <alignment horizontal="center" vertical="center" wrapText="1"/>
    </xf>
    <xf numFmtId="0" fontId="0" fillId="12" borderId="3" xfId="0" applyFill="1" applyBorder="1"/>
    <xf numFmtId="3" fontId="0" fillId="12" borderId="3" xfId="0" applyNumberFormat="1" applyFill="1" applyBorder="1"/>
    <xf numFmtId="4" fontId="0" fillId="12" borderId="3" xfId="0" applyNumberFormat="1" applyFill="1" applyBorder="1"/>
    <xf numFmtId="167" fontId="0" fillId="12" borderId="3" xfId="0" applyNumberFormat="1" applyFill="1" applyBorder="1"/>
    <xf numFmtId="3" fontId="0" fillId="5" borderId="3" xfId="0" applyNumberFormat="1" applyFill="1" applyBorder="1"/>
    <xf numFmtId="0" fontId="8" fillId="13" borderId="6" xfId="0" applyFont="1" applyFill="1" applyBorder="1" applyAlignment="1">
      <alignment vertical="center"/>
    </xf>
    <xf numFmtId="0" fontId="8" fillId="13" borderId="3" xfId="0" applyFont="1" applyFill="1" applyBorder="1" applyAlignment="1">
      <alignment vertical="center"/>
    </xf>
    <xf numFmtId="0" fontId="8" fillId="13" borderId="3" xfId="0" applyFont="1" applyFill="1" applyBorder="1" applyAlignment="1">
      <alignment vertical="center" wrapText="1"/>
    </xf>
    <xf numFmtId="0" fontId="8" fillId="13" borderId="3" xfId="0" applyFont="1" applyFill="1" applyBorder="1" applyAlignment="1">
      <alignment horizontal="left" vertical="center"/>
    </xf>
    <xf numFmtId="166" fontId="8" fillId="13" borderId="3" xfId="0" applyNumberFormat="1" applyFont="1" applyFill="1" applyBorder="1" applyAlignment="1">
      <alignment horizontal="left" vertical="center"/>
    </xf>
    <xf numFmtId="166" fontId="8" fillId="13" borderId="3" xfId="0" applyNumberFormat="1" applyFont="1" applyFill="1" applyBorder="1" applyAlignment="1">
      <alignment horizontal="left" vertical="center" wrapText="1"/>
    </xf>
    <xf numFmtId="0" fontId="8" fillId="13" borderId="0" xfId="0" applyFont="1" applyFill="1" applyAlignment="1">
      <alignment vertical="center"/>
    </xf>
    <xf numFmtId="0" fontId="0" fillId="13" borderId="0" xfId="0" applyFill="1"/>
    <xf numFmtId="4" fontId="12" fillId="11" borderId="3" xfId="0" applyNumberFormat="1" applyFont="1" applyFill="1" applyBorder="1" applyAlignment="1">
      <alignment horizontal="center" vertical="center" wrapText="1"/>
    </xf>
    <xf numFmtId="0" fontId="17" fillId="0" borderId="0" xfId="1" applyAlignment="1">
      <alignment horizontal="center" vertical="center" wrapText="1"/>
    </xf>
    <xf numFmtId="1" fontId="6" fillId="4" borderId="1" xfId="0" applyNumberFormat="1" applyFont="1" applyFill="1" applyBorder="1" applyProtection="1">
      <protection locked="0"/>
    </xf>
    <xf numFmtId="0" fontId="12" fillId="0" borderId="0" xfId="0" applyFont="1"/>
    <xf numFmtId="0" fontId="12" fillId="4" borderId="0" xfId="0" applyFont="1" applyFill="1"/>
    <xf numFmtId="164" fontId="0" fillId="0" borderId="3" xfId="0" applyNumberFormat="1" applyBorder="1" applyAlignment="1">
      <alignment horizontal="center"/>
    </xf>
    <xf numFmtId="3" fontId="0" fillId="3" borderId="3" xfId="0" applyNumberFormat="1" applyFill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0" fontId="0" fillId="4" borderId="3" xfId="0" applyFill="1" applyBorder="1"/>
    <xf numFmtId="0" fontId="2" fillId="7" borderId="3" xfId="0" applyFont="1" applyFill="1" applyBorder="1"/>
    <xf numFmtId="0" fontId="12" fillId="4" borderId="3" xfId="0" applyFont="1" applyFill="1" applyBorder="1" applyAlignment="1">
      <alignment horizontal="center" vertical="center" wrapText="1"/>
    </xf>
    <xf numFmtId="164" fontId="12" fillId="4" borderId="3" xfId="0" applyNumberFormat="1" applyFont="1" applyFill="1" applyBorder="1" applyAlignment="1">
      <alignment horizontal="center" vertical="center" wrapText="1"/>
    </xf>
    <xf numFmtId="4" fontId="12" fillId="4" borderId="3" xfId="0" applyNumberFormat="1" applyFont="1" applyFill="1" applyBorder="1" applyAlignment="1">
      <alignment horizontal="center" vertical="center" wrapText="1"/>
    </xf>
    <xf numFmtId="3" fontId="12" fillId="4" borderId="3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10" borderId="3" xfId="0" applyNumberFormat="1" applyFill="1" applyBorder="1"/>
    <xf numFmtId="164" fontId="0" fillId="4" borderId="3" xfId="0" applyNumberFormat="1" applyFill="1" applyBorder="1"/>
    <xf numFmtId="16" fontId="6" fillId="3" borderId="0" xfId="0" applyNumberFormat="1" applyFont="1" applyFill="1"/>
    <xf numFmtId="0" fontId="0" fillId="0" borderId="3" xfId="0" applyBorder="1" applyAlignment="1">
      <alignment horizontal="center" vertical="center"/>
    </xf>
    <xf numFmtId="165" fontId="3" fillId="14" borderId="7" xfId="0" applyNumberFormat="1" applyFont="1" applyFill="1" applyBorder="1" applyAlignment="1">
      <alignment horizontal="center" vertical="center" wrapText="1"/>
    </xf>
    <xf numFmtId="165" fontId="3" fillId="14" borderId="2" xfId="0" applyNumberFormat="1" applyFont="1" applyFill="1" applyBorder="1" applyAlignment="1">
      <alignment horizontal="center" vertical="center" wrapText="1"/>
    </xf>
    <xf numFmtId="0" fontId="12" fillId="15" borderId="3" xfId="0" applyFont="1" applyFill="1" applyBorder="1" applyAlignment="1">
      <alignment horizontal="center" vertical="center" wrapText="1"/>
    </xf>
    <xf numFmtId="164" fontId="12" fillId="15" borderId="3" xfId="0" applyNumberFormat="1" applyFont="1" applyFill="1" applyBorder="1" applyAlignment="1">
      <alignment horizontal="center" vertical="center" wrapText="1"/>
    </xf>
    <xf numFmtId="4" fontId="12" fillId="15" borderId="3" xfId="0" applyNumberFormat="1" applyFont="1" applyFill="1" applyBorder="1" applyAlignment="1">
      <alignment horizontal="center" vertical="center" wrapText="1"/>
    </xf>
    <xf numFmtId="0" fontId="0" fillId="15" borderId="0" xfId="0" applyFill="1"/>
    <xf numFmtId="165" fontId="3" fillId="4" borderId="8" xfId="0" applyNumberFormat="1" applyFont="1" applyFill="1" applyBorder="1" applyAlignment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0" fontId="21" fillId="4" borderId="1" xfId="0" applyFont="1" applyFill="1" applyBorder="1" applyAlignment="1" applyProtection="1">
      <alignment horizontal="right" vertical="top"/>
      <protection locked="0"/>
    </xf>
    <xf numFmtId="0" fontId="2" fillId="16" borderId="3" xfId="0" applyFont="1" applyFill="1" applyBorder="1" applyAlignment="1">
      <alignment horizontal="center"/>
    </xf>
    <xf numFmtId="9" fontId="0" fillId="4" borderId="3" xfId="2" applyFont="1" applyFill="1" applyBorder="1"/>
    <xf numFmtId="0" fontId="12" fillId="18" borderId="3" xfId="0" applyFont="1" applyFill="1" applyBorder="1" applyAlignment="1">
      <alignment horizontal="center" vertical="center" wrapText="1"/>
    </xf>
    <xf numFmtId="164" fontId="12" fillId="18" borderId="3" xfId="0" applyNumberFormat="1" applyFont="1" applyFill="1" applyBorder="1" applyAlignment="1">
      <alignment horizontal="center" vertical="center" wrapText="1"/>
    </xf>
    <xf numFmtId="4" fontId="12" fillId="18" borderId="3" xfId="0" applyNumberFormat="1" applyFont="1" applyFill="1" applyBorder="1" applyAlignment="1">
      <alignment horizontal="center" vertical="center" wrapText="1"/>
    </xf>
    <xf numFmtId="3" fontId="12" fillId="18" borderId="3" xfId="0" applyNumberFormat="1" applyFont="1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3" fontId="12" fillId="15" borderId="3" xfId="0" applyNumberFormat="1" applyFont="1" applyFill="1" applyBorder="1" applyAlignment="1">
      <alignment horizontal="center" vertical="center" wrapText="1"/>
    </xf>
    <xf numFmtId="0" fontId="0" fillId="15" borderId="3" xfId="0" applyFill="1" applyBorder="1"/>
    <xf numFmtId="0" fontId="0" fillId="15" borderId="3" xfId="0" applyFill="1" applyBorder="1" applyAlignment="1">
      <alignment horizontal="center" vertical="center" wrapText="1"/>
    </xf>
    <xf numFmtId="0" fontId="0" fillId="15" borderId="3" xfId="0" applyFill="1" applyBorder="1" applyAlignment="1">
      <alignment horizontal="center" vertical="center"/>
    </xf>
    <xf numFmtId="0" fontId="2" fillId="15" borderId="3" xfId="0" applyFont="1" applyFill="1" applyBorder="1"/>
    <xf numFmtId="165" fontId="3" fillId="15" borderId="8" xfId="0" applyNumberFormat="1" applyFont="1" applyFill="1" applyBorder="1" applyAlignment="1">
      <alignment horizontal="center" vertical="center" wrapText="1"/>
    </xf>
    <xf numFmtId="165" fontId="3" fillId="15" borderId="2" xfId="0" applyNumberFormat="1" applyFont="1" applyFill="1" applyBorder="1" applyAlignment="1">
      <alignment horizontal="center" vertical="center" wrapText="1"/>
    </xf>
    <xf numFmtId="4" fontId="13" fillId="19" borderId="3" xfId="0" applyNumberFormat="1" applyFont="1" applyFill="1" applyBorder="1" applyAlignment="1">
      <alignment horizontal="right"/>
    </xf>
    <xf numFmtId="4" fontId="13" fillId="19" borderId="3" xfId="0" applyNumberFormat="1" applyFont="1" applyFill="1" applyBorder="1"/>
    <xf numFmtId="0" fontId="0" fillId="0" borderId="4" xfId="0" applyBorder="1" applyAlignment="1">
      <alignment horizontal="center"/>
    </xf>
    <xf numFmtId="0" fontId="12" fillId="4" borderId="4" xfId="0" applyFont="1" applyFill="1" applyBorder="1" applyAlignment="1">
      <alignment horizontal="center" vertical="center" wrapText="1"/>
    </xf>
    <xf numFmtId="0" fontId="12" fillId="15" borderId="4" xfId="0" applyFont="1" applyFill="1" applyBorder="1" applyAlignment="1">
      <alignment horizontal="center" vertical="center" wrapText="1"/>
    </xf>
    <xf numFmtId="0" fontId="12" fillId="18" borderId="4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3" fontId="0" fillId="0" borderId="9" xfId="0" applyNumberFormat="1" applyBorder="1"/>
    <xf numFmtId="0" fontId="12" fillId="4" borderId="9" xfId="0" applyFont="1" applyFill="1" applyBorder="1" applyAlignment="1">
      <alignment horizontal="center" vertical="center" wrapText="1"/>
    </xf>
    <xf numFmtId="0" fontId="12" fillId="15" borderId="9" xfId="0" applyFont="1" applyFill="1" applyBorder="1" applyAlignment="1">
      <alignment horizontal="center" vertical="center" wrapText="1"/>
    </xf>
    <xf numFmtId="0" fontId="12" fillId="18" borderId="9" xfId="0" applyFont="1" applyFill="1" applyBorder="1" applyAlignment="1">
      <alignment horizontal="center" vertical="center" wrapText="1"/>
    </xf>
    <xf numFmtId="3" fontId="0" fillId="4" borderId="9" xfId="0" applyNumberFormat="1" applyFill="1" applyBorder="1" applyAlignment="1">
      <alignment horizontal="center" vertical="center" wrapText="1"/>
    </xf>
    <xf numFmtId="4" fontId="14" fillId="10" borderId="0" xfId="0" applyNumberFormat="1" applyFont="1" applyFill="1"/>
    <xf numFmtId="167" fontId="14" fillId="10" borderId="0" xfId="0" applyNumberFormat="1" applyFont="1" applyFill="1"/>
    <xf numFmtId="0" fontId="12" fillId="3" borderId="3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164" fontId="12" fillId="0" borderId="3" xfId="0" applyNumberFormat="1" applyFont="1" applyFill="1" applyBorder="1" applyAlignment="1">
      <alignment horizontal="center" vertical="center" wrapText="1"/>
    </xf>
    <xf numFmtId="4" fontId="12" fillId="0" borderId="3" xfId="0" applyNumberFormat="1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3" fontId="12" fillId="0" borderId="3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3" fillId="17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A4824"/>
      <color rgb="FFFFFFCC"/>
      <color rgb="FFFFCC66"/>
      <color rgb="FFD2DDB7"/>
      <color rgb="FFCCCCFF"/>
      <color rgb="FF66CCFF"/>
      <color rgb="FFCCFF66"/>
      <color rgb="FF99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2</xdr:col>
      <xdr:colOff>3619499</xdr:colOff>
      <xdr:row>3</xdr:row>
      <xdr:rowOff>28575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53B90B87-7FA2-4B20-B625-C5DA20E1BB93}"/>
            </a:ext>
          </a:extLst>
        </xdr:cNvPr>
        <xdr:cNvSpPr/>
      </xdr:nvSpPr>
      <xdr:spPr>
        <a:xfrm>
          <a:off x="761999" y="190500"/>
          <a:ext cx="5248275" cy="409575"/>
        </a:xfrm>
        <a:prstGeom prst="round2SameRect">
          <a:avLst/>
        </a:prstGeom>
        <a:solidFill>
          <a:schemeClr val="accent6">
            <a:lumMod val="50000"/>
          </a:schemeClr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SAISIE DES OF</a:t>
          </a:r>
        </a:p>
      </xdr:txBody>
    </xdr:sp>
    <xdr:clientData/>
  </xdr:twoCellAnchor>
  <xdr:twoCellAnchor>
    <xdr:from>
      <xdr:col>4</xdr:col>
      <xdr:colOff>216355</xdr:colOff>
      <xdr:row>10</xdr:row>
      <xdr:rowOff>62593</xdr:rowOff>
    </xdr:from>
    <xdr:to>
      <xdr:col>6</xdr:col>
      <xdr:colOff>31298</xdr:colOff>
      <xdr:row>23</xdr:row>
      <xdr:rowOff>117023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61CE61C-7355-409D-A8F4-DC6BC168282B}"/>
            </a:ext>
          </a:extLst>
        </xdr:cNvPr>
        <xdr:cNvGrpSpPr/>
      </xdr:nvGrpSpPr>
      <xdr:grpSpPr>
        <a:xfrm>
          <a:off x="7771041" y="2408464"/>
          <a:ext cx="2057400" cy="3521530"/>
          <a:chOff x="6955973" y="293914"/>
          <a:chExt cx="2057400" cy="3516087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FBB386E3-6C3C-4A86-8D4E-D6F6874C80CB}"/>
              </a:ext>
            </a:extLst>
          </xdr:cNvPr>
          <xdr:cNvGrpSpPr/>
        </xdr:nvGrpSpPr>
        <xdr:grpSpPr>
          <a:xfrm>
            <a:off x="7277100" y="293914"/>
            <a:ext cx="1396093" cy="3516087"/>
            <a:chOff x="7277100" y="967469"/>
            <a:chExt cx="1396093" cy="2842532"/>
          </a:xfrm>
        </xdr:grpSpPr>
        <xdr:sp macro="" textlink="">
          <xdr:nvSpPr>
            <xdr:cNvPr id="3" name="Rectangle 2">
              <a:extLst>
                <a:ext uri="{FF2B5EF4-FFF2-40B4-BE49-F238E27FC236}">
                  <a16:creationId xmlns:a16="http://schemas.microsoft.com/office/drawing/2014/main" id="{9355B3EB-2E33-4A74-B7AE-39FC59845D38}"/>
                </a:ext>
              </a:extLst>
            </xdr:cNvPr>
            <xdr:cNvSpPr/>
          </xdr:nvSpPr>
          <xdr:spPr>
            <a:xfrm>
              <a:off x="7277100" y="967469"/>
              <a:ext cx="1396093" cy="2842532"/>
            </a:xfrm>
            <a:prstGeom prst="rect">
              <a:avLst/>
            </a:prstGeom>
            <a:solidFill>
              <a:schemeClr val="accent6">
                <a:lumMod val="75000"/>
              </a:schemeClr>
            </a:solidFill>
          </xdr:spPr>
          <xdr:style>
            <a:lnRef idx="2">
              <a:schemeClr val="accent2">
                <a:shade val="50000"/>
              </a:schemeClr>
            </a:lnRef>
            <a:fillRef idx="1">
              <a:schemeClr val="accent2"/>
            </a:fillRef>
            <a:effectRef idx="0">
              <a:schemeClr val="accent2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enr_of" textlink="">
          <xdr:nvSpPr>
            <xdr:cNvPr id="5" name="Rectangle : avec coins supérieurs arrondis 4">
              <a:extLst>
                <a:ext uri="{FF2B5EF4-FFF2-40B4-BE49-F238E27FC236}">
                  <a16:creationId xmlns:a16="http://schemas.microsoft.com/office/drawing/2014/main" id="{ECCE336B-97AB-4839-8C54-22235939CE46}"/>
                </a:ext>
              </a:extLst>
            </xdr:cNvPr>
            <xdr:cNvSpPr/>
          </xdr:nvSpPr>
          <xdr:spPr>
            <a:xfrm>
              <a:off x="7349218" y="1306285"/>
              <a:ext cx="1291318" cy="266700"/>
            </a:xfrm>
            <a:prstGeom prst="round2SameRect">
              <a:avLst/>
            </a:prstGeom>
            <a:solidFill>
              <a:schemeClr val="accent4">
                <a:lumMod val="75000"/>
                <a:alpha val="45000"/>
              </a:schemeClr>
            </a:solidFill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 i="1"/>
                <a:t>Enregister</a:t>
              </a:r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AC888083-1B34-43E2-8B2C-A80D7F8B4555}"/>
              </a:ext>
            </a:extLst>
          </xdr:cNvPr>
          <xdr:cNvGrpSpPr/>
        </xdr:nvGrpSpPr>
        <xdr:grpSpPr>
          <a:xfrm>
            <a:off x="6955973" y="1860097"/>
            <a:ext cx="2057400" cy="1062716"/>
            <a:chOff x="3113437" y="-89521"/>
            <a:chExt cx="2432487" cy="873942"/>
          </a:xfrm>
        </xdr:grpSpPr>
        <xdr:sp macro="" textlink="">
          <xdr:nvSpPr>
            <xdr:cNvPr id="10" name="Rectangle 9">
              <a:extLst>
                <a:ext uri="{FF2B5EF4-FFF2-40B4-BE49-F238E27FC236}">
                  <a16:creationId xmlns:a16="http://schemas.microsoft.com/office/drawing/2014/main" id="{F65F4AA3-93E3-42D5-990D-2BE0A3A532C7}"/>
                </a:ext>
              </a:extLst>
            </xdr:cNvPr>
            <xdr:cNvSpPr/>
          </xdr:nvSpPr>
          <xdr:spPr>
            <a:xfrm>
              <a:off x="3113437" y="-89521"/>
              <a:ext cx="2432487" cy="873942"/>
            </a:xfrm>
            <a:prstGeom prst="rect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MAJPLANCHARGE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id="{558F2CC8-24CC-40D4-A717-F2D9C1D5C7A2}"/>
                </a:ext>
              </a:extLst>
            </xdr:cNvPr>
            <xdr:cNvSpPr/>
          </xdr:nvSpPr>
          <xdr:spPr>
            <a:xfrm>
              <a:off x="3223948" y="-16786"/>
              <a:ext cx="2238318" cy="716164"/>
            </a:xfrm>
            <a:prstGeom prst="roundRect">
              <a:avLst/>
            </a:prstGeom>
            <a:solidFill>
              <a:schemeClr val="bg1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</a:rPr>
                <a:t>ACTUALISATION PLAN DE CHARGE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3219450</xdr:colOff>
      <xdr:row>4</xdr:row>
      <xdr:rowOff>28575</xdr:rowOff>
    </xdr:to>
    <xdr:sp macro="" textlink="">
      <xdr:nvSpPr>
        <xdr:cNvPr id="3" name="Rectangle : avec coins supérieurs arrondis 2">
          <a:extLst>
            <a:ext uri="{FF2B5EF4-FFF2-40B4-BE49-F238E27FC236}">
              <a16:creationId xmlns:a16="http://schemas.microsoft.com/office/drawing/2014/main" id="{200D255B-3D81-4163-97EA-6C5BAE013532}"/>
            </a:ext>
          </a:extLst>
        </xdr:cNvPr>
        <xdr:cNvSpPr/>
      </xdr:nvSpPr>
      <xdr:spPr>
        <a:xfrm>
          <a:off x="762000" y="381000"/>
          <a:ext cx="4848225" cy="409575"/>
        </a:xfrm>
        <a:prstGeom prst="round2SameRect">
          <a:avLst/>
        </a:prstGeom>
        <a:solidFill>
          <a:schemeClr val="accent6">
            <a:lumMod val="50000"/>
          </a:schemeClr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SAISIE DES FACTURATIONS</a:t>
          </a:r>
        </a:p>
      </xdr:txBody>
    </xdr:sp>
    <xdr:clientData/>
  </xdr:twoCellAnchor>
  <xdr:twoCellAnchor>
    <xdr:from>
      <xdr:col>3</xdr:col>
      <xdr:colOff>733425</xdr:colOff>
      <xdr:row>6</xdr:row>
      <xdr:rowOff>19050</xdr:rowOff>
    </xdr:from>
    <xdr:to>
      <xdr:col>5</xdr:col>
      <xdr:colOff>561975</xdr:colOff>
      <xdr:row>18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57B2863-5968-499F-B023-142DDAEF13DA}"/>
            </a:ext>
          </a:extLst>
        </xdr:cNvPr>
        <xdr:cNvSpPr/>
      </xdr:nvSpPr>
      <xdr:spPr>
        <a:xfrm>
          <a:off x="6581775" y="1171575"/>
          <a:ext cx="1352550" cy="2343150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</xdr:colOff>
      <xdr:row>7</xdr:row>
      <xdr:rowOff>0</xdr:rowOff>
    </xdr:from>
    <xdr:to>
      <xdr:col>5</xdr:col>
      <xdr:colOff>514350</xdr:colOff>
      <xdr:row>7</xdr:row>
      <xdr:rowOff>257175</xdr:rowOff>
    </xdr:to>
    <xdr:sp macro="[0]!nouveaufacture" textlink="">
      <xdr:nvSpPr>
        <xdr:cNvPr id="6" name="Rectangle : avec coins supérieurs arrondis 5">
          <a:extLst>
            <a:ext uri="{FF2B5EF4-FFF2-40B4-BE49-F238E27FC236}">
              <a16:creationId xmlns:a16="http://schemas.microsoft.com/office/drawing/2014/main" id="{F4C2BDA2-96A8-4CC0-B347-E06285342BCF}"/>
            </a:ext>
          </a:extLst>
        </xdr:cNvPr>
        <xdr:cNvSpPr/>
      </xdr:nvSpPr>
      <xdr:spPr>
        <a:xfrm>
          <a:off x="6438900" y="1428750"/>
          <a:ext cx="1247775" cy="257175"/>
        </a:xfrm>
        <a:prstGeom prst="round2SameRect">
          <a:avLst/>
        </a:prstGeom>
        <a:solidFill>
          <a:schemeClr val="accent4">
            <a:lumMod val="75000"/>
            <a:alpha val="45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/>
            <a:t>Nouveau</a:t>
          </a:r>
        </a:p>
      </xdr:txBody>
    </xdr:sp>
    <xdr:clientData/>
  </xdr:twoCellAnchor>
  <xdr:twoCellAnchor>
    <xdr:from>
      <xdr:col>4</xdr:col>
      <xdr:colOff>0</xdr:colOff>
      <xdr:row>9</xdr:row>
      <xdr:rowOff>142875</xdr:rowOff>
    </xdr:from>
    <xdr:to>
      <xdr:col>5</xdr:col>
      <xdr:colOff>485775</xdr:colOff>
      <xdr:row>12</xdr:row>
      <xdr:rowOff>142875</xdr:rowOff>
    </xdr:to>
    <xdr:sp macro="[0]!enrfacture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9A265118-8FDA-430D-94A1-00DB730EF370}"/>
            </a:ext>
          </a:extLst>
        </xdr:cNvPr>
        <xdr:cNvSpPr/>
      </xdr:nvSpPr>
      <xdr:spPr>
        <a:xfrm>
          <a:off x="6410325" y="2124075"/>
          <a:ext cx="1247775" cy="276225"/>
        </a:xfrm>
        <a:prstGeom prst="round2SameRect">
          <a:avLst/>
        </a:prstGeom>
        <a:solidFill>
          <a:schemeClr val="accent4">
            <a:lumMod val="75000"/>
            <a:alpha val="45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/>
            <a:t>Enregister</a:t>
          </a:r>
        </a:p>
      </xdr:txBody>
    </xdr:sp>
    <xdr:clientData/>
  </xdr:twoCellAnchor>
  <xdr:twoCellAnchor>
    <xdr:from>
      <xdr:col>3</xdr:col>
      <xdr:colOff>752475</xdr:colOff>
      <xdr:row>13</xdr:row>
      <xdr:rowOff>247650</xdr:rowOff>
    </xdr:from>
    <xdr:to>
      <xdr:col>5</xdr:col>
      <xdr:colOff>476250</xdr:colOff>
      <xdr:row>14</xdr:row>
      <xdr:rowOff>266700</xdr:rowOff>
    </xdr:to>
    <xdr:sp macro="[0]!retou" textlink="">
      <xdr:nvSpPr>
        <xdr:cNvPr id="9" name="Rectangle : avec coins supérieurs arrondis 8">
          <a:extLst>
            <a:ext uri="{FF2B5EF4-FFF2-40B4-BE49-F238E27FC236}">
              <a16:creationId xmlns:a16="http://schemas.microsoft.com/office/drawing/2014/main" id="{A482BC39-221E-4FC2-AC31-FEF6DEBB3CD8}"/>
            </a:ext>
          </a:extLst>
        </xdr:cNvPr>
        <xdr:cNvSpPr/>
      </xdr:nvSpPr>
      <xdr:spPr>
        <a:xfrm>
          <a:off x="6600825" y="2781300"/>
          <a:ext cx="1247775" cy="295275"/>
        </a:xfrm>
        <a:prstGeom prst="round2SameRect">
          <a:avLst/>
        </a:prstGeom>
        <a:solidFill>
          <a:schemeClr val="accent4">
            <a:lumMod val="75000"/>
            <a:alpha val="45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/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847054A-95D8-4426-9662-BBFF722E07E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paulantoine.suzzoni@gmail.com" TargetMode="External"/><Relationship Id="rId2" Type="http://schemas.openxmlformats.org/officeDocument/2006/relationships/hyperlink" Target="mailto:flardiere@ingevin.com" TargetMode="External"/><Relationship Id="rId1" Type="http://schemas.openxmlformats.org/officeDocument/2006/relationships/hyperlink" Target="mailto:f.arnaud@tandem2p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hyperlink" Target="mailto:didierkupk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B163B-E07C-4BFC-90FA-5CB1868465E6}">
  <sheetPr codeName="Feuil4">
    <tabColor rgb="FF00B050"/>
  </sheetPr>
  <dimension ref="A1:KA171"/>
  <sheetViews>
    <sheetView tabSelected="1" workbookViewId="0">
      <selection activeCell="A5" sqref="A5:XFD5"/>
    </sheetView>
  </sheetViews>
  <sheetFormatPr baseColWidth="10" defaultColWidth="11.15234375" defaultRowHeight="14.6"/>
  <cols>
    <col min="1" max="1" width="11.53515625" style="3" customWidth="1"/>
    <col min="2" max="2" width="22.69140625" style="3" customWidth="1"/>
    <col min="3" max="3" width="12.53515625" style="112" customWidth="1"/>
    <col min="4" max="4" width="13.84375" style="3" customWidth="1"/>
    <col min="5" max="5" width="31.84375" style="33" customWidth="1"/>
    <col min="6" max="6" width="12.53515625" style="33" customWidth="1"/>
    <col min="7" max="7" width="12.53515625" style="47" customWidth="1"/>
    <col min="8" max="8" width="9.69140625" style="152" bestFit="1" customWidth="1"/>
    <col min="9" max="9" width="10.69140625" style="157" customWidth="1"/>
    <col min="10" max="14" width="10.69140625" style="40" customWidth="1"/>
    <col min="15" max="15" width="10.69140625" style="114" customWidth="1"/>
    <col min="16" max="16" width="3.69140625" style="115" customWidth="1"/>
    <col min="17" max="32" width="11.3828125" style="115" customWidth="1"/>
    <col min="33" max="33" width="11.3828125" style="144" customWidth="1"/>
    <col min="34" max="287" width="11.3828125" style="115" customWidth="1"/>
    <col min="288" max="16384" width="11.15234375" style="3"/>
  </cols>
  <sheetData>
    <row r="1" spans="1:33">
      <c r="B1" s="136" t="s">
        <v>285</v>
      </c>
      <c r="E1" s="150" t="s">
        <v>305</v>
      </c>
      <c r="F1" s="151">
        <f ca="1">SUMIF(AG1:AG1007,1,F4:F165)</f>
        <v>347526.16000000003</v>
      </c>
      <c r="G1" s="124"/>
      <c r="Q1" s="137">
        <f>Q3/Q2</f>
        <v>0.99912000000000012</v>
      </c>
      <c r="R1" s="137">
        <f t="shared" ref="R1:AA1" si="0">R3/R2</f>
        <v>0.9140625</v>
      </c>
      <c r="S1" s="137">
        <f t="shared" si="0"/>
        <v>0.85642504118616125</v>
      </c>
      <c r="T1" s="137">
        <f t="shared" si="0"/>
        <v>0.96011673151750976</v>
      </c>
      <c r="U1" s="137" t="e">
        <f t="shared" si="0"/>
        <v>#DIV/0!</v>
      </c>
      <c r="V1" s="137" t="e">
        <f t="shared" si="0"/>
        <v>#DIV/0!</v>
      </c>
      <c r="W1" s="137" t="e">
        <f t="shared" si="0"/>
        <v>#DIV/0!</v>
      </c>
      <c r="X1" s="137" t="e">
        <f t="shared" si="0"/>
        <v>#DIV/0!</v>
      </c>
      <c r="Y1" s="137" t="e">
        <f t="shared" si="0"/>
        <v>#DIV/0!</v>
      </c>
      <c r="Z1" s="137" t="e">
        <f t="shared" si="0"/>
        <v>#DIV/0!</v>
      </c>
      <c r="AA1" s="137" t="e">
        <f t="shared" si="0"/>
        <v>#DIV/0!</v>
      </c>
      <c r="AG1" s="147" t="s">
        <v>303</v>
      </c>
    </row>
    <row r="2" spans="1:33">
      <c r="D2" s="123">
        <f ca="1">TODAY()</f>
        <v>44331</v>
      </c>
      <c r="E2" s="150" t="s">
        <v>306</v>
      </c>
      <c r="F2" s="151">
        <f>SUM(F4:F172)</f>
        <v>496952.13000000018</v>
      </c>
      <c r="G2" s="124"/>
      <c r="K2" s="40">
        <f>SUM(K4:K172)</f>
        <v>153477.90859999997</v>
      </c>
      <c r="L2" s="40">
        <f>SUM(L4:L172)</f>
        <v>30382.557300000004</v>
      </c>
      <c r="Q2" s="115">
        <v>625</v>
      </c>
      <c r="R2" s="115">
        <v>640</v>
      </c>
      <c r="S2" s="115">
        <v>607</v>
      </c>
      <c r="T2" s="115">
        <v>514</v>
      </c>
      <c r="AG2" s="147" t="s">
        <v>304</v>
      </c>
    </row>
    <row r="3" spans="1:33" ht="18.45">
      <c r="A3" s="116" t="s">
        <v>12</v>
      </c>
      <c r="B3" s="172" t="s">
        <v>11</v>
      </c>
      <c r="C3" s="172"/>
      <c r="D3" s="172"/>
      <c r="E3" s="172"/>
      <c r="F3" s="172"/>
      <c r="G3" s="172"/>
      <c r="H3" s="173" t="s">
        <v>10</v>
      </c>
      <c r="I3" s="174"/>
      <c r="J3" s="174"/>
      <c r="K3" s="174"/>
      <c r="L3" s="174"/>
      <c r="M3" s="174"/>
      <c r="N3" s="174"/>
      <c r="O3" s="174"/>
      <c r="Q3" s="127">
        <f>SUM(Q4:Q171)</f>
        <v>624.45000000000005</v>
      </c>
      <c r="R3" s="128">
        <f t="shared" ref="R3:AB3" si="1">SUM(R4:R171)</f>
        <v>585</v>
      </c>
      <c r="S3" s="128">
        <f t="shared" si="1"/>
        <v>519.84999999999991</v>
      </c>
      <c r="T3" s="128">
        <f t="shared" si="1"/>
        <v>493.5</v>
      </c>
      <c r="U3" s="128">
        <f t="shared" si="1"/>
        <v>0</v>
      </c>
      <c r="V3" s="128">
        <f t="shared" si="1"/>
        <v>0</v>
      </c>
      <c r="W3" s="128">
        <f t="shared" si="1"/>
        <v>0</v>
      </c>
      <c r="X3" s="128">
        <f t="shared" si="1"/>
        <v>0</v>
      </c>
      <c r="Y3" s="128">
        <f t="shared" si="1"/>
        <v>0</v>
      </c>
      <c r="Z3" s="128">
        <f t="shared" si="1"/>
        <v>0</v>
      </c>
      <c r="AA3" s="128">
        <f t="shared" si="1"/>
        <v>0</v>
      </c>
      <c r="AB3" s="128">
        <f t="shared" si="1"/>
        <v>0</v>
      </c>
      <c r="AG3" s="147"/>
    </row>
    <row r="4" spans="1:33" s="121" customFormat="1" ht="43.75">
      <c r="A4" s="117" t="s">
        <v>8</v>
      </c>
      <c r="B4" s="117" t="s">
        <v>1</v>
      </c>
      <c r="C4" s="118" t="s">
        <v>2</v>
      </c>
      <c r="D4" s="117" t="s">
        <v>119</v>
      </c>
      <c r="E4" s="117" t="s">
        <v>6</v>
      </c>
      <c r="F4" s="119" t="s">
        <v>4</v>
      </c>
      <c r="G4" s="118" t="s">
        <v>9</v>
      </c>
      <c r="H4" s="153" t="s">
        <v>0</v>
      </c>
      <c r="I4" s="158" t="s">
        <v>130</v>
      </c>
      <c r="J4" s="117" t="s">
        <v>131</v>
      </c>
      <c r="K4" s="120" t="s">
        <v>121</v>
      </c>
      <c r="L4" s="120" t="s">
        <v>7</v>
      </c>
      <c r="M4" s="120" t="s">
        <v>122</v>
      </c>
      <c r="N4" s="120" t="s">
        <v>123</v>
      </c>
      <c r="O4" s="120" t="s">
        <v>132</v>
      </c>
      <c r="Q4" s="127" t="s">
        <v>268</v>
      </c>
      <c r="R4" s="128" t="s">
        <v>269</v>
      </c>
      <c r="S4" s="128" t="s">
        <v>69</v>
      </c>
      <c r="T4" s="128" t="s">
        <v>270</v>
      </c>
      <c r="U4" s="128" t="s">
        <v>70</v>
      </c>
      <c r="V4" s="128" t="s">
        <v>271</v>
      </c>
      <c r="W4" s="128" t="s">
        <v>272</v>
      </c>
      <c r="X4" s="128" t="s">
        <v>273</v>
      </c>
      <c r="Y4" s="128" t="s">
        <v>274</v>
      </c>
      <c r="Z4" s="128" t="s">
        <v>275</v>
      </c>
      <c r="AA4" s="128" t="s">
        <v>276</v>
      </c>
      <c r="AB4" s="128" t="s">
        <v>277</v>
      </c>
      <c r="AG4" s="145"/>
    </row>
    <row r="5" spans="1:33" s="121" customFormat="1" ht="18.45">
      <c r="A5" s="117">
        <v>181</v>
      </c>
      <c r="B5" s="117" t="s">
        <v>39</v>
      </c>
      <c r="C5" s="118">
        <v>44197</v>
      </c>
      <c r="D5" s="117">
        <v>1811</v>
      </c>
      <c r="E5" s="117" t="s">
        <v>319</v>
      </c>
      <c r="F5" s="119">
        <v>0</v>
      </c>
      <c r="G5" s="118">
        <v>44377</v>
      </c>
      <c r="H5" s="153"/>
      <c r="I5" s="158">
        <v>20</v>
      </c>
      <c r="J5" s="117"/>
      <c r="K5" s="120">
        <v>500</v>
      </c>
      <c r="L5" s="120"/>
      <c r="M5" s="120"/>
      <c r="N5" s="120"/>
      <c r="O5" s="120"/>
      <c r="P5" s="48"/>
      <c r="Q5" s="133"/>
      <c r="R5" s="134"/>
      <c r="S5" s="134"/>
      <c r="T5" s="134"/>
      <c r="U5" s="134"/>
      <c r="V5" s="128"/>
      <c r="W5" s="128"/>
      <c r="X5" s="128"/>
      <c r="Y5" s="128"/>
      <c r="Z5" s="128"/>
      <c r="AA5" s="128"/>
      <c r="AB5" s="128"/>
      <c r="AG5" s="145"/>
    </row>
    <row r="6" spans="1:33" s="121" customFormat="1" ht="18.45">
      <c r="A6" s="117">
        <v>157</v>
      </c>
      <c r="B6" s="117" t="s">
        <v>124</v>
      </c>
      <c r="C6" s="118">
        <v>44197</v>
      </c>
      <c r="D6" s="117">
        <v>1411</v>
      </c>
      <c r="E6" s="117" t="s">
        <v>318</v>
      </c>
      <c r="F6" s="119">
        <v>645</v>
      </c>
      <c r="G6" s="118">
        <v>44377</v>
      </c>
      <c r="H6" s="153"/>
      <c r="I6" s="158">
        <v>7</v>
      </c>
      <c r="J6" s="117"/>
      <c r="K6" s="120">
        <v>110</v>
      </c>
      <c r="L6" s="120"/>
      <c r="M6" s="120"/>
      <c r="N6" s="120"/>
      <c r="O6" s="120"/>
      <c r="P6" s="48"/>
      <c r="Q6" s="133"/>
      <c r="R6" s="134"/>
      <c r="S6" s="134"/>
      <c r="T6" s="134"/>
      <c r="U6" s="134"/>
      <c r="V6" s="128"/>
      <c r="W6" s="128"/>
      <c r="X6" s="128"/>
      <c r="Y6" s="128"/>
      <c r="Z6" s="128"/>
      <c r="AA6" s="128"/>
      <c r="AB6" s="128"/>
      <c r="AG6" s="145"/>
    </row>
    <row r="7" spans="1:33" s="121" customFormat="1" ht="18.45">
      <c r="A7" s="117">
        <v>157</v>
      </c>
      <c r="B7" s="117" t="s">
        <v>124</v>
      </c>
      <c r="C7" s="118">
        <v>44197</v>
      </c>
      <c r="D7" s="117">
        <v>1324</v>
      </c>
      <c r="E7" s="117" t="s">
        <v>317</v>
      </c>
      <c r="F7" s="119">
        <v>2442</v>
      </c>
      <c r="G7" s="118">
        <v>44377</v>
      </c>
      <c r="H7" s="153"/>
      <c r="I7" s="158">
        <v>20</v>
      </c>
      <c r="J7" s="117"/>
      <c r="K7" s="120">
        <v>900</v>
      </c>
      <c r="L7" s="120"/>
      <c r="M7" s="120"/>
      <c r="N7" s="120"/>
      <c r="O7" s="120"/>
      <c r="P7" s="48"/>
      <c r="Q7" s="133"/>
      <c r="R7" s="134"/>
      <c r="S7" s="134"/>
      <c r="T7" s="134"/>
      <c r="U7" s="134"/>
      <c r="V7" s="128"/>
      <c r="W7" s="128"/>
      <c r="X7" s="128"/>
      <c r="Y7" s="128"/>
      <c r="Z7" s="128"/>
      <c r="AA7" s="128"/>
      <c r="AB7" s="128"/>
      <c r="AG7" s="145"/>
    </row>
    <row r="8" spans="1:33" s="121" customFormat="1" ht="18.45">
      <c r="A8" s="117">
        <v>157</v>
      </c>
      <c r="B8" s="117" t="s">
        <v>124</v>
      </c>
      <c r="C8" s="118">
        <v>44197</v>
      </c>
      <c r="D8" s="117">
        <v>1323</v>
      </c>
      <c r="E8" s="117" t="s">
        <v>317</v>
      </c>
      <c r="F8" s="119">
        <v>3597</v>
      </c>
      <c r="G8" s="118">
        <v>44377</v>
      </c>
      <c r="H8" s="153"/>
      <c r="I8" s="158">
        <v>30</v>
      </c>
      <c r="J8" s="117"/>
      <c r="K8" s="120">
        <v>1360</v>
      </c>
      <c r="L8" s="120"/>
      <c r="M8" s="120"/>
      <c r="N8" s="120"/>
      <c r="O8" s="120"/>
      <c r="P8" s="48"/>
      <c r="Q8" s="133"/>
      <c r="R8" s="134"/>
      <c r="S8" s="134"/>
      <c r="T8" s="134"/>
      <c r="U8" s="134"/>
      <c r="V8" s="128"/>
      <c r="W8" s="128"/>
      <c r="X8" s="128"/>
      <c r="Y8" s="128"/>
      <c r="Z8" s="128"/>
      <c r="AA8" s="128"/>
      <c r="AB8" s="128"/>
      <c r="AG8" s="145"/>
    </row>
    <row r="9" spans="1:33" s="121" customFormat="1" ht="18.45">
      <c r="A9" s="117">
        <v>157</v>
      </c>
      <c r="B9" s="117" t="s">
        <v>124</v>
      </c>
      <c r="C9" s="118">
        <v>44197</v>
      </c>
      <c r="D9" s="117">
        <v>1321</v>
      </c>
      <c r="E9" s="117" t="s">
        <v>317</v>
      </c>
      <c r="F9" s="119">
        <v>1232</v>
      </c>
      <c r="G9" s="118">
        <v>44377</v>
      </c>
      <c r="H9" s="153"/>
      <c r="I9" s="158">
        <v>10</v>
      </c>
      <c r="J9" s="117"/>
      <c r="K9" s="120">
        <v>462</v>
      </c>
      <c r="L9" s="120"/>
      <c r="M9" s="120"/>
      <c r="N9" s="120"/>
      <c r="O9" s="120"/>
      <c r="P9" s="48"/>
      <c r="Q9" s="133"/>
      <c r="R9" s="134"/>
      <c r="S9" s="134"/>
      <c r="T9" s="134"/>
      <c r="U9" s="134"/>
      <c r="V9" s="128"/>
      <c r="W9" s="128"/>
      <c r="X9" s="128"/>
      <c r="Y9" s="128"/>
      <c r="Z9" s="128"/>
      <c r="AA9" s="128"/>
      <c r="AB9" s="128"/>
      <c r="AG9" s="145"/>
    </row>
    <row r="10" spans="1:33" s="121" customFormat="1" ht="18.45">
      <c r="A10" s="117">
        <v>157</v>
      </c>
      <c r="B10" s="117" t="s">
        <v>124</v>
      </c>
      <c r="C10" s="118">
        <v>44197</v>
      </c>
      <c r="D10" s="117">
        <v>1322</v>
      </c>
      <c r="E10" s="117" t="s">
        <v>317</v>
      </c>
      <c r="F10" s="119">
        <v>1232</v>
      </c>
      <c r="G10" s="118">
        <v>44377</v>
      </c>
      <c r="H10" s="153"/>
      <c r="I10" s="158">
        <v>10</v>
      </c>
      <c r="J10" s="117"/>
      <c r="K10" s="120">
        <v>462</v>
      </c>
      <c r="L10" s="120"/>
      <c r="M10" s="120"/>
      <c r="N10" s="120"/>
      <c r="O10" s="120"/>
      <c r="P10" s="48"/>
      <c r="Q10" s="133"/>
      <c r="R10" s="134"/>
      <c r="S10" s="134"/>
      <c r="T10" s="134"/>
      <c r="U10" s="134"/>
      <c r="V10" s="128"/>
      <c r="W10" s="128"/>
      <c r="X10" s="128"/>
      <c r="Y10" s="128"/>
      <c r="Z10" s="128"/>
      <c r="AA10" s="128"/>
      <c r="AB10" s="128"/>
      <c r="AG10" s="145"/>
    </row>
    <row r="11" spans="1:33" s="121" customFormat="1" ht="18.45">
      <c r="A11" s="117">
        <v>157</v>
      </c>
      <c r="B11" s="117" t="s">
        <v>124</v>
      </c>
      <c r="C11" s="118">
        <v>44197</v>
      </c>
      <c r="D11" s="117">
        <v>1321</v>
      </c>
      <c r="E11" s="117" t="s">
        <v>317</v>
      </c>
      <c r="F11" s="119">
        <v>1232</v>
      </c>
      <c r="G11" s="118">
        <v>44377</v>
      </c>
      <c r="H11" s="153"/>
      <c r="I11" s="158">
        <v>10</v>
      </c>
      <c r="J11" s="117"/>
      <c r="K11" s="120">
        <v>462</v>
      </c>
      <c r="L11" s="120"/>
      <c r="M11" s="120"/>
      <c r="N11" s="120"/>
      <c r="O11" s="120"/>
      <c r="P11" s="48"/>
      <c r="Q11" s="133"/>
      <c r="R11" s="134"/>
      <c r="S11" s="134"/>
      <c r="T11" s="134"/>
      <c r="U11" s="134"/>
      <c r="V11" s="128"/>
      <c r="W11" s="128"/>
      <c r="X11" s="128"/>
      <c r="Y11" s="128"/>
      <c r="Z11" s="128"/>
      <c r="AA11" s="128"/>
      <c r="AB11" s="128"/>
      <c r="AG11" s="145"/>
    </row>
    <row r="12" spans="1:33" s="121" customFormat="1" ht="18.45">
      <c r="A12" s="117">
        <v>157</v>
      </c>
      <c r="B12" s="117" t="s">
        <v>124</v>
      </c>
      <c r="C12" s="118">
        <v>44197</v>
      </c>
      <c r="D12" s="117">
        <v>1311</v>
      </c>
      <c r="E12" s="117" t="s">
        <v>317</v>
      </c>
      <c r="F12" s="119">
        <v>3545</v>
      </c>
      <c r="G12" s="118">
        <v>44377</v>
      </c>
      <c r="H12" s="153"/>
      <c r="I12" s="158">
        <v>30</v>
      </c>
      <c r="J12" s="117"/>
      <c r="K12" s="120">
        <v>1310</v>
      </c>
      <c r="L12" s="120"/>
      <c r="M12" s="120"/>
      <c r="N12" s="120"/>
      <c r="O12" s="120"/>
      <c r="P12" s="48"/>
      <c r="Q12" s="133"/>
      <c r="R12" s="134"/>
      <c r="S12" s="134"/>
      <c r="T12" s="134"/>
      <c r="U12" s="134"/>
      <c r="V12" s="128"/>
      <c r="W12" s="128"/>
      <c r="X12" s="128"/>
      <c r="Y12" s="128"/>
      <c r="Z12" s="128"/>
      <c r="AA12" s="128"/>
      <c r="AB12" s="128"/>
      <c r="AG12" s="145"/>
    </row>
    <row r="13" spans="1:33" s="121" customFormat="1" ht="18.45">
      <c r="A13" s="117">
        <v>180</v>
      </c>
      <c r="B13" s="117" t="s">
        <v>228</v>
      </c>
      <c r="C13" s="118">
        <v>44317</v>
      </c>
      <c r="D13" s="117">
        <v>1801</v>
      </c>
      <c r="E13" s="117" t="s">
        <v>302</v>
      </c>
      <c r="F13" s="119">
        <v>376</v>
      </c>
      <c r="G13" s="118">
        <v>44334</v>
      </c>
      <c r="H13" s="153">
        <v>95</v>
      </c>
      <c r="I13" s="158">
        <v>4</v>
      </c>
      <c r="J13" s="117"/>
      <c r="K13" s="120"/>
      <c r="L13" s="120"/>
      <c r="M13" s="120"/>
      <c r="N13" s="120"/>
      <c r="O13" s="120"/>
      <c r="P13" s="48"/>
      <c r="Q13" s="133"/>
      <c r="R13" s="134"/>
      <c r="S13" s="134"/>
      <c r="T13" s="134"/>
      <c r="U13" s="134"/>
      <c r="V13" s="134"/>
      <c r="W13" s="134"/>
      <c r="X13" s="134"/>
      <c r="Y13" s="134"/>
      <c r="Z13" s="134"/>
      <c r="AA13" s="134"/>
      <c r="AB13" s="134"/>
      <c r="AG13" s="145">
        <v>1</v>
      </c>
    </row>
    <row r="14" spans="1:33" s="121" customFormat="1" ht="18.45">
      <c r="A14" s="117">
        <v>179</v>
      </c>
      <c r="B14" s="117" t="s">
        <v>226</v>
      </c>
      <c r="C14" s="118">
        <v>44317</v>
      </c>
      <c r="D14" s="117">
        <v>1793</v>
      </c>
      <c r="E14" s="117" t="s">
        <v>301</v>
      </c>
      <c r="F14" s="119">
        <v>730</v>
      </c>
      <c r="G14" s="118">
        <v>44347</v>
      </c>
      <c r="H14" s="153">
        <v>94</v>
      </c>
      <c r="I14" s="158">
        <v>7</v>
      </c>
      <c r="J14" s="117"/>
      <c r="K14" s="120"/>
      <c r="L14" s="120"/>
      <c r="M14" s="120"/>
      <c r="N14" s="120"/>
      <c r="O14" s="120"/>
      <c r="P14" s="48"/>
      <c r="Q14" s="133"/>
      <c r="R14" s="134"/>
      <c r="S14" s="134"/>
      <c r="T14" s="134"/>
      <c r="U14" s="134"/>
      <c r="V14" s="134"/>
      <c r="W14" s="134"/>
      <c r="X14" s="134"/>
      <c r="Y14" s="134"/>
      <c r="Z14" s="134"/>
      <c r="AA14" s="134"/>
      <c r="AB14" s="134"/>
      <c r="AG14" s="145">
        <v>1</v>
      </c>
    </row>
    <row r="15" spans="1:33" s="121" customFormat="1" ht="18.45">
      <c r="A15" s="117">
        <v>179</v>
      </c>
      <c r="B15" s="117" t="s">
        <v>226</v>
      </c>
      <c r="C15" s="118">
        <v>44317</v>
      </c>
      <c r="D15" s="117">
        <v>1791</v>
      </c>
      <c r="E15" s="117" t="s">
        <v>300</v>
      </c>
      <c r="F15" s="119">
        <v>4164</v>
      </c>
      <c r="G15" s="118">
        <v>44347</v>
      </c>
      <c r="H15" s="153">
        <v>91</v>
      </c>
      <c r="I15" s="158">
        <v>30</v>
      </c>
      <c r="J15" s="117"/>
      <c r="K15" s="120">
        <v>1400</v>
      </c>
      <c r="L15" s="120"/>
      <c r="M15" s="120"/>
      <c r="N15" s="120"/>
      <c r="O15" s="120"/>
      <c r="P15" s="48"/>
      <c r="Q15" s="133"/>
      <c r="R15" s="134"/>
      <c r="S15" s="134"/>
      <c r="T15" s="134"/>
      <c r="U15" s="134"/>
      <c r="V15" s="134"/>
      <c r="W15" s="134"/>
      <c r="X15" s="134"/>
      <c r="Y15" s="134"/>
      <c r="Z15" s="134"/>
      <c r="AA15" s="134"/>
      <c r="AB15" s="134"/>
      <c r="AG15" s="145">
        <v>1</v>
      </c>
    </row>
    <row r="16" spans="1:33" s="145" customFormat="1" ht="18.45">
      <c r="A16" s="129">
        <v>178</v>
      </c>
      <c r="B16" s="129" t="s">
        <v>42</v>
      </c>
      <c r="C16" s="130">
        <v>44317</v>
      </c>
      <c r="D16" s="129">
        <v>1781</v>
      </c>
      <c r="E16" s="129" t="s">
        <v>299</v>
      </c>
      <c r="F16" s="131">
        <v>105</v>
      </c>
      <c r="G16" s="130">
        <v>44331</v>
      </c>
      <c r="H16" s="154"/>
      <c r="I16" s="159"/>
      <c r="J16" s="129"/>
      <c r="K16" s="143"/>
      <c r="L16" s="143"/>
      <c r="M16" s="143"/>
      <c r="N16" s="143"/>
      <c r="O16" s="143"/>
      <c r="Q16" s="148"/>
      <c r="R16" s="149"/>
      <c r="S16" s="149"/>
      <c r="T16" s="149"/>
      <c r="U16" s="149"/>
      <c r="V16" s="149"/>
      <c r="W16" s="149"/>
      <c r="X16" s="149"/>
      <c r="Y16" s="149"/>
      <c r="Z16" s="149"/>
      <c r="AA16" s="149"/>
      <c r="AB16" s="149"/>
      <c r="AG16" s="145">
        <v>0</v>
      </c>
    </row>
    <row r="17" spans="1:33" s="121" customFormat="1" ht="18.45">
      <c r="A17" s="117">
        <v>177</v>
      </c>
      <c r="B17" s="117" t="s">
        <v>297</v>
      </c>
      <c r="C17" s="118">
        <v>44317</v>
      </c>
      <c r="D17" s="117">
        <v>1771</v>
      </c>
      <c r="E17" s="117" t="s">
        <v>298</v>
      </c>
      <c r="F17" s="119">
        <v>2500</v>
      </c>
      <c r="G17" s="118">
        <v>44331</v>
      </c>
      <c r="H17" s="153">
        <v>6</v>
      </c>
      <c r="I17" s="158">
        <v>15</v>
      </c>
      <c r="J17" s="117"/>
      <c r="K17" s="120">
        <v>650</v>
      </c>
      <c r="L17" s="120"/>
      <c r="M17" s="120"/>
      <c r="N17" s="120"/>
      <c r="O17" s="120"/>
      <c r="P17" s="48"/>
      <c r="Q17" s="133"/>
      <c r="R17" s="134"/>
      <c r="S17" s="134"/>
      <c r="T17" s="134"/>
      <c r="U17" s="134"/>
      <c r="V17" s="134"/>
      <c r="W17" s="134"/>
      <c r="X17" s="134"/>
      <c r="Y17" s="134"/>
      <c r="Z17" s="134"/>
      <c r="AA17" s="134"/>
      <c r="AB17" s="134"/>
      <c r="AG17" s="145">
        <v>1</v>
      </c>
    </row>
    <row r="18" spans="1:33" s="145" customFormat="1" ht="18.45">
      <c r="A18" s="129">
        <v>176</v>
      </c>
      <c r="B18" s="129" t="s">
        <v>112</v>
      </c>
      <c r="C18" s="130">
        <v>44317</v>
      </c>
      <c r="D18" s="129">
        <v>1761</v>
      </c>
      <c r="E18" s="129" t="s">
        <v>296</v>
      </c>
      <c r="F18" s="131">
        <v>520</v>
      </c>
      <c r="G18" s="130">
        <v>44331</v>
      </c>
      <c r="H18" s="154">
        <v>87</v>
      </c>
      <c r="I18" s="159">
        <v>6</v>
      </c>
      <c r="J18" s="129"/>
      <c r="K18" s="143"/>
      <c r="L18" s="143"/>
      <c r="M18" s="143"/>
      <c r="N18" s="143"/>
      <c r="O18" s="143"/>
      <c r="Q18" s="148"/>
      <c r="R18" s="149"/>
      <c r="S18" s="149"/>
      <c r="T18" s="149"/>
      <c r="U18" s="149"/>
      <c r="V18" s="149"/>
      <c r="W18" s="149"/>
      <c r="X18" s="149"/>
      <c r="Y18" s="149"/>
      <c r="Z18" s="149"/>
      <c r="AA18" s="149"/>
      <c r="AB18" s="149"/>
      <c r="AG18" s="145">
        <v>0</v>
      </c>
    </row>
    <row r="19" spans="1:33" s="145" customFormat="1" ht="18.45">
      <c r="A19" s="129">
        <v>175</v>
      </c>
      <c r="B19" s="129" t="s">
        <v>286</v>
      </c>
      <c r="C19" s="130">
        <v>44317</v>
      </c>
      <c r="D19" s="129">
        <v>1751</v>
      </c>
      <c r="E19" s="129" t="s">
        <v>295</v>
      </c>
      <c r="F19" s="131">
        <v>500</v>
      </c>
      <c r="G19" s="130">
        <v>44331</v>
      </c>
      <c r="H19" s="154"/>
      <c r="I19" s="159">
        <v>4</v>
      </c>
      <c r="J19" s="129"/>
      <c r="K19" s="143"/>
      <c r="L19" s="143"/>
      <c r="M19" s="143"/>
      <c r="N19" s="143"/>
      <c r="O19" s="143"/>
      <c r="Q19" s="148"/>
      <c r="R19" s="149"/>
      <c r="S19" s="149"/>
      <c r="T19" s="149"/>
      <c r="U19" s="149"/>
      <c r="V19" s="149"/>
      <c r="W19" s="149"/>
      <c r="X19" s="149"/>
      <c r="Y19" s="149"/>
      <c r="Z19" s="149"/>
      <c r="AA19" s="149"/>
      <c r="AB19" s="149"/>
      <c r="AG19" s="145">
        <v>0</v>
      </c>
    </row>
    <row r="20" spans="1:33" s="121" customFormat="1" ht="18.45">
      <c r="A20" s="117">
        <v>174</v>
      </c>
      <c r="B20" s="117" t="s">
        <v>294</v>
      </c>
      <c r="C20" s="118">
        <v>44317</v>
      </c>
      <c r="D20" s="117">
        <v>1742</v>
      </c>
      <c r="E20" s="117" t="s">
        <v>314</v>
      </c>
      <c r="F20" s="119"/>
      <c r="G20" s="118">
        <v>44367</v>
      </c>
      <c r="H20" s="153">
        <v>92</v>
      </c>
      <c r="I20" s="158">
        <v>12</v>
      </c>
      <c r="J20" s="117"/>
      <c r="K20" s="120">
        <v>1400</v>
      </c>
      <c r="L20" s="120"/>
      <c r="M20" s="120"/>
      <c r="N20" s="120"/>
      <c r="O20" s="120"/>
      <c r="P20" s="48"/>
      <c r="Q20" s="133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G20" s="145">
        <v>1</v>
      </c>
    </row>
    <row r="21" spans="1:33" s="121" customFormat="1" ht="18.45">
      <c r="A21" s="117">
        <v>174</v>
      </c>
      <c r="B21" s="117" t="s">
        <v>294</v>
      </c>
      <c r="C21" s="118">
        <v>44317</v>
      </c>
      <c r="D21" s="117">
        <v>1741</v>
      </c>
      <c r="E21" s="117" t="s">
        <v>313</v>
      </c>
      <c r="F21" s="119">
        <v>9506</v>
      </c>
      <c r="G21" s="118">
        <v>44341</v>
      </c>
      <c r="H21" s="153">
        <v>92</v>
      </c>
      <c r="I21" s="158">
        <v>50</v>
      </c>
      <c r="J21" s="117">
        <v>17</v>
      </c>
      <c r="K21" s="120">
        <v>1350</v>
      </c>
      <c r="L21" s="120"/>
      <c r="M21" s="120"/>
      <c r="N21" s="120"/>
      <c r="O21" s="120"/>
      <c r="P21" s="48"/>
      <c r="Q21" s="133"/>
      <c r="R21" s="134"/>
      <c r="S21" s="134"/>
      <c r="T21" s="134"/>
      <c r="U21" s="134"/>
      <c r="V21" s="134"/>
      <c r="W21" s="134"/>
      <c r="X21" s="134"/>
      <c r="Y21" s="134"/>
      <c r="Z21" s="134"/>
      <c r="AA21" s="134"/>
      <c r="AB21" s="134"/>
      <c r="AG21" s="145">
        <v>1</v>
      </c>
    </row>
    <row r="22" spans="1:33" s="121" customFormat="1" ht="18.45">
      <c r="A22" s="117">
        <v>171</v>
      </c>
      <c r="B22" s="117" t="s">
        <v>41</v>
      </c>
      <c r="C22" s="118">
        <v>44317</v>
      </c>
      <c r="D22" s="117">
        <v>1712</v>
      </c>
      <c r="E22" s="117" t="s">
        <v>316</v>
      </c>
      <c r="F22" s="119">
        <v>1000</v>
      </c>
      <c r="G22" s="118">
        <v>44336</v>
      </c>
      <c r="H22" s="153">
        <v>44</v>
      </c>
      <c r="I22" s="158">
        <v>7</v>
      </c>
      <c r="J22" s="117"/>
      <c r="K22" s="120">
        <v>700</v>
      </c>
      <c r="L22" s="120"/>
      <c r="M22" s="120"/>
      <c r="N22" s="120"/>
      <c r="O22" s="120"/>
      <c r="P22" s="48"/>
      <c r="Q22" s="133"/>
      <c r="R22" s="134"/>
      <c r="S22" s="134"/>
      <c r="T22" s="134"/>
      <c r="U22" s="134"/>
      <c r="V22" s="134"/>
      <c r="W22" s="134"/>
      <c r="X22" s="134"/>
      <c r="Y22" s="134"/>
      <c r="Z22" s="134"/>
      <c r="AA22" s="134"/>
      <c r="AB22" s="134"/>
      <c r="AG22" s="145"/>
    </row>
    <row r="23" spans="1:33" s="121" customFormat="1" ht="18.45">
      <c r="A23" s="117">
        <v>171</v>
      </c>
      <c r="B23" s="117" t="s">
        <v>41</v>
      </c>
      <c r="C23" s="118">
        <v>44256</v>
      </c>
      <c r="D23" s="117">
        <v>1711</v>
      </c>
      <c r="E23" s="117" t="s">
        <v>315</v>
      </c>
      <c r="F23" s="119">
        <v>1365</v>
      </c>
      <c r="G23" s="118">
        <v>44336</v>
      </c>
      <c r="H23" s="153">
        <v>86</v>
      </c>
      <c r="I23" s="158">
        <v>7</v>
      </c>
      <c r="J23" s="117"/>
      <c r="K23" s="120">
        <v>750</v>
      </c>
      <c r="L23" s="120"/>
      <c r="M23" s="120"/>
      <c r="N23" s="120"/>
      <c r="O23" s="120"/>
      <c r="P23" s="48"/>
      <c r="Q23" s="133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G23" s="145">
        <v>1</v>
      </c>
    </row>
    <row r="24" spans="1:33" s="121" customFormat="1" ht="29.15">
      <c r="A24" s="117">
        <v>159</v>
      </c>
      <c r="B24" s="117" t="s">
        <v>308</v>
      </c>
      <c r="C24" s="118">
        <v>44166</v>
      </c>
      <c r="D24" s="117">
        <v>1594</v>
      </c>
      <c r="E24" s="117" t="s">
        <v>293</v>
      </c>
      <c r="F24" s="119">
        <v>3920</v>
      </c>
      <c r="G24" s="118">
        <v>44326</v>
      </c>
      <c r="H24" s="153">
        <v>31</v>
      </c>
      <c r="I24" s="158"/>
      <c r="J24" s="117"/>
      <c r="K24" s="120"/>
      <c r="L24" s="120"/>
      <c r="M24" s="120"/>
      <c r="N24" s="120"/>
      <c r="O24" s="120"/>
      <c r="P24" s="48"/>
      <c r="Q24" s="133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G24" s="145">
        <v>1</v>
      </c>
    </row>
    <row r="25" spans="1:33" s="121" customFormat="1" ht="29.15">
      <c r="A25" s="117">
        <v>159</v>
      </c>
      <c r="B25" s="117" t="s">
        <v>309</v>
      </c>
      <c r="C25" s="118">
        <v>44166</v>
      </c>
      <c r="D25" s="117">
        <v>1593</v>
      </c>
      <c r="E25" s="117" t="s">
        <v>292</v>
      </c>
      <c r="F25" s="119">
        <v>2570</v>
      </c>
      <c r="G25" s="118">
        <v>44326</v>
      </c>
      <c r="H25" s="153">
        <v>31</v>
      </c>
      <c r="I25" s="158"/>
      <c r="J25" s="117"/>
      <c r="K25" s="120"/>
      <c r="L25" s="120"/>
      <c r="M25" s="120"/>
      <c r="N25" s="120"/>
      <c r="O25" s="120"/>
      <c r="P25" s="48"/>
      <c r="Q25" s="133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G25" s="145">
        <v>1</v>
      </c>
    </row>
    <row r="26" spans="1:33" s="121" customFormat="1" ht="18.45">
      <c r="A26" s="117">
        <v>159</v>
      </c>
      <c r="B26" s="117" t="s">
        <v>309</v>
      </c>
      <c r="C26" s="118">
        <v>44166</v>
      </c>
      <c r="D26" s="117">
        <v>1592</v>
      </c>
      <c r="E26" s="117" t="s">
        <v>291</v>
      </c>
      <c r="F26" s="119">
        <v>570</v>
      </c>
      <c r="G26" s="118">
        <v>44326</v>
      </c>
      <c r="H26" s="153">
        <v>31</v>
      </c>
      <c r="I26" s="158"/>
      <c r="J26" s="117"/>
      <c r="K26" s="120"/>
      <c r="L26" s="120"/>
      <c r="M26" s="120"/>
      <c r="N26" s="120"/>
      <c r="O26" s="120"/>
      <c r="P26" s="48"/>
      <c r="Q26" s="133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G26" s="145">
        <v>1</v>
      </c>
    </row>
    <row r="27" spans="1:33" s="121" customFormat="1" ht="29.15">
      <c r="A27" s="117">
        <v>159</v>
      </c>
      <c r="B27" s="117" t="s">
        <v>308</v>
      </c>
      <c r="C27" s="118">
        <v>44166</v>
      </c>
      <c r="D27" s="117">
        <v>1591</v>
      </c>
      <c r="E27" s="117" t="s">
        <v>290</v>
      </c>
      <c r="F27" s="119">
        <v>1980</v>
      </c>
      <c r="G27" s="118">
        <v>44326</v>
      </c>
      <c r="H27" s="153">
        <v>31</v>
      </c>
      <c r="I27" s="158"/>
      <c r="J27" s="117"/>
      <c r="K27" s="120"/>
      <c r="L27" s="120"/>
      <c r="M27" s="120"/>
      <c r="N27" s="120"/>
      <c r="O27" s="120"/>
      <c r="P27" s="48"/>
      <c r="Q27" s="133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G27" s="145">
        <v>1</v>
      </c>
    </row>
    <row r="28" spans="1:33" s="145" customFormat="1" ht="18.45">
      <c r="A28" s="129">
        <v>169</v>
      </c>
      <c r="B28" s="129" t="s">
        <v>63</v>
      </c>
      <c r="C28" s="130">
        <v>44285</v>
      </c>
      <c r="D28" s="129"/>
      <c r="E28" s="129" t="s">
        <v>289</v>
      </c>
      <c r="F28" s="131"/>
      <c r="G28" s="130">
        <v>44326</v>
      </c>
      <c r="H28" s="154"/>
      <c r="I28" s="159"/>
      <c r="J28" s="129"/>
      <c r="K28" s="143"/>
      <c r="L28" s="143"/>
      <c r="M28" s="143"/>
      <c r="N28" s="143"/>
      <c r="O28" s="143"/>
      <c r="Q28" s="148"/>
      <c r="R28" s="149"/>
      <c r="S28" s="149"/>
      <c r="T28" s="149"/>
      <c r="U28" s="149"/>
      <c r="V28" s="149"/>
      <c r="W28" s="149"/>
      <c r="X28" s="149"/>
      <c r="Y28" s="149"/>
      <c r="Z28" s="149"/>
      <c r="AA28" s="149"/>
      <c r="AB28" s="149"/>
      <c r="AG28" s="145">
        <v>0</v>
      </c>
    </row>
    <row r="29" spans="1:33" s="145" customFormat="1" ht="18.45">
      <c r="A29" s="129"/>
      <c r="B29" s="129" t="s">
        <v>35</v>
      </c>
      <c r="C29" s="130">
        <v>44285</v>
      </c>
      <c r="D29" s="129"/>
      <c r="E29" s="129" t="s">
        <v>284</v>
      </c>
      <c r="F29" s="131">
        <v>148</v>
      </c>
      <c r="G29" s="130">
        <v>44285</v>
      </c>
      <c r="H29" s="154"/>
      <c r="I29" s="159"/>
      <c r="J29" s="129"/>
      <c r="K29" s="143"/>
      <c r="L29" s="143"/>
      <c r="M29" s="143"/>
      <c r="N29" s="143"/>
      <c r="O29" s="143"/>
      <c r="Q29" s="148"/>
      <c r="R29" s="149"/>
      <c r="S29" s="149"/>
      <c r="T29" s="149"/>
      <c r="U29" s="149"/>
      <c r="V29" s="149"/>
      <c r="W29" s="149"/>
      <c r="X29" s="149"/>
      <c r="Y29" s="149"/>
      <c r="Z29" s="149"/>
      <c r="AA29" s="149"/>
      <c r="AB29" s="149"/>
      <c r="AG29" s="145">
        <v>0</v>
      </c>
    </row>
    <row r="30" spans="1:33" s="145" customFormat="1" ht="18.45">
      <c r="A30" s="129">
        <v>160</v>
      </c>
      <c r="B30" s="129" t="s">
        <v>227</v>
      </c>
      <c r="C30" s="130">
        <v>44236</v>
      </c>
      <c r="D30" s="129"/>
      <c r="E30" s="129" t="s">
        <v>283</v>
      </c>
      <c r="F30" s="131">
        <v>141</v>
      </c>
      <c r="G30" s="130">
        <v>44236</v>
      </c>
      <c r="H30" s="154"/>
      <c r="I30" s="159"/>
      <c r="J30" s="129"/>
      <c r="K30" s="143"/>
      <c r="L30" s="143"/>
      <c r="M30" s="143"/>
      <c r="N30" s="143"/>
      <c r="O30" s="143"/>
      <c r="Q30" s="148"/>
      <c r="R30" s="149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G30" s="145">
        <v>0</v>
      </c>
    </row>
    <row r="31" spans="1:33" s="145" customFormat="1" ht="18.45">
      <c r="A31" s="129"/>
      <c r="B31" s="129" t="s">
        <v>256</v>
      </c>
      <c r="C31" s="130">
        <v>44306</v>
      </c>
      <c r="D31" s="129"/>
      <c r="E31" s="129" t="s">
        <v>282</v>
      </c>
      <c r="F31" s="131">
        <v>300</v>
      </c>
      <c r="G31" s="130">
        <v>44306</v>
      </c>
      <c r="H31" s="154"/>
      <c r="I31" s="159"/>
      <c r="J31" s="129"/>
      <c r="K31" s="143"/>
      <c r="L31" s="143"/>
      <c r="M31" s="143"/>
      <c r="N31" s="143"/>
      <c r="O31" s="143"/>
      <c r="Q31" s="148"/>
      <c r="R31" s="149"/>
      <c r="S31" s="149"/>
      <c r="T31" s="149"/>
      <c r="U31" s="149"/>
      <c r="V31" s="149"/>
      <c r="W31" s="149"/>
      <c r="X31" s="149"/>
      <c r="Y31" s="149"/>
      <c r="Z31" s="149"/>
      <c r="AA31" s="149"/>
      <c r="AB31" s="149"/>
      <c r="AG31" s="145">
        <v>0</v>
      </c>
    </row>
    <row r="32" spans="1:33" s="145" customFormat="1" ht="18.45">
      <c r="A32" s="129"/>
      <c r="B32" s="129" t="s">
        <v>256</v>
      </c>
      <c r="C32" s="130">
        <v>44285</v>
      </c>
      <c r="D32" s="129"/>
      <c r="E32" s="129" t="s">
        <v>281</v>
      </c>
      <c r="F32" s="131">
        <v>208</v>
      </c>
      <c r="G32" s="130">
        <v>44285</v>
      </c>
      <c r="H32" s="154"/>
      <c r="I32" s="159"/>
      <c r="J32" s="129"/>
      <c r="K32" s="143"/>
      <c r="L32" s="143"/>
      <c r="M32" s="143"/>
      <c r="N32" s="143"/>
      <c r="O32" s="143"/>
      <c r="Q32" s="148"/>
      <c r="R32" s="149"/>
      <c r="S32" s="149"/>
      <c r="T32" s="149"/>
      <c r="U32" s="149"/>
      <c r="V32" s="149"/>
      <c r="W32" s="149"/>
      <c r="X32" s="149"/>
      <c r="Y32" s="149"/>
      <c r="Z32" s="149"/>
      <c r="AA32" s="149"/>
      <c r="AB32" s="149"/>
      <c r="AG32" s="145">
        <v>0</v>
      </c>
    </row>
    <row r="33" spans="1:33" s="142" customFormat="1">
      <c r="A33" s="138" t="s">
        <v>278</v>
      </c>
      <c r="B33" s="138" t="s">
        <v>5</v>
      </c>
      <c r="C33" s="139">
        <v>44197</v>
      </c>
      <c r="D33" s="138">
        <v>9999999</v>
      </c>
      <c r="E33" s="138" t="s">
        <v>279</v>
      </c>
      <c r="F33" s="140"/>
      <c r="G33" s="139">
        <v>44561</v>
      </c>
      <c r="H33" s="155">
        <v>9999999</v>
      </c>
      <c r="I33" s="160">
        <v>200</v>
      </c>
      <c r="J33" s="138"/>
      <c r="K33" s="141"/>
      <c r="L33" s="141"/>
      <c r="M33" s="141"/>
      <c r="N33" s="141"/>
      <c r="O33" s="141"/>
      <c r="Q33" s="142">
        <v>61</v>
      </c>
      <c r="R33" s="142">
        <v>40</v>
      </c>
      <c r="S33" s="142">
        <v>43</v>
      </c>
      <c r="AG33" s="145">
        <v>1</v>
      </c>
    </row>
    <row r="34" spans="1:33" s="171" customFormat="1">
      <c r="A34" s="165">
        <v>173</v>
      </c>
      <c r="B34" s="165" t="s">
        <v>287</v>
      </c>
      <c r="C34" s="166">
        <v>44316</v>
      </c>
      <c r="D34" s="165">
        <v>1733</v>
      </c>
      <c r="E34" s="165" t="s">
        <v>314</v>
      </c>
      <c r="F34" s="167"/>
      <c r="G34" s="166">
        <v>44367</v>
      </c>
      <c r="H34" s="168"/>
      <c r="I34" s="169">
        <v>18</v>
      </c>
      <c r="J34" s="165"/>
      <c r="K34" s="170">
        <v>1720</v>
      </c>
      <c r="L34" s="170"/>
      <c r="M34" s="170"/>
      <c r="N34" s="170"/>
      <c r="O34" s="170"/>
    </row>
    <row r="35" spans="1:33" s="121" customFormat="1">
      <c r="A35" s="117">
        <v>173</v>
      </c>
      <c r="B35" s="117" t="s">
        <v>288</v>
      </c>
      <c r="C35" s="118">
        <v>44316</v>
      </c>
      <c r="D35" s="117">
        <v>1731</v>
      </c>
      <c r="E35" s="117" t="s">
        <v>280</v>
      </c>
      <c r="F35" s="119">
        <v>10700</v>
      </c>
      <c r="G35" s="118">
        <v>44347</v>
      </c>
      <c r="H35" s="153">
        <v>78</v>
      </c>
      <c r="I35" s="158">
        <v>116</v>
      </c>
      <c r="J35" s="117">
        <v>14</v>
      </c>
      <c r="K35" s="120">
        <v>1000</v>
      </c>
      <c r="L35" s="120"/>
      <c r="M35" s="120"/>
      <c r="N35" s="120"/>
      <c r="O35" s="120"/>
      <c r="AG35" s="145">
        <v>1</v>
      </c>
    </row>
    <row r="36" spans="1:33" s="121" customFormat="1">
      <c r="A36" s="117">
        <v>173</v>
      </c>
      <c r="B36" s="117" t="s">
        <v>287</v>
      </c>
      <c r="C36" s="118">
        <v>44316</v>
      </c>
      <c r="D36" s="117">
        <v>1732</v>
      </c>
      <c r="E36" s="117" t="s">
        <v>265</v>
      </c>
      <c r="F36" s="119">
        <v>1800</v>
      </c>
      <c r="G36" s="118">
        <v>44347</v>
      </c>
      <c r="H36" s="153">
        <v>78</v>
      </c>
      <c r="I36" s="158">
        <v>0</v>
      </c>
      <c r="J36" s="117"/>
      <c r="K36" s="120">
        <v>1100</v>
      </c>
      <c r="L36" s="120"/>
      <c r="M36" s="120"/>
      <c r="N36" s="120"/>
      <c r="O36" s="120"/>
      <c r="AG36" s="145">
        <v>1</v>
      </c>
    </row>
    <row r="37" spans="1:33" s="145" customFormat="1">
      <c r="A37" s="129"/>
      <c r="B37" s="129" t="s">
        <v>228</v>
      </c>
      <c r="C37" s="130">
        <v>44301</v>
      </c>
      <c r="D37" s="129"/>
      <c r="E37" s="129" t="s">
        <v>263</v>
      </c>
      <c r="F37" s="131">
        <v>572</v>
      </c>
      <c r="G37" s="130">
        <v>44316</v>
      </c>
      <c r="H37" s="154"/>
      <c r="I37" s="159"/>
      <c r="J37" s="129"/>
      <c r="K37" s="143"/>
      <c r="L37" s="143"/>
      <c r="M37" s="143"/>
      <c r="N37" s="143"/>
      <c r="O37" s="143"/>
      <c r="AG37" s="145">
        <v>0</v>
      </c>
    </row>
    <row r="38" spans="1:33" s="145" customFormat="1">
      <c r="A38" s="129">
        <v>160</v>
      </c>
      <c r="B38" s="129" t="s">
        <v>227</v>
      </c>
      <c r="C38" s="130">
        <v>44287</v>
      </c>
      <c r="D38" s="129">
        <v>1601</v>
      </c>
      <c r="E38" s="129" t="s">
        <v>262</v>
      </c>
      <c r="F38" s="131">
        <v>380</v>
      </c>
      <c r="G38" s="130">
        <v>44316</v>
      </c>
      <c r="H38" s="154">
        <v>66</v>
      </c>
      <c r="I38" s="159"/>
      <c r="J38" s="129"/>
      <c r="K38" s="143"/>
      <c r="L38" s="143"/>
      <c r="M38" s="143"/>
      <c r="N38" s="143"/>
      <c r="O38" s="143"/>
      <c r="AG38" s="145">
        <v>0</v>
      </c>
    </row>
    <row r="39" spans="1:33" s="145" customFormat="1">
      <c r="A39" s="129">
        <v>161</v>
      </c>
      <c r="B39" s="129" t="s">
        <v>227</v>
      </c>
      <c r="C39" s="130">
        <v>44287</v>
      </c>
      <c r="D39" s="129">
        <v>1611</v>
      </c>
      <c r="E39" s="129" t="s">
        <v>261</v>
      </c>
      <c r="F39" s="131">
        <v>200</v>
      </c>
      <c r="G39" s="130">
        <v>44316</v>
      </c>
      <c r="H39" s="154">
        <v>67</v>
      </c>
      <c r="I39" s="159"/>
      <c r="J39" s="129"/>
      <c r="K39" s="143"/>
      <c r="L39" s="143"/>
      <c r="M39" s="143"/>
      <c r="N39" s="143"/>
      <c r="O39" s="143"/>
      <c r="AG39" s="145">
        <v>0</v>
      </c>
    </row>
    <row r="40" spans="1:33" s="121" customFormat="1">
      <c r="A40" s="117">
        <v>172</v>
      </c>
      <c r="B40" s="117" t="s">
        <v>29</v>
      </c>
      <c r="C40" s="118">
        <v>44307</v>
      </c>
      <c r="D40" s="117">
        <v>1721</v>
      </c>
      <c r="E40" s="117" t="s">
        <v>260</v>
      </c>
      <c r="F40" s="119">
        <v>3200</v>
      </c>
      <c r="G40" s="118">
        <v>44357</v>
      </c>
      <c r="H40" s="153">
        <v>73</v>
      </c>
      <c r="I40" s="158">
        <v>20</v>
      </c>
      <c r="J40" s="117"/>
      <c r="K40" s="120">
        <v>1100</v>
      </c>
      <c r="L40" s="120"/>
      <c r="M40" s="120"/>
      <c r="N40" s="120"/>
      <c r="O40" s="120"/>
      <c r="AG40" s="145">
        <v>1</v>
      </c>
    </row>
    <row r="41" spans="1:33" s="121" customFormat="1">
      <c r="A41" s="117">
        <v>170</v>
      </c>
      <c r="B41" s="117" t="s">
        <v>29</v>
      </c>
      <c r="C41" s="118">
        <v>44307</v>
      </c>
      <c r="D41" s="117">
        <v>1702</v>
      </c>
      <c r="E41" s="117" t="s">
        <v>259</v>
      </c>
      <c r="F41" s="119">
        <v>11000</v>
      </c>
      <c r="G41" s="118">
        <v>44355</v>
      </c>
      <c r="H41" s="153">
        <v>85</v>
      </c>
      <c r="I41" s="158">
        <v>40</v>
      </c>
      <c r="J41" s="117"/>
      <c r="K41" s="120">
        <v>4800</v>
      </c>
      <c r="L41" s="120"/>
      <c r="M41" s="120"/>
      <c r="N41" s="120"/>
      <c r="O41" s="120"/>
      <c r="AG41" s="145">
        <v>1</v>
      </c>
    </row>
    <row r="42" spans="1:33" s="121" customFormat="1">
      <c r="A42" s="117">
        <v>170</v>
      </c>
      <c r="B42" s="117" t="s">
        <v>29</v>
      </c>
      <c r="C42" s="118">
        <v>44307</v>
      </c>
      <c r="D42" s="117">
        <v>1701</v>
      </c>
      <c r="E42" s="117" t="s">
        <v>258</v>
      </c>
      <c r="F42" s="119">
        <v>3800</v>
      </c>
      <c r="G42" s="118">
        <v>44355</v>
      </c>
      <c r="H42" s="153">
        <v>85</v>
      </c>
      <c r="I42" s="158">
        <v>34</v>
      </c>
      <c r="J42" s="117"/>
      <c r="K42" s="120">
        <v>1000</v>
      </c>
      <c r="L42" s="120"/>
      <c r="M42" s="120"/>
      <c r="N42" s="120"/>
      <c r="O42" s="120"/>
      <c r="AG42" s="145">
        <v>1</v>
      </c>
    </row>
    <row r="43" spans="1:33" s="145" customFormat="1">
      <c r="A43" s="129">
        <v>165</v>
      </c>
      <c r="B43" s="129" t="s">
        <v>63</v>
      </c>
      <c r="C43" s="130">
        <v>44242</v>
      </c>
      <c r="D43" s="129">
        <v>1651</v>
      </c>
      <c r="E43" s="129" t="s">
        <v>255</v>
      </c>
      <c r="F43" s="131">
        <v>7170</v>
      </c>
      <c r="G43" s="130">
        <v>44285</v>
      </c>
      <c r="H43" s="154"/>
      <c r="I43" s="159"/>
      <c r="J43" s="129"/>
      <c r="K43" s="143"/>
      <c r="L43" s="143"/>
      <c r="M43" s="143"/>
      <c r="N43" s="143"/>
      <c r="O43" s="143"/>
      <c r="Q43" s="145">
        <v>25.5</v>
      </c>
      <c r="S43" s="145">
        <v>21.5</v>
      </c>
      <c r="AG43" s="145">
        <v>0</v>
      </c>
    </row>
    <row r="44" spans="1:33" s="145" customFormat="1">
      <c r="A44" s="129">
        <v>166</v>
      </c>
      <c r="B44" s="129" t="s">
        <v>63</v>
      </c>
      <c r="C44" s="130">
        <v>44242</v>
      </c>
      <c r="D44" s="129">
        <v>1661</v>
      </c>
      <c r="E44" s="129" t="s">
        <v>254</v>
      </c>
      <c r="F44" s="131">
        <v>1200</v>
      </c>
      <c r="G44" s="130">
        <v>44285</v>
      </c>
      <c r="H44" s="154"/>
      <c r="I44" s="159"/>
      <c r="J44" s="129"/>
      <c r="K44" s="143"/>
      <c r="L44" s="143"/>
      <c r="M44" s="143"/>
      <c r="N44" s="143"/>
      <c r="O44" s="143"/>
      <c r="Q44" s="145">
        <v>25</v>
      </c>
      <c r="T44" s="145">
        <v>7.5</v>
      </c>
      <c r="AG44" s="145">
        <v>0</v>
      </c>
    </row>
    <row r="45" spans="1:33" s="145" customFormat="1">
      <c r="A45" s="129">
        <v>162</v>
      </c>
      <c r="B45" s="129" t="s">
        <v>63</v>
      </c>
      <c r="C45" s="130">
        <v>44242</v>
      </c>
      <c r="D45" s="129">
        <v>1621</v>
      </c>
      <c r="E45" s="129" t="s">
        <v>253</v>
      </c>
      <c r="F45" s="131">
        <v>2730</v>
      </c>
      <c r="G45" s="130">
        <v>44285</v>
      </c>
      <c r="H45" s="154"/>
      <c r="I45" s="159"/>
      <c r="J45" s="129"/>
      <c r="K45" s="143"/>
      <c r="L45" s="143"/>
      <c r="M45" s="143"/>
      <c r="N45" s="143"/>
      <c r="O45" s="143"/>
      <c r="Q45" s="145">
        <v>7.5</v>
      </c>
      <c r="R45" s="145">
        <v>85.5</v>
      </c>
      <c r="T45" s="145">
        <v>4</v>
      </c>
      <c r="AG45" s="145">
        <v>0</v>
      </c>
    </row>
    <row r="46" spans="1:33" s="145" customFormat="1" ht="29.15">
      <c r="A46" s="129">
        <v>155</v>
      </c>
      <c r="B46" s="129" t="s">
        <v>83</v>
      </c>
      <c r="C46" s="130">
        <v>44242</v>
      </c>
      <c r="D46" s="129">
        <v>1551</v>
      </c>
      <c r="E46" s="129" t="s">
        <v>252</v>
      </c>
      <c r="F46" s="131">
        <v>4300</v>
      </c>
      <c r="G46" s="130">
        <v>44270</v>
      </c>
      <c r="H46" s="154"/>
      <c r="I46" s="159"/>
      <c r="J46" s="129"/>
      <c r="K46" s="143"/>
      <c r="L46" s="143"/>
      <c r="M46" s="143"/>
      <c r="N46" s="143"/>
      <c r="O46" s="143"/>
      <c r="Q46" s="145">
        <v>48</v>
      </c>
      <c r="R46" s="145">
        <v>3</v>
      </c>
      <c r="AG46" s="145">
        <v>0</v>
      </c>
    </row>
    <row r="47" spans="1:33" s="145" customFormat="1">
      <c r="A47" s="129">
        <v>145</v>
      </c>
      <c r="B47" s="129" t="s">
        <v>104</v>
      </c>
      <c r="C47" s="130">
        <v>44246</v>
      </c>
      <c r="D47" s="129">
        <v>14591</v>
      </c>
      <c r="E47" s="129" t="s">
        <v>250</v>
      </c>
      <c r="F47" s="131">
        <v>140</v>
      </c>
      <c r="G47" s="130">
        <v>44255</v>
      </c>
      <c r="H47" s="154"/>
      <c r="I47" s="159"/>
      <c r="J47" s="129"/>
      <c r="K47" s="143"/>
      <c r="L47" s="143"/>
      <c r="M47" s="143"/>
      <c r="N47" s="143"/>
      <c r="O47" s="143"/>
      <c r="AG47" s="145">
        <v>0</v>
      </c>
    </row>
    <row r="48" spans="1:33" s="145" customFormat="1">
      <c r="A48" s="129">
        <v>145</v>
      </c>
      <c r="B48" s="129" t="s">
        <v>104</v>
      </c>
      <c r="C48" s="130">
        <v>44246</v>
      </c>
      <c r="D48" s="129">
        <v>1459</v>
      </c>
      <c r="E48" s="129" t="s">
        <v>249</v>
      </c>
      <c r="F48" s="131">
        <v>480</v>
      </c>
      <c r="G48" s="130">
        <v>44255</v>
      </c>
      <c r="H48" s="154"/>
      <c r="I48" s="159"/>
      <c r="J48" s="129"/>
      <c r="K48" s="143"/>
      <c r="L48" s="143"/>
      <c r="M48" s="143"/>
      <c r="N48" s="143"/>
      <c r="O48" s="143"/>
      <c r="AG48" s="145">
        <v>0</v>
      </c>
    </row>
    <row r="49" spans="1:33" s="145" customFormat="1">
      <c r="A49" s="129">
        <v>145</v>
      </c>
      <c r="B49" s="129" t="s">
        <v>104</v>
      </c>
      <c r="C49" s="130">
        <v>44246</v>
      </c>
      <c r="D49" s="129">
        <v>1458</v>
      </c>
      <c r="E49" s="129" t="s">
        <v>248</v>
      </c>
      <c r="F49" s="131">
        <v>1740</v>
      </c>
      <c r="G49" s="130">
        <v>44255</v>
      </c>
      <c r="H49" s="154">
        <v>71</v>
      </c>
      <c r="I49" s="159"/>
      <c r="J49" s="129"/>
      <c r="K49" s="143"/>
      <c r="L49" s="143"/>
      <c r="M49" s="143"/>
      <c r="N49" s="143"/>
      <c r="O49" s="143"/>
      <c r="AG49" s="145">
        <v>0</v>
      </c>
    </row>
    <row r="50" spans="1:33" s="145" customFormat="1">
      <c r="A50" s="129">
        <v>145</v>
      </c>
      <c r="B50" s="129" t="s">
        <v>104</v>
      </c>
      <c r="C50" s="130">
        <v>44246</v>
      </c>
      <c r="D50" s="129">
        <v>1458</v>
      </c>
      <c r="E50" s="129" t="s">
        <v>247</v>
      </c>
      <c r="F50" s="131">
        <v>1400</v>
      </c>
      <c r="G50" s="130">
        <v>44255</v>
      </c>
      <c r="H50" s="154">
        <v>68</v>
      </c>
      <c r="I50" s="159"/>
      <c r="J50" s="129"/>
      <c r="K50" s="143"/>
      <c r="L50" s="143"/>
      <c r="M50" s="143"/>
      <c r="N50" s="143"/>
      <c r="O50" s="143"/>
      <c r="AG50" s="145">
        <v>0</v>
      </c>
    </row>
    <row r="51" spans="1:33" s="121" customFormat="1" ht="29.15">
      <c r="A51" s="117">
        <v>145</v>
      </c>
      <c r="B51" s="117" t="s">
        <v>104</v>
      </c>
      <c r="C51" s="118">
        <v>44291</v>
      </c>
      <c r="D51" s="117">
        <v>1457</v>
      </c>
      <c r="E51" s="117" t="s">
        <v>245</v>
      </c>
      <c r="F51" s="119">
        <v>6050</v>
      </c>
      <c r="G51" s="118">
        <v>44346</v>
      </c>
      <c r="H51" s="153">
        <v>81</v>
      </c>
      <c r="I51" s="158">
        <v>38</v>
      </c>
      <c r="J51" s="117"/>
      <c r="K51" s="120">
        <v>2100</v>
      </c>
      <c r="L51" s="120"/>
      <c r="M51" s="120"/>
      <c r="N51" s="120"/>
      <c r="O51" s="120"/>
      <c r="AG51" s="145">
        <v>1</v>
      </c>
    </row>
    <row r="52" spans="1:33" s="171" customFormat="1">
      <c r="A52" s="165">
        <v>145</v>
      </c>
      <c r="B52" s="165" t="s">
        <v>104</v>
      </c>
      <c r="C52" s="166"/>
      <c r="D52" s="165">
        <v>1456</v>
      </c>
      <c r="E52" s="165" t="s">
        <v>244</v>
      </c>
      <c r="F52" s="167">
        <v>1040</v>
      </c>
      <c r="G52" s="166">
        <v>44316</v>
      </c>
      <c r="H52" s="168">
        <v>12</v>
      </c>
      <c r="I52" s="169">
        <v>14</v>
      </c>
      <c r="J52" s="165"/>
      <c r="K52" s="170">
        <v>280</v>
      </c>
      <c r="L52" s="170"/>
      <c r="M52" s="170"/>
      <c r="N52" s="170"/>
      <c r="O52" s="170"/>
      <c r="AG52" s="171">
        <v>0</v>
      </c>
    </row>
    <row r="53" spans="1:33" s="171" customFormat="1">
      <c r="A53" s="165">
        <v>145</v>
      </c>
      <c r="B53" s="165" t="s">
        <v>104</v>
      </c>
      <c r="C53" s="166"/>
      <c r="D53" s="165">
        <v>1455</v>
      </c>
      <c r="E53" s="165" t="s">
        <v>243</v>
      </c>
      <c r="F53" s="167">
        <v>960</v>
      </c>
      <c r="G53" s="166">
        <v>44316</v>
      </c>
      <c r="H53" s="168">
        <v>12</v>
      </c>
      <c r="I53" s="169">
        <v>12</v>
      </c>
      <c r="J53" s="165"/>
      <c r="K53" s="170">
        <v>280</v>
      </c>
      <c r="L53" s="170"/>
      <c r="M53" s="170"/>
      <c r="N53" s="170"/>
      <c r="O53" s="170"/>
      <c r="AG53" s="171">
        <v>0</v>
      </c>
    </row>
    <row r="54" spans="1:33" s="145" customFormat="1">
      <c r="A54" s="129">
        <v>145</v>
      </c>
      <c r="B54" s="129" t="s">
        <v>104</v>
      </c>
      <c r="C54" s="130"/>
      <c r="D54" s="129">
        <v>1454</v>
      </c>
      <c r="E54" s="129" t="s">
        <v>242</v>
      </c>
      <c r="F54" s="131">
        <v>780</v>
      </c>
      <c r="G54" s="130">
        <v>44316</v>
      </c>
      <c r="H54" s="154">
        <v>12</v>
      </c>
      <c r="I54" s="159"/>
      <c r="J54" s="129"/>
      <c r="K54" s="143"/>
      <c r="L54" s="143"/>
      <c r="M54" s="143"/>
      <c r="N54" s="143"/>
      <c r="O54" s="143"/>
      <c r="AG54" s="145">
        <v>1</v>
      </c>
    </row>
    <row r="55" spans="1:33" s="145" customFormat="1">
      <c r="A55" s="129">
        <v>145</v>
      </c>
      <c r="B55" s="129" t="s">
        <v>104</v>
      </c>
      <c r="C55" s="130"/>
      <c r="D55" s="129">
        <v>1453</v>
      </c>
      <c r="E55" s="129" t="s">
        <v>241</v>
      </c>
      <c r="F55" s="131">
        <v>8884.7999999999993</v>
      </c>
      <c r="G55" s="130">
        <v>44316</v>
      </c>
      <c r="H55" s="154">
        <v>12</v>
      </c>
      <c r="I55" s="159"/>
      <c r="J55" s="129"/>
      <c r="K55" s="143"/>
      <c r="L55" s="143"/>
      <c r="M55" s="143"/>
      <c r="N55" s="143"/>
      <c r="O55" s="143"/>
      <c r="AG55" s="145">
        <v>0</v>
      </c>
    </row>
    <row r="56" spans="1:33" s="145" customFormat="1">
      <c r="A56" s="129">
        <v>145</v>
      </c>
      <c r="B56" s="129" t="s">
        <v>104</v>
      </c>
      <c r="C56" s="130"/>
      <c r="D56" s="129">
        <v>1452</v>
      </c>
      <c r="E56" s="129" t="s">
        <v>240</v>
      </c>
      <c r="F56" s="131">
        <v>7433</v>
      </c>
      <c r="G56" s="130">
        <v>44227</v>
      </c>
      <c r="H56" s="154">
        <v>12</v>
      </c>
      <c r="I56" s="159"/>
      <c r="J56" s="129"/>
      <c r="K56" s="143"/>
      <c r="L56" s="143"/>
      <c r="M56" s="143"/>
      <c r="N56" s="143"/>
      <c r="O56" s="143"/>
      <c r="AG56" s="145">
        <v>0</v>
      </c>
    </row>
    <row r="57" spans="1:33" s="145" customFormat="1">
      <c r="A57" s="129">
        <v>145</v>
      </c>
      <c r="B57" s="129" t="s">
        <v>104</v>
      </c>
      <c r="C57" s="130"/>
      <c r="D57" s="129">
        <v>1451</v>
      </c>
      <c r="E57" s="129" t="s">
        <v>239</v>
      </c>
      <c r="F57" s="131">
        <v>3716</v>
      </c>
      <c r="G57" s="130">
        <v>44227</v>
      </c>
      <c r="H57" s="154">
        <v>12</v>
      </c>
      <c r="I57" s="159"/>
      <c r="J57" s="129"/>
      <c r="K57" s="143"/>
      <c r="L57" s="143"/>
      <c r="M57" s="143"/>
      <c r="N57" s="143"/>
      <c r="O57" s="143"/>
      <c r="Q57" s="145">
        <v>241.25</v>
      </c>
      <c r="R57" s="145">
        <v>36.5</v>
      </c>
      <c r="S57" s="145">
        <v>164.7</v>
      </c>
      <c r="T57" s="145">
        <v>325.25</v>
      </c>
      <c r="AG57" s="145">
        <v>0</v>
      </c>
    </row>
    <row r="58" spans="1:33" s="121" customFormat="1">
      <c r="A58" s="117">
        <v>164</v>
      </c>
      <c r="B58" s="117" t="s">
        <v>35</v>
      </c>
      <c r="C58" s="118">
        <v>43876</v>
      </c>
      <c r="D58" s="117">
        <v>1644</v>
      </c>
      <c r="E58" s="117" t="s">
        <v>237</v>
      </c>
      <c r="F58" s="119">
        <v>600</v>
      </c>
      <c r="G58" s="118" t="s">
        <v>142</v>
      </c>
      <c r="H58" s="153">
        <v>9</v>
      </c>
      <c r="I58" s="158"/>
      <c r="J58" s="117"/>
      <c r="K58" s="120"/>
      <c r="L58" s="120"/>
      <c r="M58" s="120"/>
      <c r="N58" s="120"/>
      <c r="O58" s="120"/>
      <c r="AG58" s="145">
        <v>1</v>
      </c>
    </row>
    <row r="59" spans="1:33" s="121" customFormat="1">
      <c r="A59" s="117">
        <v>164</v>
      </c>
      <c r="B59" s="117" t="s">
        <v>35</v>
      </c>
      <c r="C59" s="118">
        <v>43876</v>
      </c>
      <c r="D59" s="117">
        <v>1643</v>
      </c>
      <c r="E59" s="117" t="s">
        <v>236</v>
      </c>
      <c r="F59" s="119">
        <v>240</v>
      </c>
      <c r="G59" s="118" t="s">
        <v>142</v>
      </c>
      <c r="H59" s="153">
        <v>9</v>
      </c>
      <c r="I59" s="158"/>
      <c r="J59" s="117"/>
      <c r="K59" s="120"/>
      <c r="L59" s="120"/>
      <c r="M59" s="120"/>
      <c r="N59" s="120"/>
      <c r="O59" s="120"/>
      <c r="AG59" s="145">
        <v>1</v>
      </c>
    </row>
    <row r="60" spans="1:33" s="121" customFormat="1">
      <c r="A60" s="117">
        <v>164</v>
      </c>
      <c r="B60" s="117" t="s">
        <v>35</v>
      </c>
      <c r="C60" s="118">
        <v>43876</v>
      </c>
      <c r="D60" s="117">
        <v>1642</v>
      </c>
      <c r="E60" s="117" t="s">
        <v>235</v>
      </c>
      <c r="F60" s="119">
        <v>664</v>
      </c>
      <c r="G60" s="118" t="s">
        <v>142</v>
      </c>
      <c r="H60" s="153">
        <v>9</v>
      </c>
      <c r="I60" s="158"/>
      <c r="J60" s="117"/>
      <c r="K60" s="120"/>
      <c r="L60" s="120"/>
      <c r="M60" s="120"/>
      <c r="N60" s="120"/>
      <c r="O60" s="120"/>
      <c r="AG60" s="145">
        <v>1</v>
      </c>
    </row>
    <row r="61" spans="1:33" s="121" customFormat="1">
      <c r="A61" s="117">
        <v>164</v>
      </c>
      <c r="B61" s="117" t="s">
        <v>35</v>
      </c>
      <c r="C61" s="118">
        <v>43876</v>
      </c>
      <c r="D61" s="117">
        <v>1641</v>
      </c>
      <c r="E61" s="117" t="s">
        <v>234</v>
      </c>
      <c r="F61" s="119">
        <v>1246</v>
      </c>
      <c r="G61" s="118" t="s">
        <v>142</v>
      </c>
      <c r="H61" s="153">
        <v>9</v>
      </c>
      <c r="I61" s="158"/>
      <c r="J61" s="117"/>
      <c r="K61" s="120"/>
      <c r="L61" s="120"/>
      <c r="M61" s="120"/>
      <c r="N61" s="120"/>
      <c r="O61" s="120"/>
      <c r="AG61" s="145">
        <v>1</v>
      </c>
    </row>
    <row r="62" spans="1:33" s="145" customFormat="1">
      <c r="A62" s="129">
        <v>163</v>
      </c>
      <c r="B62" s="129" t="s">
        <v>133</v>
      </c>
      <c r="C62" s="130">
        <v>44166</v>
      </c>
      <c r="D62" s="129">
        <v>1582</v>
      </c>
      <c r="E62" s="129" t="s">
        <v>233</v>
      </c>
      <c r="F62" s="131">
        <v>900</v>
      </c>
      <c r="G62" s="130" t="s">
        <v>142</v>
      </c>
      <c r="H62" s="154">
        <v>42</v>
      </c>
      <c r="I62" s="159"/>
      <c r="J62" s="129"/>
      <c r="K62" s="143"/>
      <c r="L62" s="143"/>
      <c r="M62" s="143"/>
      <c r="N62" s="143"/>
      <c r="O62" s="143"/>
      <c r="R62" s="145">
        <v>22</v>
      </c>
      <c r="S62" s="145">
        <v>11</v>
      </c>
      <c r="AG62" s="145">
        <v>0</v>
      </c>
    </row>
    <row r="63" spans="1:33" s="145" customFormat="1">
      <c r="A63" s="129">
        <v>158</v>
      </c>
      <c r="B63" s="129" t="s">
        <v>117</v>
      </c>
      <c r="C63" s="130">
        <v>44166</v>
      </c>
      <c r="D63" s="129">
        <v>1582</v>
      </c>
      <c r="E63" s="129" t="s">
        <v>232</v>
      </c>
      <c r="F63" s="131">
        <v>380</v>
      </c>
      <c r="G63" s="130" t="s">
        <v>142</v>
      </c>
      <c r="H63" s="154">
        <v>52</v>
      </c>
      <c r="I63" s="159"/>
      <c r="J63" s="129"/>
      <c r="K63" s="143"/>
      <c r="L63" s="143"/>
      <c r="M63" s="143"/>
      <c r="N63" s="143"/>
      <c r="O63" s="143"/>
      <c r="AG63" s="145">
        <v>0</v>
      </c>
    </row>
    <row r="64" spans="1:33" s="145" customFormat="1">
      <c r="A64" s="129">
        <v>158</v>
      </c>
      <c r="B64" s="129" t="s">
        <v>117</v>
      </c>
      <c r="C64" s="130">
        <v>44166</v>
      </c>
      <c r="D64" s="129">
        <v>1581</v>
      </c>
      <c r="E64" s="129" t="s">
        <v>231</v>
      </c>
      <c r="F64" s="131">
        <v>1770</v>
      </c>
      <c r="G64" s="130" t="s">
        <v>142</v>
      </c>
      <c r="H64" s="154">
        <v>52</v>
      </c>
      <c r="I64" s="159"/>
      <c r="J64" s="129"/>
      <c r="K64" s="143"/>
      <c r="L64" s="143"/>
      <c r="M64" s="143"/>
      <c r="N64" s="143"/>
      <c r="O64" s="143"/>
      <c r="AG64" s="145">
        <v>0</v>
      </c>
    </row>
    <row r="65" spans="1:33" s="121" customFormat="1">
      <c r="A65" s="117">
        <v>156</v>
      </c>
      <c r="B65" s="117" t="s">
        <v>63</v>
      </c>
      <c r="C65" s="118">
        <v>44288</v>
      </c>
      <c r="D65" s="117">
        <v>1561</v>
      </c>
      <c r="E65" s="117" t="s">
        <v>230</v>
      </c>
      <c r="F65" s="119"/>
      <c r="G65" s="118" t="s">
        <v>142</v>
      </c>
      <c r="H65" s="153"/>
      <c r="I65" s="158"/>
      <c r="J65" s="117"/>
      <c r="K65" s="120"/>
      <c r="L65" s="120"/>
      <c r="M65" s="120"/>
      <c r="N65" s="120"/>
      <c r="O65" s="120"/>
      <c r="AG65" s="145">
        <v>1</v>
      </c>
    </row>
    <row r="66" spans="1:33" s="145" customFormat="1">
      <c r="A66" s="129">
        <v>167</v>
      </c>
      <c r="B66" s="129" t="s">
        <v>228</v>
      </c>
      <c r="C66" s="130">
        <v>44288</v>
      </c>
      <c r="D66" s="129">
        <v>1671</v>
      </c>
      <c r="E66" s="129" t="s">
        <v>229</v>
      </c>
      <c r="F66" s="131">
        <v>2960</v>
      </c>
      <c r="G66" s="130">
        <v>44392</v>
      </c>
      <c r="H66" s="154">
        <v>84</v>
      </c>
      <c r="I66" s="159"/>
      <c r="J66" s="129"/>
      <c r="K66" s="143"/>
      <c r="L66" s="143"/>
      <c r="M66" s="143"/>
      <c r="N66" s="143"/>
      <c r="O66" s="143"/>
      <c r="T66" s="145">
        <v>43.25</v>
      </c>
      <c r="AG66" s="145">
        <v>0</v>
      </c>
    </row>
    <row r="67" spans="1:33" s="121" customFormat="1">
      <c r="A67" s="117">
        <v>154</v>
      </c>
      <c r="B67" s="117" t="s">
        <v>31</v>
      </c>
      <c r="C67" s="118">
        <v>44197</v>
      </c>
      <c r="D67" s="117">
        <v>1544</v>
      </c>
      <c r="E67" s="117" t="s">
        <v>224</v>
      </c>
      <c r="F67" s="119">
        <v>4500</v>
      </c>
      <c r="G67" s="118">
        <v>44392</v>
      </c>
      <c r="H67" s="153">
        <v>47</v>
      </c>
      <c r="I67" s="158">
        <v>35</v>
      </c>
      <c r="J67" s="117"/>
      <c r="K67" s="120"/>
      <c r="L67" s="120"/>
      <c r="M67" s="120"/>
      <c r="N67" s="120"/>
      <c r="O67" s="120"/>
      <c r="AG67" s="145">
        <v>1</v>
      </c>
    </row>
    <row r="68" spans="1:33" s="145" customFormat="1">
      <c r="A68" s="129">
        <v>154</v>
      </c>
      <c r="B68" s="129" t="s">
        <v>31</v>
      </c>
      <c r="C68" s="130">
        <v>44197</v>
      </c>
      <c r="D68" s="129">
        <v>1543</v>
      </c>
      <c r="E68" s="129" t="s">
        <v>223</v>
      </c>
      <c r="F68" s="131">
        <v>380</v>
      </c>
      <c r="G68" s="130">
        <v>44392</v>
      </c>
      <c r="H68" s="154">
        <v>47</v>
      </c>
      <c r="I68" s="159"/>
      <c r="J68" s="129"/>
      <c r="K68" s="143"/>
      <c r="L68" s="143"/>
      <c r="M68" s="143"/>
      <c r="N68" s="143"/>
      <c r="O68" s="143"/>
      <c r="S68" s="145">
        <v>25.5</v>
      </c>
      <c r="AG68" s="145">
        <v>1</v>
      </c>
    </row>
    <row r="69" spans="1:33" s="145" customFormat="1">
      <c r="A69" s="129">
        <v>154</v>
      </c>
      <c r="B69" s="129" t="s">
        <v>31</v>
      </c>
      <c r="C69" s="130">
        <v>44197</v>
      </c>
      <c r="D69" s="129">
        <v>1542</v>
      </c>
      <c r="E69" s="129" t="s">
        <v>222</v>
      </c>
      <c r="F69" s="131">
        <v>9650</v>
      </c>
      <c r="G69" s="130">
        <v>44393</v>
      </c>
      <c r="H69" s="154">
        <v>47</v>
      </c>
      <c r="I69" s="159"/>
      <c r="J69" s="129"/>
      <c r="K69" s="143"/>
      <c r="L69" s="143"/>
      <c r="M69" s="143"/>
      <c r="N69" s="143"/>
      <c r="O69" s="143"/>
      <c r="Q69" s="145">
        <v>15</v>
      </c>
      <c r="AG69" s="145">
        <v>0</v>
      </c>
    </row>
    <row r="70" spans="1:33" s="145" customFormat="1">
      <c r="A70" s="129">
        <v>154</v>
      </c>
      <c r="B70" s="129" t="s">
        <v>31</v>
      </c>
      <c r="C70" s="130">
        <v>44197</v>
      </c>
      <c r="D70" s="129">
        <v>1541</v>
      </c>
      <c r="E70" s="129" t="s">
        <v>225</v>
      </c>
      <c r="F70" s="131">
        <v>13000</v>
      </c>
      <c r="G70" s="130">
        <v>44392</v>
      </c>
      <c r="H70" s="154">
        <v>47</v>
      </c>
      <c r="I70" s="159"/>
      <c r="J70" s="129"/>
      <c r="K70" s="143"/>
      <c r="L70" s="143"/>
      <c r="M70" s="143"/>
      <c r="N70" s="143"/>
      <c r="O70" s="143"/>
      <c r="Q70" s="145">
        <v>83</v>
      </c>
      <c r="R70" s="145">
        <v>54</v>
      </c>
      <c r="S70" s="145">
        <v>20</v>
      </c>
      <c r="AG70" s="145">
        <v>0</v>
      </c>
    </row>
    <row r="71" spans="1:33" s="121" customFormat="1" ht="29.15">
      <c r="A71" s="117">
        <v>157</v>
      </c>
      <c r="B71" s="117" t="s">
        <v>124</v>
      </c>
      <c r="C71" s="118">
        <v>44185</v>
      </c>
      <c r="D71" s="117">
        <v>3821</v>
      </c>
      <c r="E71" s="117" t="s">
        <v>221</v>
      </c>
      <c r="F71" s="119">
        <v>440</v>
      </c>
      <c r="G71" s="118">
        <v>44346</v>
      </c>
      <c r="H71" s="153" t="s">
        <v>135</v>
      </c>
      <c r="I71" s="158">
        <v>4</v>
      </c>
      <c r="J71" s="117">
        <v>0</v>
      </c>
      <c r="K71" s="120">
        <v>167.2</v>
      </c>
      <c r="L71" s="120">
        <v>39.6</v>
      </c>
      <c r="M71" s="120"/>
      <c r="N71" s="120"/>
      <c r="O71" s="120"/>
      <c r="AG71" s="145">
        <v>1</v>
      </c>
    </row>
    <row r="72" spans="1:33" s="121" customFormat="1" ht="29.15">
      <c r="A72" s="117">
        <v>157</v>
      </c>
      <c r="B72" s="117" t="s">
        <v>124</v>
      </c>
      <c r="C72" s="118">
        <v>44185</v>
      </c>
      <c r="D72" s="117">
        <v>3811</v>
      </c>
      <c r="E72" s="117" t="s">
        <v>220</v>
      </c>
      <c r="F72" s="119">
        <v>4631</v>
      </c>
      <c r="G72" s="118">
        <v>44346</v>
      </c>
      <c r="H72" s="153" t="s">
        <v>135</v>
      </c>
      <c r="I72" s="158">
        <v>40</v>
      </c>
      <c r="J72" s="117">
        <v>0</v>
      </c>
      <c r="K72" s="120">
        <v>1759.78</v>
      </c>
      <c r="L72" s="120">
        <v>416.78999999999996</v>
      </c>
      <c r="M72" s="120"/>
      <c r="N72" s="120"/>
      <c r="O72" s="120"/>
      <c r="AG72" s="145">
        <v>1</v>
      </c>
    </row>
    <row r="73" spans="1:33" s="121" customFormat="1" ht="29.15">
      <c r="A73" s="117">
        <v>157</v>
      </c>
      <c r="B73" s="117" t="s">
        <v>124</v>
      </c>
      <c r="C73" s="118">
        <v>44185</v>
      </c>
      <c r="D73" s="117">
        <v>3731</v>
      </c>
      <c r="E73" s="117" t="s">
        <v>219</v>
      </c>
      <c r="F73" s="119">
        <v>4673.8999999999996</v>
      </c>
      <c r="G73" s="118">
        <v>44326</v>
      </c>
      <c r="H73" s="153" t="s">
        <v>135</v>
      </c>
      <c r="I73" s="158">
        <v>41</v>
      </c>
      <c r="J73" s="117">
        <v>0</v>
      </c>
      <c r="K73" s="120">
        <v>1776.0819999999999</v>
      </c>
      <c r="L73" s="120">
        <v>420.65099999999995</v>
      </c>
      <c r="M73" s="120"/>
      <c r="N73" s="120"/>
      <c r="O73" s="120"/>
      <c r="AG73" s="145">
        <v>1</v>
      </c>
    </row>
    <row r="74" spans="1:33" s="121" customFormat="1">
      <c r="A74" s="117">
        <v>157</v>
      </c>
      <c r="B74" s="117" t="s">
        <v>124</v>
      </c>
      <c r="C74" s="118">
        <v>44185</v>
      </c>
      <c r="D74" s="117">
        <v>3721</v>
      </c>
      <c r="E74" s="117" t="s">
        <v>218</v>
      </c>
      <c r="F74" s="119">
        <v>3960</v>
      </c>
      <c r="G74" s="118">
        <v>44319</v>
      </c>
      <c r="H74" s="153" t="s">
        <v>135</v>
      </c>
      <c r="I74" s="158">
        <v>35</v>
      </c>
      <c r="J74" s="117">
        <v>0</v>
      </c>
      <c r="K74" s="120">
        <v>1504.8</v>
      </c>
      <c r="L74" s="120">
        <v>356.4</v>
      </c>
      <c r="M74" s="120"/>
      <c r="N74" s="120"/>
      <c r="O74" s="120"/>
      <c r="AG74" s="145">
        <v>1</v>
      </c>
    </row>
    <row r="75" spans="1:33" s="121" customFormat="1" ht="29.15">
      <c r="A75" s="117">
        <v>157</v>
      </c>
      <c r="B75" s="117" t="s">
        <v>124</v>
      </c>
      <c r="C75" s="118">
        <v>44185</v>
      </c>
      <c r="D75" s="117">
        <v>3711</v>
      </c>
      <c r="E75" s="117" t="s">
        <v>217</v>
      </c>
      <c r="F75" s="119">
        <v>3476</v>
      </c>
      <c r="G75" s="118">
        <v>44319</v>
      </c>
      <c r="H75" s="153" t="s">
        <v>135</v>
      </c>
      <c r="I75" s="158">
        <v>30</v>
      </c>
      <c r="J75" s="117">
        <v>0</v>
      </c>
      <c r="K75" s="120">
        <v>1320.88</v>
      </c>
      <c r="L75" s="120">
        <v>312.83999999999997</v>
      </c>
      <c r="M75" s="120"/>
      <c r="N75" s="120"/>
      <c r="O75" s="120"/>
      <c r="AG75" s="145">
        <v>1</v>
      </c>
    </row>
    <row r="76" spans="1:33" s="121" customFormat="1" ht="29.15">
      <c r="A76" s="117">
        <v>157</v>
      </c>
      <c r="B76" s="117" t="s">
        <v>124</v>
      </c>
      <c r="C76" s="118">
        <v>44185</v>
      </c>
      <c r="D76" s="117">
        <v>3542</v>
      </c>
      <c r="E76" s="117" t="s">
        <v>216</v>
      </c>
      <c r="F76" s="119">
        <v>329.47</v>
      </c>
      <c r="G76" s="118">
        <v>44315</v>
      </c>
      <c r="H76" s="153" t="s">
        <v>135</v>
      </c>
      <c r="I76" s="158">
        <v>3</v>
      </c>
      <c r="J76" s="117">
        <v>0</v>
      </c>
      <c r="K76" s="120">
        <v>125.19860000000001</v>
      </c>
      <c r="L76" s="120">
        <v>29.6523</v>
      </c>
      <c r="M76" s="120"/>
      <c r="N76" s="120"/>
      <c r="O76" s="120"/>
      <c r="AG76" s="145">
        <v>1</v>
      </c>
    </row>
    <row r="77" spans="1:33" s="121" customFormat="1">
      <c r="A77" s="117">
        <v>157</v>
      </c>
      <c r="B77" s="117" t="s">
        <v>124</v>
      </c>
      <c r="C77" s="118">
        <v>44185</v>
      </c>
      <c r="D77" s="117">
        <v>3541</v>
      </c>
      <c r="E77" s="117" t="s">
        <v>215</v>
      </c>
      <c r="F77" s="119">
        <v>64.77</v>
      </c>
      <c r="G77" s="118">
        <v>44315</v>
      </c>
      <c r="H77" s="153" t="s">
        <v>135</v>
      </c>
      <c r="I77" s="158">
        <v>1</v>
      </c>
      <c r="J77" s="117">
        <v>0</v>
      </c>
      <c r="K77" s="120">
        <v>24.6126</v>
      </c>
      <c r="L77" s="120">
        <v>5.829299999999999</v>
      </c>
      <c r="M77" s="120"/>
      <c r="N77" s="120"/>
      <c r="O77" s="120"/>
      <c r="AG77" s="145">
        <v>1</v>
      </c>
    </row>
    <row r="78" spans="1:33" s="121" customFormat="1" ht="29.15">
      <c r="A78" s="117">
        <v>157</v>
      </c>
      <c r="B78" s="117" t="s">
        <v>124</v>
      </c>
      <c r="C78" s="118">
        <v>44185</v>
      </c>
      <c r="D78" s="117">
        <v>3533</v>
      </c>
      <c r="E78" s="117" t="s">
        <v>214</v>
      </c>
      <c r="F78" s="119">
        <v>230.91</v>
      </c>
      <c r="G78" s="118">
        <v>44313</v>
      </c>
      <c r="H78" s="153" t="s">
        <v>135</v>
      </c>
      <c r="I78" s="158">
        <v>2</v>
      </c>
      <c r="J78" s="117">
        <v>0</v>
      </c>
      <c r="K78" s="120">
        <v>87.745800000000003</v>
      </c>
      <c r="L78" s="120">
        <v>20.7819</v>
      </c>
      <c r="M78" s="120"/>
      <c r="N78" s="120"/>
      <c r="O78" s="120"/>
      <c r="AG78" s="145">
        <v>1</v>
      </c>
    </row>
    <row r="79" spans="1:33" s="121" customFormat="1">
      <c r="A79" s="117">
        <v>157</v>
      </c>
      <c r="B79" s="117" t="s">
        <v>124</v>
      </c>
      <c r="C79" s="118">
        <v>44185</v>
      </c>
      <c r="D79" s="117">
        <v>3532</v>
      </c>
      <c r="E79" s="117" t="s">
        <v>213</v>
      </c>
      <c r="F79" s="119">
        <v>8624</v>
      </c>
      <c r="G79" s="118">
        <v>44313</v>
      </c>
      <c r="H79" s="153" t="s">
        <v>135</v>
      </c>
      <c r="I79" s="158">
        <v>75</v>
      </c>
      <c r="J79" s="117">
        <v>0</v>
      </c>
      <c r="K79" s="120">
        <v>3277.12</v>
      </c>
      <c r="L79" s="120">
        <v>776.16</v>
      </c>
      <c r="M79" s="120"/>
      <c r="N79" s="120"/>
      <c r="O79" s="120"/>
      <c r="AG79" s="145">
        <v>1</v>
      </c>
    </row>
    <row r="80" spans="1:33" s="121" customFormat="1" ht="29.15">
      <c r="A80" s="117">
        <v>157</v>
      </c>
      <c r="B80" s="117" t="s">
        <v>124</v>
      </c>
      <c r="C80" s="118">
        <v>44185</v>
      </c>
      <c r="D80" s="117">
        <v>3531</v>
      </c>
      <c r="E80" s="117" t="s">
        <v>212</v>
      </c>
      <c r="F80" s="119">
        <v>232.32</v>
      </c>
      <c r="G80" s="118">
        <v>44313</v>
      </c>
      <c r="H80" s="153" t="s">
        <v>135</v>
      </c>
      <c r="I80" s="158">
        <v>2</v>
      </c>
      <c r="J80" s="117">
        <v>0</v>
      </c>
      <c r="K80" s="120">
        <v>88.281599999999997</v>
      </c>
      <c r="L80" s="120">
        <v>20.908799999999999</v>
      </c>
      <c r="M80" s="120"/>
      <c r="N80" s="120"/>
      <c r="O80" s="120"/>
      <c r="AG80" s="145">
        <v>1</v>
      </c>
    </row>
    <row r="81" spans="1:33" s="121" customFormat="1">
      <c r="A81" s="117">
        <v>157</v>
      </c>
      <c r="B81" s="117" t="s">
        <v>124</v>
      </c>
      <c r="C81" s="118">
        <v>44185</v>
      </c>
      <c r="D81" s="117">
        <v>3524</v>
      </c>
      <c r="E81" s="117" t="s">
        <v>208</v>
      </c>
      <c r="F81" s="119">
        <v>183.04</v>
      </c>
      <c r="G81" s="118">
        <v>44313</v>
      </c>
      <c r="H81" s="153" t="s">
        <v>135</v>
      </c>
      <c r="I81" s="158">
        <v>2</v>
      </c>
      <c r="J81" s="117">
        <v>0</v>
      </c>
      <c r="K81" s="120">
        <v>69.555199999999999</v>
      </c>
      <c r="L81" s="120">
        <v>16.473599999999998</v>
      </c>
      <c r="M81" s="120"/>
      <c r="N81" s="120"/>
      <c r="O81" s="120"/>
      <c r="AG81" s="145">
        <v>1</v>
      </c>
    </row>
    <row r="82" spans="1:33" s="121" customFormat="1" ht="29.15">
      <c r="A82" s="117">
        <v>157</v>
      </c>
      <c r="B82" s="117" t="s">
        <v>124</v>
      </c>
      <c r="C82" s="118">
        <v>44185</v>
      </c>
      <c r="D82" s="117">
        <v>3523</v>
      </c>
      <c r="E82" s="117" t="s">
        <v>207</v>
      </c>
      <c r="F82" s="119">
        <v>1196.8</v>
      </c>
      <c r="G82" s="118">
        <v>44313</v>
      </c>
      <c r="H82" s="153" t="s">
        <v>135</v>
      </c>
      <c r="I82" s="158">
        <v>10</v>
      </c>
      <c r="J82" s="117">
        <v>0</v>
      </c>
      <c r="K82" s="120">
        <v>454.78399999999999</v>
      </c>
      <c r="L82" s="120">
        <v>107.71199999999999</v>
      </c>
      <c r="M82" s="120"/>
      <c r="N82" s="120"/>
      <c r="O82" s="120"/>
      <c r="AG82" s="145">
        <v>1</v>
      </c>
    </row>
    <row r="83" spans="1:33" s="121" customFormat="1">
      <c r="A83" s="117">
        <v>157</v>
      </c>
      <c r="B83" s="117" t="s">
        <v>124</v>
      </c>
      <c r="C83" s="118">
        <v>44185</v>
      </c>
      <c r="D83" s="117">
        <v>3522</v>
      </c>
      <c r="E83" s="117" t="s">
        <v>206</v>
      </c>
      <c r="F83" s="119">
        <v>154.88</v>
      </c>
      <c r="G83" s="118">
        <v>44313</v>
      </c>
      <c r="H83" s="153" t="s">
        <v>135</v>
      </c>
      <c r="I83" s="158">
        <v>1</v>
      </c>
      <c r="J83" s="117">
        <v>0</v>
      </c>
      <c r="K83" s="120">
        <v>58.854399999999998</v>
      </c>
      <c r="L83" s="120">
        <v>13.9392</v>
      </c>
      <c r="M83" s="120"/>
      <c r="N83" s="120"/>
      <c r="O83" s="120"/>
      <c r="AG83" s="145">
        <v>1</v>
      </c>
    </row>
    <row r="84" spans="1:33" s="121" customFormat="1" ht="29.15">
      <c r="A84" s="117">
        <v>157</v>
      </c>
      <c r="B84" s="117" t="s">
        <v>124</v>
      </c>
      <c r="C84" s="118">
        <v>44185</v>
      </c>
      <c r="D84" s="117">
        <v>3521</v>
      </c>
      <c r="E84" s="117" t="s">
        <v>205</v>
      </c>
      <c r="F84" s="119">
        <v>985.6</v>
      </c>
      <c r="G84" s="118">
        <v>44313</v>
      </c>
      <c r="H84" s="153" t="s">
        <v>135</v>
      </c>
      <c r="I84" s="158">
        <v>9</v>
      </c>
      <c r="J84" s="117">
        <v>0</v>
      </c>
      <c r="K84" s="120">
        <v>374.52800000000002</v>
      </c>
      <c r="L84" s="120">
        <v>88.703999999999994</v>
      </c>
      <c r="M84" s="120"/>
      <c r="N84" s="120"/>
      <c r="O84" s="120"/>
      <c r="AG84" s="145">
        <v>1</v>
      </c>
    </row>
    <row r="85" spans="1:33" s="121" customFormat="1" ht="29.15">
      <c r="A85" s="117">
        <v>157</v>
      </c>
      <c r="B85" s="117" t="s">
        <v>124</v>
      </c>
      <c r="C85" s="118">
        <v>44185</v>
      </c>
      <c r="D85" s="117">
        <v>3513</v>
      </c>
      <c r="E85" s="117" t="s">
        <v>211</v>
      </c>
      <c r="F85" s="119">
        <v>1281.28</v>
      </c>
      <c r="G85" s="118">
        <v>44313</v>
      </c>
      <c r="H85" s="153" t="s">
        <v>135</v>
      </c>
      <c r="I85" s="158">
        <v>11</v>
      </c>
      <c r="J85" s="117">
        <v>0</v>
      </c>
      <c r="K85" s="120">
        <v>486.88639999999998</v>
      </c>
      <c r="L85" s="120">
        <v>115.31519999999999</v>
      </c>
      <c r="M85" s="120"/>
      <c r="N85" s="120"/>
      <c r="O85" s="120"/>
      <c r="AG85" s="145">
        <v>1</v>
      </c>
    </row>
    <row r="86" spans="1:33" s="121" customFormat="1" ht="29.15">
      <c r="A86" s="117">
        <v>157</v>
      </c>
      <c r="B86" s="117" t="s">
        <v>124</v>
      </c>
      <c r="C86" s="118">
        <v>44185</v>
      </c>
      <c r="D86" s="117">
        <v>3512</v>
      </c>
      <c r="E86" s="117" t="s">
        <v>210</v>
      </c>
      <c r="F86" s="119">
        <v>154.88</v>
      </c>
      <c r="G86" s="118">
        <v>44313</v>
      </c>
      <c r="H86" s="153" t="s">
        <v>135</v>
      </c>
      <c r="I86" s="158">
        <v>1</v>
      </c>
      <c r="J86" s="117">
        <v>0</v>
      </c>
      <c r="K86" s="120">
        <v>58.854399999999998</v>
      </c>
      <c r="L86" s="120">
        <v>13.9392</v>
      </c>
      <c r="M86" s="120"/>
      <c r="N86" s="120"/>
      <c r="O86" s="120"/>
      <c r="AG86" s="145">
        <v>1</v>
      </c>
    </row>
    <row r="87" spans="1:33" s="121" customFormat="1" ht="29.15">
      <c r="A87" s="117">
        <v>157</v>
      </c>
      <c r="B87" s="117" t="s">
        <v>124</v>
      </c>
      <c r="C87" s="118">
        <v>44185</v>
      </c>
      <c r="D87" s="117">
        <v>3511</v>
      </c>
      <c r="E87" s="117" t="s">
        <v>209</v>
      </c>
      <c r="F87" s="119">
        <v>743.42</v>
      </c>
      <c r="G87" s="118">
        <v>44313</v>
      </c>
      <c r="H87" s="153" t="s">
        <v>135</v>
      </c>
      <c r="I87" s="158">
        <v>6</v>
      </c>
      <c r="J87" s="117">
        <v>0</v>
      </c>
      <c r="K87" s="120">
        <v>282.49959999999999</v>
      </c>
      <c r="L87" s="120">
        <v>66.907799999999995</v>
      </c>
      <c r="M87" s="120"/>
      <c r="N87" s="120"/>
      <c r="O87" s="120"/>
      <c r="AG87" s="145">
        <v>1</v>
      </c>
    </row>
    <row r="88" spans="1:33" s="121" customFormat="1">
      <c r="A88" s="117">
        <v>157</v>
      </c>
      <c r="B88" s="117" t="s">
        <v>124</v>
      </c>
      <c r="C88" s="118">
        <v>44185</v>
      </c>
      <c r="D88" s="117">
        <v>2024</v>
      </c>
      <c r="E88" s="117" t="s">
        <v>208</v>
      </c>
      <c r="F88" s="119">
        <v>4356</v>
      </c>
      <c r="G88" s="118">
        <v>44301</v>
      </c>
      <c r="H88" s="153" t="s">
        <v>135</v>
      </c>
      <c r="I88" s="158">
        <v>38</v>
      </c>
      <c r="J88" s="117">
        <v>0</v>
      </c>
      <c r="K88" s="120">
        <v>1655.28</v>
      </c>
      <c r="L88" s="120">
        <v>392.03999999999996</v>
      </c>
      <c r="M88" s="120"/>
      <c r="N88" s="120"/>
      <c r="O88" s="120"/>
      <c r="AG88" s="145">
        <v>1</v>
      </c>
    </row>
    <row r="89" spans="1:33" s="121" customFormat="1" ht="29.15">
      <c r="A89" s="117">
        <v>157</v>
      </c>
      <c r="B89" s="117" t="s">
        <v>124</v>
      </c>
      <c r="C89" s="118">
        <v>44185</v>
      </c>
      <c r="D89" s="117">
        <v>2023</v>
      </c>
      <c r="E89" s="117" t="s">
        <v>207</v>
      </c>
      <c r="F89" s="119">
        <v>4510</v>
      </c>
      <c r="G89" s="118">
        <v>44301</v>
      </c>
      <c r="H89" s="153" t="s">
        <v>135</v>
      </c>
      <c r="I89" s="158">
        <v>39</v>
      </c>
      <c r="J89" s="117">
        <v>0</v>
      </c>
      <c r="K89" s="120">
        <v>1713.8</v>
      </c>
      <c r="L89" s="120">
        <v>405.9</v>
      </c>
      <c r="M89" s="120"/>
      <c r="N89" s="120"/>
      <c r="O89" s="120"/>
      <c r="AG89" s="145">
        <v>1</v>
      </c>
    </row>
    <row r="90" spans="1:33" s="121" customFormat="1">
      <c r="A90" s="117">
        <v>157</v>
      </c>
      <c r="B90" s="117" t="s">
        <v>124</v>
      </c>
      <c r="C90" s="118">
        <v>44185</v>
      </c>
      <c r="D90" s="117">
        <v>2022</v>
      </c>
      <c r="E90" s="117" t="s">
        <v>206</v>
      </c>
      <c r="F90" s="119">
        <v>2552</v>
      </c>
      <c r="G90" s="118">
        <v>44301</v>
      </c>
      <c r="H90" s="153" t="s">
        <v>135</v>
      </c>
      <c r="I90" s="158">
        <v>22</v>
      </c>
      <c r="J90" s="117">
        <v>0</v>
      </c>
      <c r="K90" s="120">
        <v>969.76</v>
      </c>
      <c r="L90" s="120">
        <v>229.67999999999998</v>
      </c>
      <c r="M90" s="120"/>
      <c r="N90" s="120"/>
      <c r="O90" s="120"/>
      <c r="AG90" s="145">
        <v>1</v>
      </c>
    </row>
    <row r="91" spans="1:33" s="121" customFormat="1" ht="29.15">
      <c r="A91" s="117">
        <v>157</v>
      </c>
      <c r="B91" s="117" t="s">
        <v>124</v>
      </c>
      <c r="C91" s="118">
        <v>44185</v>
      </c>
      <c r="D91" s="117">
        <v>2021</v>
      </c>
      <c r="E91" s="117" t="s">
        <v>205</v>
      </c>
      <c r="F91" s="119">
        <v>6105</v>
      </c>
      <c r="G91" s="118">
        <v>44301</v>
      </c>
      <c r="H91" s="153" t="s">
        <v>135</v>
      </c>
      <c r="I91" s="158">
        <v>53</v>
      </c>
      <c r="J91" s="117">
        <v>0</v>
      </c>
      <c r="K91" s="120">
        <v>2319.9</v>
      </c>
      <c r="L91" s="120">
        <v>549.44999999999993</v>
      </c>
      <c r="M91" s="120"/>
      <c r="N91" s="120"/>
      <c r="O91" s="120"/>
      <c r="AG91" s="145">
        <v>1</v>
      </c>
    </row>
    <row r="92" spans="1:33" s="121" customFormat="1" ht="29.15">
      <c r="A92" s="117">
        <v>157</v>
      </c>
      <c r="B92" s="117" t="s">
        <v>124</v>
      </c>
      <c r="C92" s="118">
        <v>44185</v>
      </c>
      <c r="D92" s="117">
        <v>2011</v>
      </c>
      <c r="E92" s="117" t="s">
        <v>204</v>
      </c>
      <c r="F92" s="119">
        <v>4301</v>
      </c>
      <c r="G92" s="118">
        <v>44296</v>
      </c>
      <c r="H92" s="153" t="s">
        <v>135</v>
      </c>
      <c r="I92" s="158">
        <v>37</v>
      </c>
      <c r="J92" s="117">
        <v>0</v>
      </c>
      <c r="K92" s="120">
        <v>1634.38</v>
      </c>
      <c r="L92" s="120">
        <v>387.09</v>
      </c>
      <c r="M92" s="120"/>
      <c r="N92" s="120"/>
      <c r="O92" s="120"/>
      <c r="R92" s="121">
        <v>42.5</v>
      </c>
      <c r="S92" s="121">
        <v>40.5</v>
      </c>
      <c r="AG92" s="145">
        <v>1</v>
      </c>
    </row>
    <row r="93" spans="1:33" s="121" customFormat="1">
      <c r="A93" s="117">
        <v>157</v>
      </c>
      <c r="B93" s="117" t="s">
        <v>124</v>
      </c>
      <c r="C93" s="118">
        <v>44185</v>
      </c>
      <c r="D93" s="117">
        <v>1616</v>
      </c>
      <c r="E93" s="117" t="s">
        <v>203</v>
      </c>
      <c r="F93" s="119">
        <v>4367</v>
      </c>
      <c r="G93" s="118" t="s">
        <v>142</v>
      </c>
      <c r="H93" s="153" t="s">
        <v>135</v>
      </c>
      <c r="I93" s="158">
        <v>40</v>
      </c>
      <c r="J93" s="117">
        <v>0</v>
      </c>
      <c r="K93" s="120">
        <v>1659.46</v>
      </c>
      <c r="L93" s="120">
        <v>393.03</v>
      </c>
      <c r="M93" s="120"/>
      <c r="N93" s="120"/>
      <c r="O93" s="120"/>
      <c r="AG93" s="145">
        <v>1</v>
      </c>
    </row>
    <row r="94" spans="1:33" s="121" customFormat="1">
      <c r="A94" s="117">
        <v>157</v>
      </c>
      <c r="B94" s="117" t="s">
        <v>124</v>
      </c>
      <c r="C94" s="118">
        <v>44185</v>
      </c>
      <c r="D94" s="117">
        <v>1615</v>
      </c>
      <c r="E94" s="117" t="s">
        <v>202</v>
      </c>
      <c r="F94" s="119">
        <v>4367</v>
      </c>
      <c r="G94" s="118" t="s">
        <v>142</v>
      </c>
      <c r="H94" s="153" t="s">
        <v>135</v>
      </c>
      <c r="I94" s="158">
        <v>38</v>
      </c>
      <c r="J94" s="117">
        <v>0</v>
      </c>
      <c r="K94" s="120">
        <v>1659.46</v>
      </c>
      <c r="L94" s="120">
        <v>393.03</v>
      </c>
      <c r="M94" s="120"/>
      <c r="N94" s="120"/>
      <c r="O94" s="120"/>
      <c r="AG94" s="145">
        <v>1</v>
      </c>
    </row>
    <row r="95" spans="1:33" s="121" customFormat="1" ht="29.15">
      <c r="A95" s="117">
        <v>157</v>
      </c>
      <c r="B95" s="117" t="s">
        <v>124</v>
      </c>
      <c r="C95" s="118">
        <v>44185</v>
      </c>
      <c r="D95" s="117">
        <v>1614</v>
      </c>
      <c r="E95" s="117" t="s">
        <v>201</v>
      </c>
      <c r="F95" s="119">
        <v>2772</v>
      </c>
      <c r="G95" s="118" t="s">
        <v>142</v>
      </c>
      <c r="H95" s="153" t="s">
        <v>135</v>
      </c>
      <c r="I95" s="158">
        <v>24</v>
      </c>
      <c r="J95" s="117">
        <v>0</v>
      </c>
      <c r="K95" s="120">
        <v>1053.3599999999999</v>
      </c>
      <c r="L95" s="120">
        <v>249.48</v>
      </c>
      <c r="M95" s="120"/>
      <c r="N95" s="120"/>
      <c r="O95" s="120"/>
      <c r="AG95" s="145">
        <v>1</v>
      </c>
    </row>
    <row r="96" spans="1:33" s="121" customFormat="1" ht="29.15">
      <c r="A96" s="117">
        <v>157</v>
      </c>
      <c r="B96" s="117" t="s">
        <v>124</v>
      </c>
      <c r="C96" s="118">
        <v>44185</v>
      </c>
      <c r="D96" s="117">
        <v>1613</v>
      </c>
      <c r="E96" s="117" t="s">
        <v>200</v>
      </c>
      <c r="F96" s="119">
        <v>2179</v>
      </c>
      <c r="G96" s="118">
        <v>44298</v>
      </c>
      <c r="H96" s="153" t="s">
        <v>135</v>
      </c>
      <c r="I96" s="158">
        <v>19</v>
      </c>
      <c r="J96" s="117">
        <v>0</v>
      </c>
      <c r="K96" s="120">
        <v>828.02</v>
      </c>
      <c r="L96" s="120">
        <v>196.10999999999999</v>
      </c>
      <c r="M96" s="120"/>
      <c r="N96" s="120"/>
      <c r="O96" s="120"/>
      <c r="AG96" s="145">
        <v>1</v>
      </c>
    </row>
    <row r="97" spans="1:33" s="121" customFormat="1" ht="29.15">
      <c r="A97" s="117">
        <v>157</v>
      </c>
      <c r="B97" s="117" t="s">
        <v>124</v>
      </c>
      <c r="C97" s="118">
        <v>44185</v>
      </c>
      <c r="D97" s="117">
        <v>1612</v>
      </c>
      <c r="E97" s="117" t="s">
        <v>199</v>
      </c>
      <c r="F97" s="119">
        <v>2563</v>
      </c>
      <c r="G97" s="118">
        <v>44298</v>
      </c>
      <c r="H97" s="153" t="s">
        <v>135</v>
      </c>
      <c r="I97" s="158">
        <v>22</v>
      </c>
      <c r="J97" s="117">
        <v>0</v>
      </c>
      <c r="K97" s="120">
        <v>973.94</v>
      </c>
      <c r="L97" s="120">
        <v>230.67</v>
      </c>
      <c r="M97" s="120"/>
      <c r="N97" s="120"/>
      <c r="O97" s="120"/>
      <c r="AG97" s="145">
        <v>1</v>
      </c>
    </row>
    <row r="98" spans="1:33" s="121" customFormat="1" ht="29.15">
      <c r="A98" s="117">
        <v>157</v>
      </c>
      <c r="B98" s="117" t="s">
        <v>124</v>
      </c>
      <c r="C98" s="118">
        <v>44185</v>
      </c>
      <c r="D98" s="117">
        <v>1611</v>
      </c>
      <c r="E98" s="117" t="s">
        <v>198</v>
      </c>
      <c r="F98" s="119">
        <v>374</v>
      </c>
      <c r="G98" s="118">
        <v>44298</v>
      </c>
      <c r="H98" s="153" t="s">
        <v>135</v>
      </c>
      <c r="I98" s="158">
        <v>3</v>
      </c>
      <c r="J98" s="117">
        <v>0</v>
      </c>
      <c r="K98" s="120">
        <v>142.12</v>
      </c>
      <c r="L98" s="120">
        <v>33.659999999999997</v>
      </c>
      <c r="M98" s="120"/>
      <c r="N98" s="120"/>
      <c r="O98" s="120"/>
      <c r="AG98" s="145">
        <v>1</v>
      </c>
    </row>
    <row r="99" spans="1:33" s="121" customFormat="1" ht="29.15">
      <c r="A99" s="117">
        <v>157</v>
      </c>
      <c r="B99" s="117" t="s">
        <v>124</v>
      </c>
      <c r="C99" s="118">
        <v>44185</v>
      </c>
      <c r="D99" s="117">
        <v>953</v>
      </c>
      <c r="E99" s="117" t="s">
        <v>197</v>
      </c>
      <c r="F99" s="119">
        <v>2123</v>
      </c>
      <c r="G99" s="118">
        <v>44284</v>
      </c>
      <c r="H99" s="153" t="s">
        <v>135</v>
      </c>
      <c r="I99" s="158">
        <v>19</v>
      </c>
      <c r="J99" s="117">
        <v>0</v>
      </c>
      <c r="K99" s="120">
        <v>806.74</v>
      </c>
      <c r="L99" s="120">
        <v>191.07</v>
      </c>
      <c r="M99" s="120"/>
      <c r="N99" s="120"/>
      <c r="O99" s="120"/>
      <c r="AG99" s="145">
        <v>1</v>
      </c>
    </row>
    <row r="100" spans="1:33" s="121" customFormat="1" ht="29.15">
      <c r="A100" s="117">
        <v>157</v>
      </c>
      <c r="B100" s="117" t="s">
        <v>124</v>
      </c>
      <c r="C100" s="118">
        <v>44185</v>
      </c>
      <c r="D100" s="117">
        <v>952</v>
      </c>
      <c r="E100" s="117" t="s">
        <v>196</v>
      </c>
      <c r="F100" s="119">
        <v>4653</v>
      </c>
      <c r="G100" s="118">
        <v>44284</v>
      </c>
      <c r="H100" s="153" t="s">
        <v>135</v>
      </c>
      <c r="I100" s="158">
        <v>41</v>
      </c>
      <c r="J100" s="117">
        <v>0</v>
      </c>
      <c r="K100" s="120">
        <v>1768.14</v>
      </c>
      <c r="L100" s="120">
        <v>418.77</v>
      </c>
      <c r="M100" s="120"/>
      <c r="N100" s="120"/>
      <c r="O100" s="120"/>
      <c r="AG100" s="145">
        <v>1</v>
      </c>
    </row>
    <row r="101" spans="1:33" s="121" customFormat="1" ht="29.15">
      <c r="A101" s="117">
        <v>157</v>
      </c>
      <c r="B101" s="117" t="s">
        <v>124</v>
      </c>
      <c r="C101" s="118">
        <v>44185</v>
      </c>
      <c r="D101" s="117">
        <v>951</v>
      </c>
      <c r="E101" s="117" t="s">
        <v>195</v>
      </c>
      <c r="F101" s="119">
        <v>20614.5</v>
      </c>
      <c r="G101" s="118">
        <v>44284</v>
      </c>
      <c r="H101" s="153" t="s">
        <v>135</v>
      </c>
      <c r="I101" s="158">
        <v>180</v>
      </c>
      <c r="J101" s="117">
        <v>0</v>
      </c>
      <c r="K101" s="120">
        <v>7833.51</v>
      </c>
      <c r="L101" s="120">
        <v>1855.3049999999998</v>
      </c>
      <c r="M101" s="120"/>
      <c r="N101" s="120"/>
      <c r="O101" s="120"/>
      <c r="AG101" s="145">
        <v>1</v>
      </c>
    </row>
    <row r="102" spans="1:33" s="121" customFormat="1">
      <c r="A102" s="117">
        <v>157</v>
      </c>
      <c r="B102" s="117" t="s">
        <v>124</v>
      </c>
      <c r="C102" s="118">
        <v>44185</v>
      </c>
      <c r="D102" s="117">
        <v>943</v>
      </c>
      <c r="E102" s="117" t="s">
        <v>194</v>
      </c>
      <c r="F102" s="119">
        <v>1155</v>
      </c>
      <c r="G102" s="118">
        <v>44284</v>
      </c>
      <c r="H102" s="153" t="s">
        <v>135</v>
      </c>
      <c r="I102" s="158">
        <v>10</v>
      </c>
      <c r="J102" s="117">
        <v>0</v>
      </c>
      <c r="K102" s="120">
        <v>438.9</v>
      </c>
      <c r="L102" s="120">
        <v>103.95</v>
      </c>
      <c r="M102" s="120"/>
      <c r="N102" s="120"/>
      <c r="O102" s="120"/>
      <c r="AG102" s="145">
        <v>1</v>
      </c>
    </row>
    <row r="103" spans="1:33" s="121" customFormat="1" ht="29.15">
      <c r="A103" s="117">
        <v>157</v>
      </c>
      <c r="B103" s="117" t="s">
        <v>124</v>
      </c>
      <c r="C103" s="118">
        <v>44185</v>
      </c>
      <c r="D103" s="117">
        <v>942</v>
      </c>
      <c r="E103" s="117" t="s">
        <v>193</v>
      </c>
      <c r="F103" s="119">
        <v>3465</v>
      </c>
      <c r="G103" s="118">
        <v>44284</v>
      </c>
      <c r="H103" s="153" t="s">
        <v>135</v>
      </c>
      <c r="I103" s="158">
        <v>30</v>
      </c>
      <c r="J103" s="117">
        <v>0</v>
      </c>
      <c r="K103" s="120">
        <v>1316.7</v>
      </c>
      <c r="L103" s="120">
        <v>311.84999999999997</v>
      </c>
      <c r="M103" s="120"/>
      <c r="N103" s="120"/>
      <c r="O103" s="120"/>
      <c r="AG103" s="145">
        <v>1</v>
      </c>
    </row>
    <row r="104" spans="1:33" s="121" customFormat="1" ht="29.15">
      <c r="A104" s="117">
        <v>157</v>
      </c>
      <c r="B104" s="117" t="s">
        <v>124</v>
      </c>
      <c r="C104" s="118">
        <v>44185</v>
      </c>
      <c r="D104" s="117">
        <v>941</v>
      </c>
      <c r="E104" s="117" t="s">
        <v>192</v>
      </c>
      <c r="F104" s="119">
        <v>3498</v>
      </c>
      <c r="G104" s="118">
        <v>44284</v>
      </c>
      <c r="H104" s="153" t="s">
        <v>135</v>
      </c>
      <c r="I104" s="158">
        <v>30</v>
      </c>
      <c r="J104" s="117">
        <v>0</v>
      </c>
      <c r="K104" s="120">
        <v>1329.24</v>
      </c>
      <c r="L104" s="120">
        <v>314.82</v>
      </c>
      <c r="M104" s="120"/>
      <c r="N104" s="120"/>
      <c r="O104" s="120"/>
      <c r="AG104" s="145">
        <v>1</v>
      </c>
    </row>
    <row r="105" spans="1:33" s="121" customFormat="1" ht="29.15">
      <c r="A105" s="117">
        <v>157</v>
      </c>
      <c r="B105" s="117" t="s">
        <v>124</v>
      </c>
      <c r="C105" s="118">
        <v>44185</v>
      </c>
      <c r="D105" s="117">
        <v>936</v>
      </c>
      <c r="E105" s="117" t="s">
        <v>185</v>
      </c>
      <c r="F105" s="119">
        <v>2882</v>
      </c>
      <c r="G105" s="118">
        <v>44284</v>
      </c>
      <c r="H105" s="153" t="s">
        <v>135</v>
      </c>
      <c r="I105" s="158">
        <v>25</v>
      </c>
      <c r="J105" s="117">
        <v>0</v>
      </c>
      <c r="K105" s="120">
        <v>1095.1600000000001</v>
      </c>
      <c r="L105" s="120">
        <v>259.38</v>
      </c>
      <c r="M105" s="120"/>
      <c r="N105" s="120"/>
      <c r="O105" s="120"/>
      <c r="AG105" s="145">
        <v>1</v>
      </c>
    </row>
    <row r="106" spans="1:33" s="121" customFormat="1" ht="29.15">
      <c r="A106" s="117">
        <v>157</v>
      </c>
      <c r="B106" s="117" t="s">
        <v>124</v>
      </c>
      <c r="C106" s="118">
        <v>44185</v>
      </c>
      <c r="D106" s="117">
        <v>935</v>
      </c>
      <c r="E106" s="117" t="s">
        <v>184</v>
      </c>
      <c r="F106" s="119">
        <v>1353</v>
      </c>
      <c r="G106" s="118">
        <v>44284</v>
      </c>
      <c r="H106" s="153" t="s">
        <v>135</v>
      </c>
      <c r="I106" s="158">
        <v>12</v>
      </c>
      <c r="J106" s="117">
        <v>0</v>
      </c>
      <c r="K106" s="120">
        <v>514.14</v>
      </c>
      <c r="L106" s="120">
        <v>121.77</v>
      </c>
      <c r="M106" s="120"/>
      <c r="N106" s="120"/>
      <c r="O106" s="120"/>
      <c r="AG106" s="145">
        <v>1</v>
      </c>
    </row>
    <row r="107" spans="1:33" s="121" customFormat="1" ht="29.15">
      <c r="A107" s="117">
        <v>157</v>
      </c>
      <c r="B107" s="117" t="s">
        <v>124</v>
      </c>
      <c r="C107" s="118">
        <v>44185</v>
      </c>
      <c r="D107" s="117">
        <v>934</v>
      </c>
      <c r="E107" s="117" t="s">
        <v>183</v>
      </c>
      <c r="F107" s="119">
        <v>3778.5</v>
      </c>
      <c r="G107" s="118">
        <v>44284</v>
      </c>
      <c r="H107" s="153" t="s">
        <v>135</v>
      </c>
      <c r="I107" s="158">
        <v>33</v>
      </c>
      <c r="J107" s="117">
        <v>0</v>
      </c>
      <c r="K107" s="120">
        <v>1435.83</v>
      </c>
      <c r="L107" s="120">
        <v>340.065</v>
      </c>
      <c r="M107" s="120"/>
      <c r="N107" s="120"/>
      <c r="O107" s="120"/>
      <c r="AG107" s="145">
        <v>1</v>
      </c>
    </row>
    <row r="108" spans="1:33" s="121" customFormat="1" ht="29.15">
      <c r="A108" s="117">
        <v>157</v>
      </c>
      <c r="B108" s="117" t="s">
        <v>124</v>
      </c>
      <c r="C108" s="118">
        <v>44185</v>
      </c>
      <c r="D108" s="117">
        <v>933</v>
      </c>
      <c r="E108" s="117" t="s">
        <v>182</v>
      </c>
      <c r="F108" s="119">
        <v>920.7</v>
      </c>
      <c r="G108" s="118">
        <v>44284</v>
      </c>
      <c r="H108" s="153" t="s">
        <v>135</v>
      </c>
      <c r="I108" s="158">
        <v>8</v>
      </c>
      <c r="J108" s="117">
        <v>0</v>
      </c>
      <c r="K108" s="120">
        <v>349.86600000000004</v>
      </c>
      <c r="L108" s="120">
        <v>82.863</v>
      </c>
      <c r="M108" s="120"/>
      <c r="N108" s="120"/>
      <c r="O108" s="120"/>
      <c r="AG108" s="145">
        <v>1</v>
      </c>
    </row>
    <row r="109" spans="1:33" s="121" customFormat="1" ht="29.15">
      <c r="A109" s="117">
        <v>157</v>
      </c>
      <c r="B109" s="117" t="s">
        <v>124</v>
      </c>
      <c r="C109" s="118">
        <v>44185</v>
      </c>
      <c r="D109" s="117">
        <v>932</v>
      </c>
      <c r="E109" s="117" t="s">
        <v>181</v>
      </c>
      <c r="F109" s="119">
        <v>982.3</v>
      </c>
      <c r="G109" s="118">
        <v>44284</v>
      </c>
      <c r="H109" s="153" t="s">
        <v>135</v>
      </c>
      <c r="I109" s="158">
        <v>9</v>
      </c>
      <c r="J109" s="117">
        <v>0</v>
      </c>
      <c r="K109" s="120">
        <v>373.274</v>
      </c>
      <c r="L109" s="120">
        <v>88.406999999999996</v>
      </c>
      <c r="M109" s="120"/>
      <c r="N109" s="120"/>
      <c r="O109" s="120"/>
      <c r="AG109" s="145">
        <v>1</v>
      </c>
    </row>
    <row r="110" spans="1:33" s="121" customFormat="1">
      <c r="A110" s="117">
        <v>157</v>
      </c>
      <c r="B110" s="117" t="s">
        <v>124</v>
      </c>
      <c r="C110" s="118">
        <v>44185</v>
      </c>
      <c r="D110" s="117">
        <v>931</v>
      </c>
      <c r="E110" s="117" t="s">
        <v>180</v>
      </c>
      <c r="F110" s="119">
        <v>3378.1</v>
      </c>
      <c r="G110" s="118">
        <v>44284</v>
      </c>
      <c r="H110" s="153" t="s">
        <v>135</v>
      </c>
      <c r="I110" s="158">
        <v>29</v>
      </c>
      <c r="J110" s="117">
        <v>0</v>
      </c>
      <c r="K110" s="120">
        <v>1283.6779999999999</v>
      </c>
      <c r="L110" s="120">
        <v>304.029</v>
      </c>
      <c r="M110" s="120"/>
      <c r="N110" s="120"/>
      <c r="O110" s="120"/>
      <c r="AG110" s="145">
        <v>1</v>
      </c>
    </row>
    <row r="111" spans="1:33" s="121" customFormat="1">
      <c r="A111" s="117">
        <v>157</v>
      </c>
      <c r="B111" s="117" t="s">
        <v>124</v>
      </c>
      <c r="C111" s="118">
        <v>44185</v>
      </c>
      <c r="D111" s="117">
        <v>925</v>
      </c>
      <c r="E111" s="117" t="s">
        <v>191</v>
      </c>
      <c r="F111" s="119">
        <v>1707.2</v>
      </c>
      <c r="G111" s="118">
        <v>44284</v>
      </c>
      <c r="H111" s="153" t="s">
        <v>135</v>
      </c>
      <c r="I111" s="158">
        <v>25</v>
      </c>
      <c r="J111" s="117">
        <v>0</v>
      </c>
      <c r="K111" s="120">
        <v>648.73599999999999</v>
      </c>
      <c r="L111" s="120">
        <v>153.648</v>
      </c>
      <c r="M111" s="120"/>
      <c r="N111" s="120"/>
      <c r="O111" s="120"/>
      <c r="AG111" s="145">
        <v>1</v>
      </c>
    </row>
    <row r="112" spans="1:33" s="121" customFormat="1" ht="29.15">
      <c r="A112" s="117">
        <v>157</v>
      </c>
      <c r="B112" s="117" t="s">
        <v>124</v>
      </c>
      <c r="C112" s="118">
        <v>44185</v>
      </c>
      <c r="D112" s="117">
        <v>924</v>
      </c>
      <c r="E112" s="117" t="s">
        <v>190</v>
      </c>
      <c r="F112" s="119">
        <v>1120.9000000000001</v>
      </c>
      <c r="G112" s="118">
        <v>44284</v>
      </c>
      <c r="H112" s="153" t="s">
        <v>135</v>
      </c>
      <c r="I112" s="158">
        <v>10</v>
      </c>
      <c r="J112" s="117">
        <v>0</v>
      </c>
      <c r="K112" s="120">
        <v>425.94200000000006</v>
      </c>
      <c r="L112" s="120">
        <v>100.881</v>
      </c>
      <c r="M112" s="120"/>
      <c r="N112" s="120"/>
      <c r="O112" s="120"/>
      <c r="AG112" s="145">
        <v>1</v>
      </c>
    </row>
    <row r="113" spans="1:33" s="121" customFormat="1" ht="29.15">
      <c r="A113" s="117">
        <v>157</v>
      </c>
      <c r="B113" s="117" t="s">
        <v>124</v>
      </c>
      <c r="C113" s="118">
        <v>44185</v>
      </c>
      <c r="D113" s="117">
        <v>923</v>
      </c>
      <c r="E113" s="117" t="s">
        <v>189</v>
      </c>
      <c r="F113" s="119">
        <v>2193.4</v>
      </c>
      <c r="G113" s="118">
        <v>44284</v>
      </c>
      <c r="H113" s="153" t="s">
        <v>135</v>
      </c>
      <c r="I113" s="158">
        <v>19</v>
      </c>
      <c r="J113" s="117">
        <v>0</v>
      </c>
      <c r="K113" s="120">
        <v>833.49200000000008</v>
      </c>
      <c r="L113" s="120">
        <v>197.40600000000001</v>
      </c>
      <c r="M113" s="120"/>
      <c r="N113" s="120"/>
      <c r="O113" s="120"/>
      <c r="AG113" s="145">
        <v>1</v>
      </c>
    </row>
    <row r="114" spans="1:33" s="121" customFormat="1" ht="29.15">
      <c r="A114" s="117">
        <v>157</v>
      </c>
      <c r="B114" s="117" t="s">
        <v>124</v>
      </c>
      <c r="C114" s="118">
        <v>44185</v>
      </c>
      <c r="D114" s="117">
        <v>922</v>
      </c>
      <c r="E114" s="117" t="s">
        <v>188</v>
      </c>
      <c r="F114" s="119">
        <v>205.7</v>
      </c>
      <c r="G114" s="118">
        <v>44284</v>
      </c>
      <c r="H114" s="153" t="s">
        <v>135</v>
      </c>
      <c r="I114" s="158">
        <v>2</v>
      </c>
      <c r="J114" s="117">
        <v>0</v>
      </c>
      <c r="K114" s="120">
        <v>78.165999999999997</v>
      </c>
      <c r="L114" s="120">
        <v>18.512999999999998</v>
      </c>
      <c r="M114" s="120"/>
      <c r="N114" s="120"/>
      <c r="O114" s="120"/>
      <c r="AG114" s="145">
        <v>1</v>
      </c>
    </row>
    <row r="115" spans="1:33" s="121" customFormat="1">
      <c r="A115" s="117">
        <v>157</v>
      </c>
      <c r="B115" s="117" t="s">
        <v>124</v>
      </c>
      <c r="C115" s="118">
        <v>44185</v>
      </c>
      <c r="D115" s="117">
        <v>921</v>
      </c>
      <c r="E115" s="117" t="s">
        <v>187</v>
      </c>
      <c r="F115" s="119">
        <v>4664</v>
      </c>
      <c r="G115" s="118">
        <v>44284</v>
      </c>
      <c r="H115" s="153" t="s">
        <v>135</v>
      </c>
      <c r="I115" s="158">
        <v>41</v>
      </c>
      <c r="J115" s="117">
        <v>0</v>
      </c>
      <c r="K115" s="120">
        <v>1772.32</v>
      </c>
      <c r="L115" s="120">
        <v>419.76</v>
      </c>
      <c r="M115" s="120"/>
      <c r="N115" s="120"/>
      <c r="O115" s="120"/>
      <c r="AG115" s="145">
        <v>1</v>
      </c>
    </row>
    <row r="116" spans="1:33" s="121" customFormat="1" ht="29.15">
      <c r="A116" s="117">
        <v>157</v>
      </c>
      <c r="B116" s="117" t="s">
        <v>124</v>
      </c>
      <c r="C116" s="118">
        <v>44185</v>
      </c>
      <c r="D116" s="117">
        <v>911</v>
      </c>
      <c r="E116" s="117" t="s">
        <v>186</v>
      </c>
      <c r="F116" s="119">
        <v>1267.2</v>
      </c>
      <c r="G116" s="118" t="s">
        <v>142</v>
      </c>
      <c r="H116" s="153" t="s">
        <v>135</v>
      </c>
      <c r="I116" s="158">
        <v>11</v>
      </c>
      <c r="J116" s="117">
        <v>0</v>
      </c>
      <c r="K116" s="120">
        <v>481.536</v>
      </c>
      <c r="L116" s="120">
        <v>114.048</v>
      </c>
      <c r="M116" s="120"/>
      <c r="N116" s="120"/>
      <c r="O116" s="120"/>
      <c r="AG116" s="145">
        <v>1</v>
      </c>
    </row>
    <row r="117" spans="1:33" s="145" customFormat="1" ht="29.15">
      <c r="A117" s="129">
        <v>157</v>
      </c>
      <c r="B117" s="129" t="s">
        <v>124</v>
      </c>
      <c r="C117" s="130">
        <v>44185</v>
      </c>
      <c r="D117" s="129">
        <v>741</v>
      </c>
      <c r="E117" s="129" t="s">
        <v>179</v>
      </c>
      <c r="F117" s="131">
        <v>1355.36</v>
      </c>
      <c r="G117" s="130">
        <v>44302</v>
      </c>
      <c r="H117" s="154" t="s">
        <v>135</v>
      </c>
      <c r="I117" s="159">
        <v>12</v>
      </c>
      <c r="J117" s="129">
        <v>0</v>
      </c>
      <c r="K117" s="143">
        <v>542.14600000000007</v>
      </c>
      <c r="L117" s="143">
        <v>128.40299999999999</v>
      </c>
      <c r="M117" s="143"/>
      <c r="N117" s="143"/>
      <c r="O117" s="143"/>
      <c r="AG117" s="145">
        <v>0</v>
      </c>
    </row>
    <row r="118" spans="1:33" s="145" customFormat="1" ht="29.15">
      <c r="A118" s="129">
        <v>157</v>
      </c>
      <c r="B118" s="129" t="s">
        <v>124</v>
      </c>
      <c r="C118" s="130">
        <v>44185</v>
      </c>
      <c r="D118" s="129">
        <v>733</v>
      </c>
      <c r="E118" s="129" t="s">
        <v>178</v>
      </c>
      <c r="F118" s="131">
        <v>1244.5999999999999</v>
      </c>
      <c r="G118" s="130">
        <v>44302</v>
      </c>
      <c r="H118" s="154" t="s">
        <v>135</v>
      </c>
      <c r="I118" s="159">
        <v>11</v>
      </c>
      <c r="J118" s="129">
        <v>0</v>
      </c>
      <c r="K118" s="143">
        <v>497.83799999999997</v>
      </c>
      <c r="L118" s="143">
        <v>117.90899999999999</v>
      </c>
      <c r="M118" s="143"/>
      <c r="N118" s="143"/>
      <c r="O118" s="143"/>
      <c r="AG118" s="145">
        <v>0</v>
      </c>
    </row>
    <row r="119" spans="1:33" s="145" customFormat="1" ht="29.15">
      <c r="A119" s="129">
        <v>157</v>
      </c>
      <c r="B119" s="129" t="s">
        <v>124</v>
      </c>
      <c r="C119" s="130">
        <v>44185</v>
      </c>
      <c r="D119" s="129">
        <v>732</v>
      </c>
      <c r="E119" s="129" t="s">
        <v>177</v>
      </c>
      <c r="F119" s="131">
        <v>1159.95</v>
      </c>
      <c r="G119" s="130">
        <v>44302</v>
      </c>
      <c r="H119" s="154" t="s">
        <v>135</v>
      </c>
      <c r="I119" s="159">
        <v>11</v>
      </c>
      <c r="J119" s="129">
        <v>0</v>
      </c>
      <c r="K119" s="143">
        <v>463.98</v>
      </c>
      <c r="L119" s="143">
        <v>109.89</v>
      </c>
      <c r="M119" s="143"/>
      <c r="N119" s="143"/>
      <c r="O119" s="143"/>
      <c r="AG119" s="145">
        <v>0</v>
      </c>
    </row>
    <row r="120" spans="1:33" s="145" customFormat="1">
      <c r="A120" s="129">
        <v>157</v>
      </c>
      <c r="B120" s="129" t="s">
        <v>124</v>
      </c>
      <c r="C120" s="130">
        <v>44185</v>
      </c>
      <c r="D120" s="129">
        <v>731</v>
      </c>
      <c r="E120" s="129" t="s">
        <v>176</v>
      </c>
      <c r="F120" s="131">
        <v>465.02</v>
      </c>
      <c r="G120" s="130">
        <v>44302</v>
      </c>
      <c r="H120" s="154" t="s">
        <v>135</v>
      </c>
      <c r="I120" s="159">
        <v>4</v>
      </c>
      <c r="J120" s="129">
        <v>0</v>
      </c>
      <c r="K120" s="143">
        <v>186.01</v>
      </c>
      <c r="L120" s="143">
        <v>44.055</v>
      </c>
      <c r="M120" s="143"/>
      <c r="N120" s="143"/>
      <c r="O120" s="143"/>
      <c r="S120" s="145">
        <v>25.5</v>
      </c>
      <c r="AG120" s="145">
        <v>0</v>
      </c>
    </row>
    <row r="121" spans="1:33" s="145" customFormat="1" ht="29.15">
      <c r="A121" s="129">
        <v>157</v>
      </c>
      <c r="B121" s="129" t="s">
        <v>124</v>
      </c>
      <c r="C121" s="130">
        <v>44185</v>
      </c>
      <c r="D121" s="129">
        <v>722</v>
      </c>
      <c r="E121" s="129" t="s">
        <v>175</v>
      </c>
      <c r="F121" s="131">
        <v>164.06</v>
      </c>
      <c r="G121" s="130">
        <v>44302</v>
      </c>
      <c r="H121" s="154" t="s">
        <v>135</v>
      </c>
      <c r="I121" s="159">
        <v>2</v>
      </c>
      <c r="J121" s="129">
        <v>0</v>
      </c>
      <c r="K121" s="143">
        <v>65.625999999999991</v>
      </c>
      <c r="L121" s="143">
        <v>15.542999999999999</v>
      </c>
      <c r="M121" s="143"/>
      <c r="N121" s="143"/>
      <c r="O121" s="143"/>
      <c r="S121" s="145">
        <v>6.15</v>
      </c>
      <c r="AG121" s="145">
        <v>0</v>
      </c>
    </row>
    <row r="122" spans="1:33" s="145" customFormat="1" ht="29.15">
      <c r="A122" s="129">
        <v>157</v>
      </c>
      <c r="B122" s="129" t="s">
        <v>124</v>
      </c>
      <c r="C122" s="130">
        <v>44185</v>
      </c>
      <c r="D122" s="129">
        <v>721</v>
      </c>
      <c r="E122" s="129" t="s">
        <v>174</v>
      </c>
      <c r="F122" s="131">
        <v>2898.83</v>
      </c>
      <c r="G122" s="130">
        <v>44302</v>
      </c>
      <c r="H122" s="154" t="s">
        <v>135</v>
      </c>
      <c r="I122" s="159">
        <v>27</v>
      </c>
      <c r="J122" s="129">
        <v>0</v>
      </c>
      <c r="K122" s="143">
        <v>1159.5320000000002</v>
      </c>
      <c r="L122" s="143">
        <v>274.62599999999998</v>
      </c>
      <c r="M122" s="143"/>
      <c r="N122" s="143"/>
      <c r="O122" s="143"/>
      <c r="S122" s="145">
        <v>53.5</v>
      </c>
      <c r="AG122" s="145">
        <v>0</v>
      </c>
    </row>
    <row r="123" spans="1:33" s="145" customFormat="1" ht="29.15">
      <c r="A123" s="129">
        <v>157</v>
      </c>
      <c r="B123" s="129" t="s">
        <v>124</v>
      </c>
      <c r="C123" s="130">
        <v>44185</v>
      </c>
      <c r="D123" s="129">
        <v>713</v>
      </c>
      <c r="E123" s="129" t="s">
        <v>173</v>
      </c>
      <c r="F123" s="131">
        <v>856.9</v>
      </c>
      <c r="G123" s="130">
        <v>44302</v>
      </c>
      <c r="H123" s="154" t="s">
        <v>135</v>
      </c>
      <c r="I123" s="159">
        <v>8</v>
      </c>
      <c r="J123" s="129">
        <v>0</v>
      </c>
      <c r="K123" s="143">
        <v>342.76</v>
      </c>
      <c r="L123" s="143">
        <v>81.179999999999993</v>
      </c>
      <c r="M123" s="143"/>
      <c r="N123" s="143"/>
      <c r="O123" s="143"/>
      <c r="AG123" s="145">
        <v>0</v>
      </c>
    </row>
    <row r="124" spans="1:33" s="145" customFormat="1">
      <c r="A124" s="129">
        <v>157</v>
      </c>
      <c r="B124" s="129" t="s">
        <v>124</v>
      </c>
      <c r="C124" s="130">
        <v>44185</v>
      </c>
      <c r="D124" s="129">
        <v>712</v>
      </c>
      <c r="E124" s="129" t="s">
        <v>172</v>
      </c>
      <c r="F124" s="131">
        <v>1901.9</v>
      </c>
      <c r="G124" s="130">
        <v>44302</v>
      </c>
      <c r="H124" s="154" t="s">
        <v>135</v>
      </c>
      <c r="I124" s="159">
        <v>17</v>
      </c>
      <c r="J124" s="129">
        <v>0</v>
      </c>
      <c r="K124" s="143">
        <v>760.76</v>
      </c>
      <c r="L124" s="143">
        <v>180.18</v>
      </c>
      <c r="M124" s="143"/>
      <c r="N124" s="143"/>
      <c r="O124" s="143"/>
      <c r="AG124" s="145">
        <v>0</v>
      </c>
    </row>
    <row r="125" spans="1:33" s="145" customFormat="1" ht="29.15">
      <c r="A125" s="129">
        <v>157</v>
      </c>
      <c r="B125" s="129" t="s">
        <v>124</v>
      </c>
      <c r="C125" s="130">
        <v>44185</v>
      </c>
      <c r="D125" s="129">
        <v>711</v>
      </c>
      <c r="E125" s="129" t="s">
        <v>171</v>
      </c>
      <c r="F125" s="131">
        <v>1459.86</v>
      </c>
      <c r="G125" s="130">
        <v>44302</v>
      </c>
      <c r="H125" s="154" t="s">
        <v>135</v>
      </c>
      <c r="I125" s="159">
        <v>13</v>
      </c>
      <c r="J125" s="129">
        <v>0</v>
      </c>
      <c r="K125" s="143">
        <v>583.94600000000003</v>
      </c>
      <c r="L125" s="143">
        <v>138.303</v>
      </c>
      <c r="M125" s="143"/>
      <c r="N125" s="143"/>
      <c r="O125" s="143"/>
      <c r="Q125" s="145">
        <v>30</v>
      </c>
      <c r="R125" s="145">
        <v>20</v>
      </c>
      <c r="S125" s="145">
        <v>5.5</v>
      </c>
      <c r="AG125" s="145">
        <v>0</v>
      </c>
    </row>
    <row r="126" spans="1:33" s="121" customFormat="1" ht="29.15">
      <c r="A126" s="117">
        <v>157</v>
      </c>
      <c r="B126" s="117" t="s">
        <v>124</v>
      </c>
      <c r="C126" s="118">
        <v>44185</v>
      </c>
      <c r="D126" s="117">
        <v>594</v>
      </c>
      <c r="E126" s="117" t="s">
        <v>170</v>
      </c>
      <c r="F126" s="119">
        <v>1639</v>
      </c>
      <c r="G126" s="118">
        <v>44277</v>
      </c>
      <c r="H126" s="153" t="s">
        <v>135</v>
      </c>
      <c r="I126" s="158">
        <v>14</v>
      </c>
      <c r="J126" s="117">
        <v>0</v>
      </c>
      <c r="K126" s="120">
        <v>622.82000000000005</v>
      </c>
      <c r="L126" s="120">
        <v>147.51</v>
      </c>
      <c r="M126" s="120"/>
      <c r="N126" s="120"/>
      <c r="O126" s="120"/>
      <c r="AG126" s="145">
        <v>1</v>
      </c>
    </row>
    <row r="127" spans="1:33" s="121" customFormat="1" ht="29.15">
      <c r="A127" s="117">
        <v>157</v>
      </c>
      <c r="B127" s="117" t="s">
        <v>124</v>
      </c>
      <c r="C127" s="118">
        <v>44185</v>
      </c>
      <c r="D127" s="117">
        <v>593</v>
      </c>
      <c r="E127" s="117" t="s">
        <v>169</v>
      </c>
      <c r="F127" s="119">
        <v>458.7</v>
      </c>
      <c r="G127" s="118">
        <v>44277</v>
      </c>
      <c r="H127" s="153" t="s">
        <v>135</v>
      </c>
      <c r="I127" s="158">
        <v>4</v>
      </c>
      <c r="J127" s="117">
        <v>0</v>
      </c>
      <c r="K127" s="120">
        <v>174.30600000000001</v>
      </c>
      <c r="L127" s="120">
        <v>41.282999999999994</v>
      </c>
      <c r="M127" s="120"/>
      <c r="N127" s="120"/>
      <c r="O127" s="120"/>
      <c r="AG127" s="145">
        <v>1</v>
      </c>
    </row>
    <row r="128" spans="1:33" s="121" customFormat="1" ht="29.15">
      <c r="A128" s="117">
        <v>157</v>
      </c>
      <c r="B128" s="117" t="s">
        <v>124</v>
      </c>
      <c r="C128" s="118">
        <v>44185</v>
      </c>
      <c r="D128" s="117">
        <v>592</v>
      </c>
      <c r="E128" s="117" t="s">
        <v>168</v>
      </c>
      <c r="F128" s="119">
        <v>2142</v>
      </c>
      <c r="G128" s="118">
        <v>44277</v>
      </c>
      <c r="H128" s="153" t="s">
        <v>135</v>
      </c>
      <c r="I128" s="158">
        <v>19</v>
      </c>
      <c r="J128" s="117">
        <v>0</v>
      </c>
      <c r="K128" s="120">
        <v>813.96</v>
      </c>
      <c r="L128" s="120">
        <v>192.78</v>
      </c>
      <c r="M128" s="120"/>
      <c r="N128" s="120"/>
      <c r="O128" s="120"/>
      <c r="AG128" s="145">
        <v>1</v>
      </c>
    </row>
    <row r="129" spans="1:33" s="121" customFormat="1" ht="29.15">
      <c r="A129" s="117">
        <v>157</v>
      </c>
      <c r="B129" s="117" t="s">
        <v>124</v>
      </c>
      <c r="C129" s="118">
        <v>44185</v>
      </c>
      <c r="D129" s="117">
        <v>591</v>
      </c>
      <c r="E129" s="117" t="s">
        <v>167</v>
      </c>
      <c r="F129" s="119">
        <v>3707</v>
      </c>
      <c r="G129" s="118">
        <v>44277</v>
      </c>
      <c r="H129" s="153" t="s">
        <v>135</v>
      </c>
      <c r="I129" s="158">
        <v>32</v>
      </c>
      <c r="J129" s="117">
        <v>0</v>
      </c>
      <c r="K129" s="120">
        <v>1408.66</v>
      </c>
      <c r="L129" s="120">
        <v>333.63</v>
      </c>
      <c r="M129" s="120"/>
      <c r="N129" s="120"/>
      <c r="O129" s="120"/>
      <c r="AG129" s="145">
        <v>1</v>
      </c>
    </row>
    <row r="130" spans="1:33" s="145" customFormat="1" ht="29.15">
      <c r="A130" s="129">
        <v>157</v>
      </c>
      <c r="B130" s="129" t="s">
        <v>124</v>
      </c>
      <c r="C130" s="130">
        <v>44185</v>
      </c>
      <c r="D130" s="129">
        <v>582</v>
      </c>
      <c r="E130" s="129" t="s">
        <v>166</v>
      </c>
      <c r="F130" s="131">
        <v>2372.15</v>
      </c>
      <c r="G130" s="130">
        <v>44270</v>
      </c>
      <c r="H130" s="154" t="s">
        <v>135</v>
      </c>
      <c r="I130" s="159">
        <v>22</v>
      </c>
      <c r="J130" s="129">
        <v>0</v>
      </c>
      <c r="K130" s="143">
        <v>948.86</v>
      </c>
      <c r="L130" s="143">
        <v>224.73</v>
      </c>
      <c r="M130" s="143"/>
      <c r="N130" s="143"/>
      <c r="O130" s="143"/>
      <c r="AG130" s="145">
        <v>0</v>
      </c>
    </row>
    <row r="131" spans="1:33" s="145" customFormat="1" ht="29.15">
      <c r="A131" s="129">
        <v>157</v>
      </c>
      <c r="B131" s="129" t="s">
        <v>124</v>
      </c>
      <c r="C131" s="130">
        <v>44185</v>
      </c>
      <c r="D131" s="129">
        <v>581</v>
      </c>
      <c r="E131" s="129" t="s">
        <v>165</v>
      </c>
      <c r="F131" s="131">
        <v>4911.5</v>
      </c>
      <c r="G131" s="130">
        <v>44270</v>
      </c>
      <c r="H131" s="154" t="s">
        <v>135</v>
      </c>
      <c r="I131" s="159">
        <v>45</v>
      </c>
      <c r="J131" s="129">
        <v>0</v>
      </c>
      <c r="K131" s="143">
        <v>1964.6000000000001</v>
      </c>
      <c r="L131" s="143">
        <v>465.29999999999995</v>
      </c>
      <c r="M131" s="143"/>
      <c r="N131" s="143"/>
      <c r="O131" s="143"/>
      <c r="Q131" s="145">
        <v>72.75</v>
      </c>
      <c r="R131" s="145">
        <v>254</v>
      </c>
      <c r="S131" s="145">
        <v>86</v>
      </c>
      <c r="T131" s="145">
        <v>113.5</v>
      </c>
      <c r="AG131" s="145">
        <v>0</v>
      </c>
    </row>
    <row r="132" spans="1:33" s="121" customFormat="1" ht="29.15">
      <c r="A132" s="117">
        <v>157</v>
      </c>
      <c r="B132" s="117" t="s">
        <v>124</v>
      </c>
      <c r="C132" s="118">
        <v>44185</v>
      </c>
      <c r="D132" s="117">
        <v>572</v>
      </c>
      <c r="E132" s="117" t="s">
        <v>164</v>
      </c>
      <c r="F132" s="119">
        <v>3861</v>
      </c>
      <c r="G132" s="118" t="s">
        <v>142</v>
      </c>
      <c r="H132" s="153" t="s">
        <v>135</v>
      </c>
      <c r="I132" s="158">
        <v>34</v>
      </c>
      <c r="J132" s="117">
        <v>0</v>
      </c>
      <c r="K132" s="120">
        <v>1467.18</v>
      </c>
      <c r="L132" s="120">
        <v>347.49</v>
      </c>
      <c r="M132" s="120"/>
      <c r="N132" s="120"/>
      <c r="O132" s="120"/>
      <c r="AG132" s="145">
        <v>1</v>
      </c>
    </row>
    <row r="133" spans="1:33" s="121" customFormat="1" ht="29.15">
      <c r="A133" s="117">
        <v>157</v>
      </c>
      <c r="B133" s="117" t="s">
        <v>124</v>
      </c>
      <c r="C133" s="118">
        <v>44185</v>
      </c>
      <c r="D133" s="117">
        <v>571</v>
      </c>
      <c r="E133" s="117" t="s">
        <v>163</v>
      </c>
      <c r="F133" s="119">
        <v>6875</v>
      </c>
      <c r="G133" s="118" t="s">
        <v>142</v>
      </c>
      <c r="H133" s="153" t="s">
        <v>135</v>
      </c>
      <c r="I133" s="158">
        <v>60</v>
      </c>
      <c r="J133" s="117">
        <v>0</v>
      </c>
      <c r="K133" s="120">
        <v>2612.5</v>
      </c>
      <c r="L133" s="120">
        <v>618.75</v>
      </c>
      <c r="M133" s="120"/>
      <c r="N133" s="120"/>
      <c r="O133" s="120"/>
      <c r="AG133" s="145">
        <v>1</v>
      </c>
    </row>
    <row r="134" spans="1:33" s="121" customFormat="1" ht="29.15">
      <c r="A134" s="117">
        <v>157</v>
      </c>
      <c r="B134" s="117" t="s">
        <v>124</v>
      </c>
      <c r="C134" s="118">
        <v>44185</v>
      </c>
      <c r="D134" s="117">
        <v>565</v>
      </c>
      <c r="E134" s="117" t="s">
        <v>162</v>
      </c>
      <c r="F134" s="119">
        <v>3278</v>
      </c>
      <c r="G134" s="118">
        <v>44270</v>
      </c>
      <c r="H134" s="153" t="s">
        <v>135</v>
      </c>
      <c r="I134" s="158">
        <v>29</v>
      </c>
      <c r="J134" s="117">
        <v>0</v>
      </c>
      <c r="K134" s="120">
        <v>1245.6400000000001</v>
      </c>
      <c r="L134" s="120">
        <v>295.02</v>
      </c>
      <c r="M134" s="120"/>
      <c r="N134" s="120"/>
      <c r="O134" s="120"/>
      <c r="AG134" s="145">
        <v>1</v>
      </c>
    </row>
    <row r="135" spans="1:33" s="121" customFormat="1" ht="29.15">
      <c r="A135" s="117">
        <v>157</v>
      </c>
      <c r="B135" s="117" t="s">
        <v>124</v>
      </c>
      <c r="C135" s="118">
        <v>44185</v>
      </c>
      <c r="D135" s="117">
        <v>564</v>
      </c>
      <c r="E135" s="117" t="s">
        <v>161</v>
      </c>
      <c r="F135" s="119">
        <v>924</v>
      </c>
      <c r="G135" s="118">
        <v>44270</v>
      </c>
      <c r="H135" s="153" t="s">
        <v>135</v>
      </c>
      <c r="I135" s="158">
        <v>8</v>
      </c>
      <c r="J135" s="117">
        <v>0</v>
      </c>
      <c r="K135" s="120">
        <v>351.12</v>
      </c>
      <c r="L135" s="120">
        <v>83.16</v>
      </c>
      <c r="M135" s="120"/>
      <c r="N135" s="120"/>
      <c r="O135" s="120"/>
      <c r="AG135" s="145">
        <v>1</v>
      </c>
    </row>
    <row r="136" spans="1:33" s="121" customFormat="1" ht="29.15">
      <c r="A136" s="117">
        <v>157</v>
      </c>
      <c r="B136" s="117" t="s">
        <v>124</v>
      </c>
      <c r="C136" s="118">
        <v>44185</v>
      </c>
      <c r="D136" s="117">
        <v>563</v>
      </c>
      <c r="E136" s="117" t="s">
        <v>160</v>
      </c>
      <c r="F136" s="119">
        <v>2673</v>
      </c>
      <c r="G136" s="118">
        <v>44270</v>
      </c>
      <c r="H136" s="153" t="s">
        <v>135</v>
      </c>
      <c r="I136" s="158">
        <v>23</v>
      </c>
      <c r="J136" s="117">
        <v>0</v>
      </c>
      <c r="K136" s="120">
        <v>1015.74</v>
      </c>
      <c r="L136" s="120">
        <v>240.57</v>
      </c>
      <c r="M136" s="120"/>
      <c r="N136" s="120"/>
      <c r="O136" s="120"/>
      <c r="R136" s="121">
        <v>5</v>
      </c>
      <c r="S136" s="121">
        <v>7.5</v>
      </c>
      <c r="AG136" s="145">
        <v>1</v>
      </c>
    </row>
    <row r="137" spans="1:33" s="121" customFormat="1">
      <c r="A137" s="117">
        <v>157</v>
      </c>
      <c r="B137" s="117" t="s">
        <v>124</v>
      </c>
      <c r="C137" s="118">
        <v>44185</v>
      </c>
      <c r="D137" s="117">
        <v>562</v>
      </c>
      <c r="E137" s="117" t="s">
        <v>159</v>
      </c>
      <c r="F137" s="119">
        <v>3399</v>
      </c>
      <c r="G137" s="118">
        <v>44270</v>
      </c>
      <c r="H137" s="153" t="s">
        <v>135</v>
      </c>
      <c r="I137" s="158">
        <v>30</v>
      </c>
      <c r="J137" s="117">
        <v>0</v>
      </c>
      <c r="K137" s="120">
        <v>1291.6200000000001</v>
      </c>
      <c r="L137" s="120">
        <v>305.90999999999997</v>
      </c>
      <c r="M137" s="120"/>
      <c r="N137" s="120"/>
      <c r="O137" s="120"/>
      <c r="R137" s="121">
        <v>12.5</v>
      </c>
      <c r="AG137" s="145">
        <v>1</v>
      </c>
    </row>
    <row r="138" spans="1:33" s="121" customFormat="1" ht="29.15">
      <c r="A138" s="117">
        <v>157</v>
      </c>
      <c r="B138" s="117" t="s">
        <v>124</v>
      </c>
      <c r="C138" s="118">
        <v>44185</v>
      </c>
      <c r="D138" s="117">
        <v>561</v>
      </c>
      <c r="E138" s="117" t="s">
        <v>158</v>
      </c>
      <c r="F138" s="119">
        <v>5115</v>
      </c>
      <c r="G138" s="118">
        <v>44270</v>
      </c>
      <c r="H138" s="153" t="s">
        <v>135</v>
      </c>
      <c r="I138" s="158">
        <v>45</v>
      </c>
      <c r="J138" s="117">
        <v>0</v>
      </c>
      <c r="K138" s="120">
        <v>1943.7</v>
      </c>
      <c r="L138" s="120">
        <v>460.34999999999997</v>
      </c>
      <c r="M138" s="120"/>
      <c r="N138" s="120"/>
      <c r="O138" s="120"/>
      <c r="AG138" s="145">
        <v>1</v>
      </c>
    </row>
    <row r="139" spans="1:33" s="121" customFormat="1" ht="29.15">
      <c r="A139" s="117">
        <v>157</v>
      </c>
      <c r="B139" s="117" t="s">
        <v>124</v>
      </c>
      <c r="C139" s="118">
        <v>44185</v>
      </c>
      <c r="D139" s="117">
        <v>556</v>
      </c>
      <c r="E139" s="117" t="s">
        <v>157</v>
      </c>
      <c r="F139" s="119">
        <v>1716</v>
      </c>
      <c r="G139" s="118" t="s">
        <v>142</v>
      </c>
      <c r="H139" s="153" t="s">
        <v>135</v>
      </c>
      <c r="I139" s="158">
        <v>15</v>
      </c>
      <c r="J139" s="117">
        <v>0</v>
      </c>
      <c r="K139" s="120">
        <v>652.08000000000004</v>
      </c>
      <c r="L139" s="120">
        <v>154.44</v>
      </c>
      <c r="M139" s="120"/>
      <c r="N139" s="120"/>
      <c r="O139" s="120"/>
      <c r="AG139" s="145">
        <v>1</v>
      </c>
    </row>
    <row r="140" spans="1:33" s="121" customFormat="1" ht="29.15">
      <c r="A140" s="117">
        <v>157</v>
      </c>
      <c r="B140" s="117" t="s">
        <v>124</v>
      </c>
      <c r="C140" s="118">
        <v>44185</v>
      </c>
      <c r="D140" s="117">
        <v>555</v>
      </c>
      <c r="E140" s="117" t="s">
        <v>156</v>
      </c>
      <c r="F140" s="119">
        <v>12116.5</v>
      </c>
      <c r="G140" s="118" t="s">
        <v>142</v>
      </c>
      <c r="H140" s="153" t="s">
        <v>135</v>
      </c>
      <c r="I140" s="158">
        <v>106</v>
      </c>
      <c r="J140" s="117">
        <v>0</v>
      </c>
      <c r="K140" s="120">
        <v>4604.2700000000004</v>
      </c>
      <c r="L140" s="120">
        <v>1090.4849999999999</v>
      </c>
      <c r="M140" s="120"/>
      <c r="N140" s="120"/>
      <c r="O140" s="120"/>
      <c r="AG140" s="145">
        <v>1</v>
      </c>
    </row>
    <row r="141" spans="1:33" s="121" customFormat="1" ht="29.15">
      <c r="A141" s="117">
        <v>157</v>
      </c>
      <c r="B141" s="117" t="s">
        <v>124</v>
      </c>
      <c r="C141" s="118">
        <v>44185</v>
      </c>
      <c r="D141" s="117">
        <v>554</v>
      </c>
      <c r="E141" s="117" t="s">
        <v>155</v>
      </c>
      <c r="F141" s="119">
        <v>350.9</v>
      </c>
      <c r="G141" s="118" t="s">
        <v>142</v>
      </c>
      <c r="H141" s="153" t="s">
        <v>135</v>
      </c>
      <c r="I141" s="158">
        <v>3</v>
      </c>
      <c r="J141" s="117">
        <v>0</v>
      </c>
      <c r="K141" s="120">
        <v>133.34199999999998</v>
      </c>
      <c r="L141" s="120">
        <v>31.580999999999996</v>
      </c>
      <c r="M141" s="120"/>
      <c r="N141" s="120"/>
      <c r="O141" s="120"/>
      <c r="AG141" s="145">
        <v>1</v>
      </c>
    </row>
    <row r="142" spans="1:33" s="121" customFormat="1" ht="29.15">
      <c r="A142" s="117">
        <v>157</v>
      </c>
      <c r="B142" s="117" t="s">
        <v>124</v>
      </c>
      <c r="C142" s="118">
        <v>44185</v>
      </c>
      <c r="D142" s="117">
        <v>553</v>
      </c>
      <c r="E142" s="117" t="s">
        <v>154</v>
      </c>
      <c r="F142" s="119">
        <v>33000</v>
      </c>
      <c r="G142" s="118" t="s">
        <v>142</v>
      </c>
      <c r="H142" s="153" t="s">
        <v>135</v>
      </c>
      <c r="I142" s="158">
        <v>288</v>
      </c>
      <c r="J142" s="117">
        <v>0</v>
      </c>
      <c r="K142" s="120">
        <v>12540</v>
      </c>
      <c r="L142" s="120">
        <v>2970</v>
      </c>
      <c r="M142" s="120"/>
      <c r="N142" s="120"/>
      <c r="O142" s="120"/>
      <c r="AG142" s="145">
        <v>1</v>
      </c>
    </row>
    <row r="143" spans="1:33" s="121" customFormat="1" ht="43.75">
      <c r="A143" s="117">
        <v>157</v>
      </c>
      <c r="B143" s="117" t="s">
        <v>124</v>
      </c>
      <c r="C143" s="118">
        <v>44185</v>
      </c>
      <c r="D143" s="117">
        <v>552</v>
      </c>
      <c r="E143" s="117" t="s">
        <v>153</v>
      </c>
      <c r="F143" s="119">
        <v>2623.5</v>
      </c>
      <c r="G143" s="118" t="s">
        <v>142</v>
      </c>
      <c r="H143" s="153" t="s">
        <v>135</v>
      </c>
      <c r="I143" s="158">
        <v>23</v>
      </c>
      <c r="J143" s="117">
        <v>0</v>
      </c>
      <c r="K143" s="120">
        <v>996.93000000000006</v>
      </c>
      <c r="L143" s="120">
        <v>236.11499999999998</v>
      </c>
      <c r="M143" s="120"/>
      <c r="N143" s="120"/>
      <c r="O143" s="120"/>
      <c r="AG143" s="145">
        <v>1</v>
      </c>
    </row>
    <row r="144" spans="1:33" s="121" customFormat="1" ht="29.15">
      <c r="A144" s="117">
        <v>157</v>
      </c>
      <c r="B144" s="117" t="s">
        <v>124</v>
      </c>
      <c r="C144" s="118">
        <v>44185</v>
      </c>
      <c r="D144" s="117">
        <v>551</v>
      </c>
      <c r="E144" s="117" t="s">
        <v>152</v>
      </c>
      <c r="F144" s="119">
        <v>5595.5</v>
      </c>
      <c r="G144" s="118" t="s">
        <v>142</v>
      </c>
      <c r="H144" s="153" t="s">
        <v>135</v>
      </c>
      <c r="I144" s="158">
        <v>49</v>
      </c>
      <c r="J144" s="117">
        <v>0</v>
      </c>
      <c r="K144" s="120">
        <v>2126.29</v>
      </c>
      <c r="L144" s="120">
        <v>503.59499999999997</v>
      </c>
      <c r="M144" s="120"/>
      <c r="N144" s="120"/>
      <c r="O144" s="120"/>
      <c r="AG144" s="145">
        <v>1</v>
      </c>
    </row>
    <row r="145" spans="1:33" s="121" customFormat="1" ht="29.15">
      <c r="A145" s="117">
        <v>157</v>
      </c>
      <c r="B145" s="117" t="s">
        <v>124</v>
      </c>
      <c r="C145" s="118">
        <v>44185</v>
      </c>
      <c r="D145" s="117">
        <v>543</v>
      </c>
      <c r="E145" s="117" t="s">
        <v>151</v>
      </c>
      <c r="F145" s="119">
        <v>8877</v>
      </c>
      <c r="G145" s="118">
        <v>44280</v>
      </c>
      <c r="H145" s="153" t="s">
        <v>135</v>
      </c>
      <c r="I145" s="158">
        <v>77</v>
      </c>
      <c r="J145" s="117">
        <v>0</v>
      </c>
      <c r="K145" s="120">
        <v>3373.26</v>
      </c>
      <c r="L145" s="120">
        <v>798.93</v>
      </c>
      <c r="M145" s="120"/>
      <c r="N145" s="120"/>
      <c r="O145" s="120"/>
      <c r="R145" s="121">
        <v>10</v>
      </c>
      <c r="AG145" s="145">
        <v>1</v>
      </c>
    </row>
    <row r="146" spans="1:33" s="121" customFormat="1" ht="29.15">
      <c r="A146" s="117">
        <v>157</v>
      </c>
      <c r="B146" s="117" t="s">
        <v>124</v>
      </c>
      <c r="C146" s="118">
        <v>44185</v>
      </c>
      <c r="D146" s="117">
        <v>542</v>
      </c>
      <c r="E146" s="117" t="s">
        <v>150</v>
      </c>
      <c r="F146" s="119">
        <v>3366</v>
      </c>
      <c r="G146" s="118">
        <v>44280</v>
      </c>
      <c r="H146" s="153" t="s">
        <v>135</v>
      </c>
      <c r="I146" s="158">
        <v>29</v>
      </c>
      <c r="J146" s="117">
        <v>0</v>
      </c>
      <c r="K146" s="120">
        <v>1279.08</v>
      </c>
      <c r="L146" s="120">
        <v>302.94</v>
      </c>
      <c r="M146" s="120"/>
      <c r="N146" s="120"/>
      <c r="O146" s="120"/>
      <c r="AG146" s="145">
        <v>1</v>
      </c>
    </row>
    <row r="147" spans="1:33" s="121" customFormat="1" ht="29.15">
      <c r="A147" s="117">
        <v>157</v>
      </c>
      <c r="B147" s="117" t="s">
        <v>124</v>
      </c>
      <c r="C147" s="118">
        <v>44185</v>
      </c>
      <c r="D147" s="117">
        <v>541</v>
      </c>
      <c r="E147" s="117" t="s">
        <v>149</v>
      </c>
      <c r="F147" s="119">
        <v>36410</v>
      </c>
      <c r="G147" s="118">
        <v>44280</v>
      </c>
      <c r="H147" s="153" t="s">
        <v>135</v>
      </c>
      <c r="I147" s="158">
        <v>317</v>
      </c>
      <c r="J147" s="117">
        <v>0</v>
      </c>
      <c r="K147" s="120">
        <v>13835.8</v>
      </c>
      <c r="L147" s="120">
        <v>3276.9</v>
      </c>
      <c r="M147" s="120"/>
      <c r="N147" s="120"/>
      <c r="O147" s="120"/>
      <c r="S147" s="121">
        <v>9.5</v>
      </c>
      <c r="AG147" s="145">
        <v>1</v>
      </c>
    </row>
    <row r="148" spans="1:33" s="121" customFormat="1">
      <c r="A148" s="117">
        <v>157</v>
      </c>
      <c r="B148" s="117" t="s">
        <v>124</v>
      </c>
      <c r="C148" s="118">
        <v>44185</v>
      </c>
      <c r="D148" s="117">
        <v>533</v>
      </c>
      <c r="E148" s="117" t="s">
        <v>148</v>
      </c>
      <c r="F148" s="119">
        <v>4175.5</v>
      </c>
      <c r="G148" s="118" t="s">
        <v>142</v>
      </c>
      <c r="H148" s="153" t="s">
        <v>135</v>
      </c>
      <c r="I148" s="158">
        <v>36</v>
      </c>
      <c r="J148" s="117">
        <v>0</v>
      </c>
      <c r="K148" s="120">
        <v>1586.69</v>
      </c>
      <c r="L148" s="120">
        <v>375.79499999999996</v>
      </c>
      <c r="M148" s="120"/>
      <c r="N148" s="120"/>
      <c r="O148" s="120"/>
      <c r="AG148" s="145">
        <v>1</v>
      </c>
    </row>
    <row r="149" spans="1:33" s="121" customFormat="1" ht="29.15">
      <c r="A149" s="117">
        <v>157</v>
      </c>
      <c r="B149" s="117" t="s">
        <v>124</v>
      </c>
      <c r="C149" s="118">
        <v>44185</v>
      </c>
      <c r="D149" s="117">
        <v>532</v>
      </c>
      <c r="E149" s="117" t="s">
        <v>147</v>
      </c>
      <c r="F149" s="119">
        <v>8459</v>
      </c>
      <c r="G149" s="118" t="s">
        <v>142</v>
      </c>
      <c r="H149" s="153" t="s">
        <v>135</v>
      </c>
      <c r="I149" s="158">
        <v>74</v>
      </c>
      <c r="J149" s="117">
        <v>0</v>
      </c>
      <c r="K149" s="120">
        <v>3214.42</v>
      </c>
      <c r="L149" s="120">
        <v>761.31</v>
      </c>
      <c r="M149" s="120"/>
      <c r="N149" s="120"/>
      <c r="O149" s="120"/>
      <c r="AG149" s="145">
        <v>1</v>
      </c>
    </row>
    <row r="150" spans="1:33" s="121" customFormat="1" ht="29.15">
      <c r="A150" s="117">
        <v>157</v>
      </c>
      <c r="B150" s="117" t="s">
        <v>124</v>
      </c>
      <c r="C150" s="118">
        <v>44185</v>
      </c>
      <c r="D150" s="117">
        <v>531</v>
      </c>
      <c r="E150" s="117" t="s">
        <v>146</v>
      </c>
      <c r="F150" s="119">
        <v>3437.5</v>
      </c>
      <c r="G150" s="118" t="s">
        <v>142</v>
      </c>
      <c r="H150" s="153" t="s">
        <v>135</v>
      </c>
      <c r="I150" s="158">
        <v>30</v>
      </c>
      <c r="J150" s="117">
        <v>0</v>
      </c>
      <c r="K150" s="120">
        <v>1306.25</v>
      </c>
      <c r="L150" s="120">
        <v>309.375</v>
      </c>
      <c r="M150" s="120"/>
      <c r="N150" s="120"/>
      <c r="O150" s="120"/>
      <c r="AG150" s="145">
        <v>1</v>
      </c>
    </row>
    <row r="151" spans="1:33" s="145" customFormat="1" ht="29.15">
      <c r="A151" s="129">
        <v>157</v>
      </c>
      <c r="B151" s="129" t="s">
        <v>124</v>
      </c>
      <c r="C151" s="130">
        <v>44185</v>
      </c>
      <c r="D151" s="129">
        <v>522</v>
      </c>
      <c r="E151" s="129" t="s">
        <v>145</v>
      </c>
      <c r="F151" s="131">
        <v>1985.5</v>
      </c>
      <c r="G151" s="130">
        <v>44286</v>
      </c>
      <c r="H151" s="154" t="s">
        <v>135</v>
      </c>
      <c r="I151" s="159">
        <v>18</v>
      </c>
      <c r="J151" s="129">
        <v>0</v>
      </c>
      <c r="K151" s="143">
        <v>794.2</v>
      </c>
      <c r="L151" s="143">
        <v>188.1</v>
      </c>
      <c r="M151" s="143"/>
      <c r="N151" s="143"/>
      <c r="O151" s="143"/>
      <c r="AG151" s="145">
        <v>0</v>
      </c>
    </row>
    <row r="152" spans="1:33" s="145" customFormat="1">
      <c r="A152" s="129">
        <v>157</v>
      </c>
      <c r="B152" s="129" t="s">
        <v>124</v>
      </c>
      <c r="C152" s="130">
        <v>44185</v>
      </c>
      <c r="D152" s="129">
        <v>521</v>
      </c>
      <c r="E152" s="129" t="s">
        <v>144</v>
      </c>
      <c r="F152" s="131">
        <v>611.33000000000004</v>
      </c>
      <c r="G152" s="130">
        <v>44286</v>
      </c>
      <c r="H152" s="154" t="s">
        <v>135</v>
      </c>
      <c r="I152" s="159">
        <v>6</v>
      </c>
      <c r="J152" s="129">
        <v>0</v>
      </c>
      <c r="K152" s="143">
        <v>244.53</v>
      </c>
      <c r="L152" s="143">
        <v>57.914999999999999</v>
      </c>
      <c r="M152" s="143"/>
      <c r="N152" s="143"/>
      <c r="O152" s="143"/>
      <c r="AG152" s="145">
        <v>0</v>
      </c>
    </row>
    <row r="153" spans="1:33" s="121" customFormat="1" ht="29.15">
      <c r="A153" s="117">
        <v>157</v>
      </c>
      <c r="B153" s="117" t="s">
        <v>124</v>
      </c>
      <c r="C153" s="118">
        <v>44185</v>
      </c>
      <c r="D153" s="117">
        <v>512</v>
      </c>
      <c r="E153" s="117" t="s">
        <v>143</v>
      </c>
      <c r="F153" s="119">
        <v>5093</v>
      </c>
      <c r="G153" s="118" t="s">
        <v>142</v>
      </c>
      <c r="H153" s="153" t="s">
        <v>135</v>
      </c>
      <c r="I153" s="158">
        <v>44</v>
      </c>
      <c r="J153" s="117">
        <v>0</v>
      </c>
      <c r="K153" s="120">
        <v>1935.34</v>
      </c>
      <c r="L153" s="120">
        <v>458.37</v>
      </c>
      <c r="M153" s="120"/>
      <c r="N153" s="120"/>
      <c r="O153" s="120"/>
      <c r="AG153" s="145">
        <v>1</v>
      </c>
    </row>
    <row r="154" spans="1:33" s="121" customFormat="1" ht="29.15">
      <c r="A154" s="117">
        <v>157</v>
      </c>
      <c r="B154" s="117" t="s">
        <v>124</v>
      </c>
      <c r="C154" s="118">
        <v>44185</v>
      </c>
      <c r="D154" s="117">
        <v>511</v>
      </c>
      <c r="E154" s="117" t="s">
        <v>141</v>
      </c>
      <c r="F154" s="119">
        <v>2035</v>
      </c>
      <c r="G154" s="118" t="s">
        <v>142</v>
      </c>
      <c r="H154" s="153" t="s">
        <v>135</v>
      </c>
      <c r="I154" s="158">
        <v>18</v>
      </c>
      <c r="J154" s="117">
        <v>0</v>
      </c>
      <c r="K154" s="120">
        <v>773.3</v>
      </c>
      <c r="L154" s="120">
        <v>183.15</v>
      </c>
      <c r="M154" s="120"/>
      <c r="N154" s="120"/>
      <c r="O154" s="120"/>
      <c r="AG154" s="145">
        <v>1</v>
      </c>
    </row>
    <row r="155" spans="1:33" s="121" customFormat="1">
      <c r="A155" s="117">
        <v>157</v>
      </c>
      <c r="B155" s="117" t="s">
        <v>124</v>
      </c>
      <c r="C155" s="118">
        <v>44185</v>
      </c>
      <c r="D155" s="117">
        <v>433</v>
      </c>
      <c r="E155" s="117" t="s">
        <v>140</v>
      </c>
      <c r="F155" s="119">
        <v>2354</v>
      </c>
      <c r="G155" s="118">
        <v>44316</v>
      </c>
      <c r="H155" s="153" t="s">
        <v>135</v>
      </c>
      <c r="I155" s="158">
        <v>21</v>
      </c>
      <c r="J155" s="117">
        <v>0</v>
      </c>
      <c r="K155" s="120">
        <v>894.52</v>
      </c>
      <c r="L155" s="120">
        <v>211.85999999999999</v>
      </c>
      <c r="M155" s="120"/>
      <c r="N155" s="120"/>
      <c r="O155" s="120"/>
      <c r="AG155" s="145">
        <v>1</v>
      </c>
    </row>
    <row r="156" spans="1:33" s="121" customFormat="1">
      <c r="A156" s="117">
        <v>157</v>
      </c>
      <c r="B156" s="117" t="s">
        <v>124</v>
      </c>
      <c r="C156" s="118">
        <v>44185</v>
      </c>
      <c r="D156" s="117">
        <v>432</v>
      </c>
      <c r="E156" s="117" t="s">
        <v>139</v>
      </c>
      <c r="F156" s="119">
        <v>599.5</v>
      </c>
      <c r="G156" s="118">
        <v>44316</v>
      </c>
      <c r="H156" s="153" t="s">
        <v>135</v>
      </c>
      <c r="I156" s="158">
        <v>5</v>
      </c>
      <c r="J156" s="117">
        <v>0</v>
      </c>
      <c r="K156" s="120">
        <v>227.81</v>
      </c>
      <c r="L156" s="120">
        <v>53.954999999999998</v>
      </c>
      <c r="M156" s="120"/>
      <c r="N156" s="120"/>
      <c r="O156" s="120"/>
      <c r="AG156" s="145">
        <v>1</v>
      </c>
    </row>
    <row r="157" spans="1:33" s="121" customFormat="1" ht="29.15">
      <c r="A157" s="117">
        <v>157</v>
      </c>
      <c r="B157" s="117" t="s">
        <v>124</v>
      </c>
      <c r="C157" s="118">
        <v>44185</v>
      </c>
      <c r="D157" s="117">
        <v>431</v>
      </c>
      <c r="E157" s="117" t="s">
        <v>138</v>
      </c>
      <c r="F157" s="119">
        <v>9361</v>
      </c>
      <c r="G157" s="118">
        <v>44301</v>
      </c>
      <c r="H157" s="153" t="s">
        <v>135</v>
      </c>
      <c r="I157" s="158">
        <v>82</v>
      </c>
      <c r="J157" s="117">
        <v>0</v>
      </c>
      <c r="K157" s="120">
        <v>3557.18</v>
      </c>
      <c r="L157" s="120">
        <v>842.49</v>
      </c>
      <c r="M157" s="120"/>
      <c r="N157" s="120"/>
      <c r="O157" s="120"/>
      <c r="AG157" s="145">
        <v>1</v>
      </c>
    </row>
    <row r="158" spans="1:33" s="121" customFormat="1" ht="29.15">
      <c r="A158" s="117">
        <v>157</v>
      </c>
      <c r="B158" s="117" t="s">
        <v>124</v>
      </c>
      <c r="C158" s="118">
        <v>44185</v>
      </c>
      <c r="D158" s="117">
        <v>422</v>
      </c>
      <c r="E158" s="117" t="s">
        <v>137</v>
      </c>
      <c r="F158" s="119">
        <v>5643</v>
      </c>
      <c r="G158" s="118">
        <v>44332</v>
      </c>
      <c r="H158" s="153" t="s">
        <v>135</v>
      </c>
      <c r="I158" s="158">
        <v>49</v>
      </c>
      <c r="J158" s="117">
        <v>0</v>
      </c>
      <c r="K158" s="120">
        <v>2144.34</v>
      </c>
      <c r="L158" s="120">
        <v>507.87</v>
      </c>
      <c r="M158" s="120"/>
      <c r="N158" s="120"/>
      <c r="O158" s="120"/>
      <c r="AG158" s="145">
        <v>1</v>
      </c>
    </row>
    <row r="159" spans="1:33" s="121" customFormat="1" ht="29.15">
      <c r="A159" s="117">
        <v>157</v>
      </c>
      <c r="B159" s="117" t="s">
        <v>124</v>
      </c>
      <c r="C159" s="118">
        <v>44185</v>
      </c>
      <c r="D159" s="117">
        <v>421</v>
      </c>
      <c r="E159" s="117" t="s">
        <v>136</v>
      </c>
      <c r="F159" s="119">
        <v>3157</v>
      </c>
      <c r="G159" s="118">
        <v>44331</v>
      </c>
      <c r="H159" s="153" t="s">
        <v>135</v>
      </c>
      <c r="I159" s="158">
        <v>28</v>
      </c>
      <c r="J159" s="117">
        <v>0</v>
      </c>
      <c r="K159" s="120">
        <v>1199.6600000000001</v>
      </c>
      <c r="L159" s="120">
        <v>284.13</v>
      </c>
      <c r="M159" s="120"/>
      <c r="N159" s="120"/>
      <c r="O159" s="120"/>
      <c r="AG159" s="145">
        <v>1</v>
      </c>
    </row>
    <row r="160" spans="1:33" s="121" customFormat="1">
      <c r="A160" s="117">
        <v>157</v>
      </c>
      <c r="B160" s="117" t="s">
        <v>124</v>
      </c>
      <c r="C160" s="118">
        <v>44185</v>
      </c>
      <c r="D160" s="117">
        <v>411</v>
      </c>
      <c r="E160" s="117" t="s">
        <v>134</v>
      </c>
      <c r="F160" s="119">
        <v>2860</v>
      </c>
      <c r="G160" s="118">
        <v>44316</v>
      </c>
      <c r="H160" s="153" t="s">
        <v>135</v>
      </c>
      <c r="I160" s="158">
        <v>25</v>
      </c>
      <c r="J160" s="117">
        <v>0</v>
      </c>
      <c r="K160" s="120">
        <v>1086.8</v>
      </c>
      <c r="L160" s="120">
        <v>257.39999999999998</v>
      </c>
      <c r="M160" s="120"/>
      <c r="N160" s="120"/>
      <c r="O160" s="120"/>
      <c r="Q160" s="121">
        <v>15.45</v>
      </c>
      <c r="AG160" s="145">
        <v>1</v>
      </c>
    </row>
    <row r="161" spans="1:33" s="122" customFormat="1">
      <c r="A161" s="46"/>
      <c r="B161" s="48"/>
      <c r="C161" s="49"/>
      <c r="D161" s="49"/>
      <c r="E161" s="50"/>
      <c r="F161" s="50"/>
      <c r="G161" s="49"/>
      <c r="H161" s="156"/>
      <c r="I161" s="161"/>
      <c r="J161" s="46"/>
      <c r="K161" s="46"/>
      <c r="L161" s="46"/>
      <c r="M161" s="46"/>
      <c r="N161" s="46"/>
      <c r="O161" s="46"/>
      <c r="R161" s="126"/>
      <c r="AG161" s="146">
        <v>1</v>
      </c>
    </row>
    <row r="162" spans="1:33">
      <c r="O162" s="113"/>
      <c r="AG162" s="144">
        <v>1</v>
      </c>
    </row>
    <row r="163" spans="1:33">
      <c r="O163" s="113"/>
      <c r="AG163" s="144">
        <v>1</v>
      </c>
    </row>
    <row r="164" spans="1:33">
      <c r="O164" s="113"/>
      <c r="AG164" s="144">
        <v>1</v>
      </c>
    </row>
    <row r="165" spans="1:33">
      <c r="O165" s="113"/>
      <c r="AG165" s="144">
        <v>1</v>
      </c>
    </row>
    <row r="166" spans="1:33">
      <c r="O166" s="113"/>
      <c r="AG166" s="144">
        <v>1</v>
      </c>
    </row>
    <row r="167" spans="1:33">
      <c r="O167" s="113"/>
      <c r="AG167" s="144">
        <v>1</v>
      </c>
    </row>
    <row r="168" spans="1:33">
      <c r="O168" s="113"/>
      <c r="AG168" s="144">
        <v>1</v>
      </c>
    </row>
    <row r="169" spans="1:33">
      <c r="O169" s="113"/>
      <c r="AG169" s="144">
        <v>1</v>
      </c>
    </row>
    <row r="170" spans="1:33">
      <c r="O170" s="113"/>
      <c r="AG170" s="144">
        <v>1</v>
      </c>
    </row>
    <row r="171" spans="1:33">
      <c r="O171" s="113"/>
      <c r="AG171" s="144">
        <v>1</v>
      </c>
    </row>
  </sheetData>
  <autoFilter ref="A4:O161" xr:uid="{CC332C7A-3113-4B0A-A256-A10EF850E01B}"/>
  <mergeCells count="2">
    <mergeCell ref="B3:G3"/>
    <mergeCell ref="H3:O3"/>
  </mergeCells>
  <conditionalFormatting sqref="G59:G167">
    <cfRule type="timePeriod" dxfId="1" priority="2" timePeriod="yesterday">
      <formula>FLOOR(G59,1)=TODAY()-1</formula>
    </cfRule>
  </conditionalFormatting>
  <conditionalFormatting sqref="G60:G167">
    <cfRule type="cellIs" dxfId="0" priority="1" operator="equal">
      <formula>"&lt;$D$2"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61B04-429E-48A1-BF33-2C6E1FF1677F}">
  <sheetPr codeName="Feuil3">
    <tabColor rgb="FF00B050"/>
  </sheetPr>
  <dimension ref="B4:G33"/>
  <sheetViews>
    <sheetView topLeftCell="A10" workbookViewId="0">
      <selection activeCell="C21" sqref="C21"/>
    </sheetView>
  </sheetViews>
  <sheetFormatPr baseColWidth="10" defaultColWidth="11.3828125" defaultRowHeight="14.6"/>
  <cols>
    <col min="1" max="1" width="11.3828125" style="1"/>
    <col min="2" max="2" width="29.3046875" style="1" bestFit="1" customWidth="1"/>
    <col min="3" max="3" width="54.69140625" style="1" customWidth="1"/>
    <col min="4" max="4" width="11.3828125" style="1"/>
    <col min="5" max="5" width="20.3046875" style="1" customWidth="1"/>
    <col min="6" max="16384" width="11.3828125" style="1"/>
  </cols>
  <sheetData>
    <row r="4" spans="2:7" ht="15" thickBot="1"/>
    <row r="5" spans="2:7" ht="21" thickBot="1">
      <c r="B5" s="6" t="s">
        <v>8</v>
      </c>
      <c r="C5" s="135"/>
      <c r="D5" s="2"/>
      <c r="E5" s="2"/>
      <c r="F5" s="2"/>
      <c r="G5" s="2"/>
    </row>
    <row r="6" spans="2:7" ht="21" thickBot="1">
      <c r="B6" s="7"/>
      <c r="C6" s="24"/>
      <c r="D6" s="2"/>
      <c r="E6" s="2"/>
      <c r="F6" s="2"/>
      <c r="G6" s="2"/>
    </row>
    <row r="7" spans="2:7" ht="21" thickBot="1">
      <c r="B7" s="6" t="s">
        <v>1</v>
      </c>
      <c r="C7" s="25"/>
    </row>
    <row r="8" spans="2:7" ht="21" thickBot="1">
      <c r="B8" s="7"/>
      <c r="C8" s="26"/>
    </row>
    <row r="9" spans="2:7" ht="21" thickBot="1">
      <c r="B9" s="6" t="s">
        <v>2</v>
      </c>
      <c r="C9" s="8"/>
      <c r="G9" s="35"/>
    </row>
    <row r="10" spans="2:7" ht="21" thickBot="1">
      <c r="B10" s="7"/>
      <c r="C10" s="7"/>
      <c r="G10" s="36"/>
    </row>
    <row r="11" spans="2:7" ht="21" thickBot="1">
      <c r="B11" s="6" t="s">
        <v>119</v>
      </c>
      <c r="C11" s="28"/>
    </row>
    <row r="12" spans="2:7" ht="21" thickBot="1">
      <c r="B12" s="7"/>
      <c r="C12" s="26"/>
    </row>
    <row r="13" spans="2:7" ht="21" thickBot="1">
      <c r="B13" s="6" t="s">
        <v>6</v>
      </c>
      <c r="C13" s="28"/>
    </row>
    <row r="14" spans="2:7" ht="21" thickBot="1">
      <c r="B14" s="7"/>
    </row>
    <row r="15" spans="2:7" ht="21" thickBot="1">
      <c r="B15" s="6" t="s">
        <v>4</v>
      </c>
      <c r="C15" s="27"/>
    </row>
    <row r="16" spans="2:7" ht="21" thickBot="1">
      <c r="B16" s="7"/>
      <c r="C16" s="7"/>
    </row>
    <row r="17" spans="2:7" ht="21" thickBot="1">
      <c r="B17" s="6" t="s">
        <v>9</v>
      </c>
      <c r="C17" s="8"/>
    </row>
    <row r="18" spans="2:7" ht="21" thickBot="1">
      <c r="B18" s="7"/>
      <c r="C18" s="125"/>
      <c r="G18" s="35"/>
    </row>
    <row r="19" spans="2:7" ht="21" thickBot="1">
      <c r="B19" s="6" t="s">
        <v>0</v>
      </c>
      <c r="C19" s="109"/>
      <c r="G19" s="35"/>
    </row>
    <row r="20" spans="2:7" ht="21" thickBot="1">
      <c r="B20" s="7"/>
      <c r="C20" s="7"/>
      <c r="G20" s="37"/>
    </row>
    <row r="21" spans="2:7" ht="21" thickBot="1">
      <c r="B21" s="6" t="s">
        <v>130</v>
      </c>
      <c r="C21" s="28"/>
      <c r="G21" s="35"/>
    </row>
    <row r="22" spans="2:7" ht="21" thickBot="1">
      <c r="B22" s="7"/>
      <c r="C22" s="26"/>
      <c r="G22" s="35"/>
    </row>
    <row r="23" spans="2:7" ht="21" thickBot="1">
      <c r="B23" s="6" t="s">
        <v>131</v>
      </c>
      <c r="C23" s="28"/>
      <c r="G23" s="35"/>
    </row>
    <row r="24" spans="2:7" ht="21" thickBot="1">
      <c r="B24" s="7"/>
      <c r="C24" s="26"/>
      <c r="G24" s="35"/>
    </row>
    <row r="25" spans="2:7" ht="21" thickBot="1">
      <c r="B25" s="6" t="s">
        <v>121</v>
      </c>
      <c r="C25" s="29"/>
      <c r="G25" s="35"/>
    </row>
    <row r="26" spans="2:7" ht="21" thickBot="1">
      <c r="B26" s="7"/>
      <c r="C26" s="26"/>
      <c r="G26" s="35"/>
    </row>
    <row r="27" spans="2:7" ht="21" thickBot="1">
      <c r="B27" s="6" t="s">
        <v>7</v>
      </c>
      <c r="C27" s="29"/>
    </row>
    <row r="28" spans="2:7" ht="21" thickBot="1">
      <c r="B28" s="7"/>
      <c r="C28" s="26"/>
    </row>
    <row r="29" spans="2:7" ht="21" thickBot="1">
      <c r="B29" s="6" t="s">
        <v>122</v>
      </c>
      <c r="C29" s="29"/>
    </row>
    <row r="30" spans="2:7" ht="21" thickBot="1">
      <c r="B30" s="7"/>
      <c r="C30" s="26"/>
    </row>
    <row r="31" spans="2:7" ht="21" thickBot="1">
      <c r="B31" s="6" t="s">
        <v>123</v>
      </c>
      <c r="C31" s="29"/>
    </row>
    <row r="32" spans="2:7" ht="15" thickBot="1"/>
    <row r="33" spans="2:3" ht="21" thickBot="1">
      <c r="B33" s="6" t="s">
        <v>132</v>
      </c>
      <c r="C33" s="29">
        <v>1</v>
      </c>
    </row>
  </sheetData>
  <sheetProtection sheet="1" selectLockedCells="1"/>
  <dataValidations count="1">
    <dataValidation operator="greaterThan" allowBlank="1" showInputMessage="1" showErrorMessage="1" errorTitle="Erreur" error="doit etre sup date cde" sqref="C19" xr:uid="{CF31C3C8-530A-40A7-B3A8-7DACA9812B07}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D0195C-B896-49EF-89A3-05211500AF88}">
          <x14:formula1>
            <xm:f>CLIENTS_PROSPECTS!$B$6:$B$64</xm:f>
          </x14:formula1>
          <xm:sqref>C7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B5729-A8C7-4B5D-8B14-EBD994194F53}">
  <sheetPr codeName="Feuil5"/>
  <dimension ref="A1:Q96"/>
  <sheetViews>
    <sheetView showGridLines="0" zoomScale="85" zoomScaleNormal="85" workbookViewId="0">
      <selection activeCell="H4" sqref="H4"/>
    </sheetView>
  </sheetViews>
  <sheetFormatPr baseColWidth="10" defaultRowHeight="14.6"/>
  <cols>
    <col min="1" max="1" width="10.3828125" bestFit="1" customWidth="1"/>
    <col min="2" max="2" width="48.69140625" customWidth="1"/>
    <col min="3" max="3" width="19.3046875" style="39" customWidth="1"/>
    <col min="4" max="4" width="10.3046875" style="34" bestFit="1" customWidth="1"/>
    <col min="5" max="5" width="9.69140625" customWidth="1"/>
    <col min="6" max="6" width="10.3046875" style="34" bestFit="1" customWidth="1"/>
    <col min="7" max="7" width="13.15234375" style="34" bestFit="1" customWidth="1"/>
    <col min="8" max="8" width="12" style="31" bestFit="1" customWidth="1"/>
  </cols>
  <sheetData>
    <row r="1" spans="1:17">
      <c r="C1" s="39" t="s">
        <v>68</v>
      </c>
      <c r="H1" s="163" t="s">
        <v>310</v>
      </c>
    </row>
    <row r="2" spans="1:17">
      <c r="E2" s="54"/>
      <c r="F2" s="43">
        <f>SUM(F3:F72)</f>
        <v>25043</v>
      </c>
      <c r="G2" s="43">
        <f>SUM(G3:G72)</f>
        <v>83900.76</v>
      </c>
      <c r="H2" s="162">
        <f>F2+G2</f>
        <v>108943.76</v>
      </c>
      <c r="Q2">
        <v>77547</v>
      </c>
    </row>
    <row r="3" spans="1:17" ht="29.15">
      <c r="A3" s="4" t="s">
        <v>8</v>
      </c>
      <c r="B3" s="5" t="s">
        <v>1</v>
      </c>
      <c r="C3" s="38" t="s">
        <v>55</v>
      </c>
      <c r="D3" s="32" t="s">
        <v>53</v>
      </c>
      <c r="E3" s="4" t="s">
        <v>52</v>
      </c>
      <c r="F3" s="32" t="s">
        <v>57</v>
      </c>
      <c r="G3" s="32" t="s">
        <v>4</v>
      </c>
      <c r="H3" s="30" t="s">
        <v>54</v>
      </c>
      <c r="Q3">
        <v>8100</v>
      </c>
    </row>
    <row r="4" spans="1:17">
      <c r="A4" s="4">
        <v>169</v>
      </c>
      <c r="B4" s="5" t="s">
        <v>63</v>
      </c>
      <c r="C4" s="38" t="s">
        <v>266</v>
      </c>
      <c r="D4" s="32">
        <v>1626</v>
      </c>
      <c r="E4" s="4">
        <v>101</v>
      </c>
      <c r="F4" s="32"/>
      <c r="G4" s="32">
        <v>1626</v>
      </c>
      <c r="H4" s="30">
        <v>44329</v>
      </c>
    </row>
    <row r="5" spans="1:17">
      <c r="A5" s="4">
        <v>158</v>
      </c>
      <c r="B5" s="5" t="s">
        <v>117</v>
      </c>
      <c r="C5" s="38" t="s">
        <v>266</v>
      </c>
      <c r="D5" s="32">
        <v>2000</v>
      </c>
      <c r="E5" s="4">
        <v>100</v>
      </c>
      <c r="F5" s="32"/>
      <c r="G5" s="32">
        <v>2000</v>
      </c>
      <c r="H5" s="30">
        <v>44329</v>
      </c>
    </row>
    <row r="6" spans="1:17">
      <c r="A6" s="4">
        <v>176</v>
      </c>
      <c r="B6" s="5" t="s">
        <v>112</v>
      </c>
      <c r="C6" s="38" t="s">
        <v>266</v>
      </c>
      <c r="D6" s="32">
        <v>520</v>
      </c>
      <c r="E6" s="4">
        <v>99</v>
      </c>
      <c r="F6" s="32"/>
      <c r="G6" s="32">
        <v>520</v>
      </c>
      <c r="H6" s="30">
        <v>44326</v>
      </c>
      <c r="I6" s="132"/>
      <c r="Q6">
        <v>13569</v>
      </c>
    </row>
    <row r="7" spans="1:17">
      <c r="A7" s="4">
        <v>175</v>
      </c>
      <c r="B7" s="5" t="s">
        <v>286</v>
      </c>
      <c r="C7" s="38" t="s">
        <v>266</v>
      </c>
      <c r="D7" s="32">
        <v>500</v>
      </c>
      <c r="E7" s="4">
        <v>98</v>
      </c>
      <c r="F7" s="32"/>
      <c r="G7" s="32">
        <v>500</v>
      </c>
      <c r="H7" s="30">
        <v>44326</v>
      </c>
      <c r="I7" s="132"/>
      <c r="Q7">
        <f>SUM(Q2:Q6)</f>
        <v>99216</v>
      </c>
    </row>
    <row r="8" spans="1:17">
      <c r="A8" s="4">
        <v>178</v>
      </c>
      <c r="B8" s="5" t="s">
        <v>42</v>
      </c>
      <c r="C8" s="38" t="s">
        <v>266</v>
      </c>
      <c r="D8" s="32">
        <v>105</v>
      </c>
      <c r="E8" s="4">
        <v>97</v>
      </c>
      <c r="F8" s="32"/>
      <c r="G8" s="32">
        <v>105</v>
      </c>
      <c r="H8" s="30">
        <v>44326</v>
      </c>
      <c r="I8" s="132"/>
      <c r="Q8">
        <v>-198</v>
      </c>
    </row>
    <row r="9" spans="1:17">
      <c r="A9" s="4">
        <v>157</v>
      </c>
      <c r="B9" s="5" t="s">
        <v>124</v>
      </c>
      <c r="C9" s="38" t="s">
        <v>266</v>
      </c>
      <c r="D9" s="32">
        <v>21386.959999999999</v>
      </c>
      <c r="E9" s="4">
        <v>96</v>
      </c>
      <c r="F9" s="32"/>
      <c r="G9" s="32">
        <v>21386.959999999999</v>
      </c>
      <c r="H9" s="30">
        <v>44323</v>
      </c>
      <c r="I9" s="132"/>
      <c r="Q9">
        <v>-1267</v>
      </c>
    </row>
    <row r="10" spans="1:17">
      <c r="A10" s="4">
        <v>172</v>
      </c>
      <c r="B10" s="5" t="s">
        <v>264</v>
      </c>
      <c r="C10" s="38" t="s">
        <v>266</v>
      </c>
      <c r="D10" s="32">
        <v>12000</v>
      </c>
      <c r="E10" s="4">
        <v>95</v>
      </c>
      <c r="F10" s="32">
        <v>3600</v>
      </c>
      <c r="G10" s="32"/>
      <c r="H10" s="30">
        <v>44319</v>
      </c>
      <c r="I10" s="132"/>
      <c r="Q10">
        <f>SUM(Q7:Q9)</f>
        <v>97751</v>
      </c>
    </row>
    <row r="11" spans="1:17">
      <c r="A11" s="4" t="s">
        <v>267</v>
      </c>
      <c r="B11" s="5" t="s">
        <v>256</v>
      </c>
      <c r="C11" s="38" t="s">
        <v>266</v>
      </c>
      <c r="D11" s="32">
        <v>1340</v>
      </c>
      <c r="E11" s="4">
        <v>94</v>
      </c>
      <c r="F11" s="32"/>
      <c r="G11" s="32">
        <v>1340</v>
      </c>
      <c r="H11" s="30">
        <v>44317</v>
      </c>
      <c r="I11" s="132"/>
      <c r="Q11">
        <v>1700</v>
      </c>
    </row>
    <row r="12" spans="1:17">
      <c r="A12" s="4"/>
      <c r="B12" s="5" t="s">
        <v>228</v>
      </c>
      <c r="C12" s="38" t="s">
        <v>257</v>
      </c>
      <c r="D12" s="32">
        <v>572</v>
      </c>
      <c r="E12" s="4">
        <v>93</v>
      </c>
      <c r="F12" s="32"/>
      <c r="G12" s="32">
        <v>572</v>
      </c>
      <c r="H12" s="30">
        <v>44316</v>
      </c>
      <c r="I12" s="132"/>
      <c r="P12" s="34">
        <f>H2-Q12</f>
        <v>9492.7599999999948</v>
      </c>
      <c r="Q12">
        <f>SUM(Q10:Q11)</f>
        <v>99451</v>
      </c>
    </row>
    <row r="13" spans="1:17">
      <c r="A13" s="4">
        <v>145</v>
      </c>
      <c r="B13" s="5" t="s">
        <v>104</v>
      </c>
      <c r="C13" s="38" t="s">
        <v>257</v>
      </c>
      <c r="D13" s="32">
        <v>25730</v>
      </c>
      <c r="E13" s="4">
        <v>91</v>
      </c>
      <c r="F13" s="32"/>
      <c r="G13" s="32">
        <v>8884.7999999999993</v>
      </c>
      <c r="H13" s="30">
        <v>44316</v>
      </c>
      <c r="I13" s="132"/>
    </row>
    <row r="14" spans="1:17">
      <c r="A14" s="4">
        <v>160</v>
      </c>
      <c r="B14" s="5" t="s">
        <v>227</v>
      </c>
      <c r="C14" s="38" t="s">
        <v>257</v>
      </c>
      <c r="D14" s="32">
        <v>380</v>
      </c>
      <c r="E14" s="4">
        <v>87</v>
      </c>
      <c r="F14" s="32"/>
      <c r="G14" s="32">
        <v>380</v>
      </c>
      <c r="H14" s="30">
        <v>44307</v>
      </c>
      <c r="I14" s="132"/>
    </row>
    <row r="15" spans="1:17">
      <c r="A15" s="4">
        <v>161</v>
      </c>
      <c r="B15" s="5" t="s">
        <v>227</v>
      </c>
      <c r="C15" s="38" t="s">
        <v>257</v>
      </c>
      <c r="D15" s="32">
        <v>200</v>
      </c>
      <c r="E15" s="4">
        <v>86</v>
      </c>
      <c r="F15" s="32"/>
      <c r="G15" s="32">
        <v>200</v>
      </c>
      <c r="H15" s="30">
        <v>44307</v>
      </c>
      <c r="I15" s="132"/>
    </row>
    <row r="16" spans="1:17">
      <c r="A16" s="4">
        <v>168</v>
      </c>
      <c r="B16" s="5" t="s">
        <v>29</v>
      </c>
      <c r="C16" s="38" t="s">
        <v>257</v>
      </c>
      <c r="D16" s="32">
        <v>11000</v>
      </c>
      <c r="E16" s="4">
        <v>85</v>
      </c>
      <c r="F16" s="32">
        <v>5328</v>
      </c>
      <c r="G16" s="32"/>
      <c r="H16" s="30">
        <v>44307</v>
      </c>
      <c r="I16" s="132"/>
    </row>
    <row r="17" spans="1:9">
      <c r="A17" s="4">
        <v>170</v>
      </c>
      <c r="B17" s="5" t="s">
        <v>29</v>
      </c>
      <c r="C17" s="38" t="s">
        <v>257</v>
      </c>
      <c r="D17" s="32">
        <v>3200</v>
      </c>
      <c r="E17" s="4">
        <v>84</v>
      </c>
      <c r="F17" s="32">
        <v>1065</v>
      </c>
      <c r="G17" s="32"/>
      <c r="H17" s="30">
        <v>44307</v>
      </c>
      <c r="I17" s="132"/>
    </row>
    <row r="18" spans="1:9">
      <c r="A18" s="4"/>
      <c r="B18" s="5" t="s">
        <v>256</v>
      </c>
      <c r="C18" s="38" t="s">
        <v>257</v>
      </c>
      <c r="D18" s="32">
        <v>300</v>
      </c>
      <c r="E18" s="4">
        <v>81</v>
      </c>
      <c r="F18" s="32"/>
      <c r="G18" s="32">
        <v>300</v>
      </c>
      <c r="H18" s="30">
        <v>44306</v>
      </c>
      <c r="I18" s="132"/>
    </row>
    <row r="19" spans="1:9">
      <c r="A19" s="4">
        <v>167</v>
      </c>
      <c r="B19" s="5" t="s">
        <v>228</v>
      </c>
      <c r="C19" s="38" t="s">
        <v>257</v>
      </c>
      <c r="D19" s="32">
        <v>2960</v>
      </c>
      <c r="E19" s="4">
        <v>78</v>
      </c>
      <c r="F19" s="32"/>
      <c r="G19" s="32">
        <v>2960</v>
      </c>
      <c r="H19" s="30">
        <v>44295</v>
      </c>
      <c r="I19" s="132"/>
    </row>
    <row r="20" spans="1:9">
      <c r="A20" s="4"/>
      <c r="B20" s="5" t="s">
        <v>256</v>
      </c>
      <c r="C20" s="38" t="s">
        <v>251</v>
      </c>
      <c r="D20" s="32">
        <v>208</v>
      </c>
      <c r="E20" s="4">
        <v>77</v>
      </c>
      <c r="F20" s="32"/>
      <c r="G20" s="32">
        <v>208</v>
      </c>
      <c r="H20" s="30">
        <v>44285</v>
      </c>
      <c r="I20" s="132"/>
    </row>
    <row r="21" spans="1:9">
      <c r="A21" s="4">
        <v>162</v>
      </c>
      <c r="B21" s="5" t="s">
        <v>63</v>
      </c>
      <c r="C21" s="38" t="s">
        <v>251</v>
      </c>
      <c r="D21" s="32">
        <v>2730</v>
      </c>
      <c r="E21" s="4">
        <v>75</v>
      </c>
      <c r="F21" s="32"/>
      <c r="G21" s="32">
        <v>2730</v>
      </c>
      <c r="H21" s="30">
        <v>44285</v>
      </c>
      <c r="I21" s="132"/>
    </row>
    <row r="22" spans="1:9">
      <c r="A22" s="4">
        <v>166</v>
      </c>
      <c r="B22" s="5" t="s">
        <v>63</v>
      </c>
      <c r="C22" s="38" t="s">
        <v>251</v>
      </c>
      <c r="D22" s="32">
        <v>1200</v>
      </c>
      <c r="E22" s="4">
        <v>75</v>
      </c>
      <c r="F22" s="32"/>
      <c r="G22" s="32">
        <v>1200</v>
      </c>
      <c r="H22" s="30">
        <v>44285</v>
      </c>
      <c r="I22" s="132"/>
    </row>
    <row r="23" spans="1:9">
      <c r="A23" s="4">
        <v>165</v>
      </c>
      <c r="B23" s="5" t="s">
        <v>63</v>
      </c>
      <c r="C23" s="38" t="s">
        <v>251</v>
      </c>
      <c r="D23" s="32">
        <v>7170</v>
      </c>
      <c r="E23" s="4">
        <v>75</v>
      </c>
      <c r="F23" s="32"/>
      <c r="G23" s="32">
        <v>2790</v>
      </c>
      <c r="H23" s="30">
        <v>44285</v>
      </c>
      <c r="I23" s="132"/>
    </row>
    <row r="24" spans="1:9">
      <c r="A24" s="4"/>
      <c r="B24" s="5" t="s">
        <v>35</v>
      </c>
      <c r="C24" s="38" t="s">
        <v>251</v>
      </c>
      <c r="D24" s="32">
        <v>148</v>
      </c>
      <c r="E24" s="4">
        <v>76</v>
      </c>
      <c r="F24" s="32"/>
      <c r="G24" s="32">
        <v>148</v>
      </c>
      <c r="H24" s="30">
        <v>44285</v>
      </c>
      <c r="I24" s="132"/>
    </row>
    <row r="25" spans="1:9">
      <c r="A25" s="4">
        <v>154</v>
      </c>
      <c r="B25" s="5" t="s">
        <v>31</v>
      </c>
      <c r="C25" s="38" t="s">
        <v>251</v>
      </c>
      <c r="D25" s="32">
        <v>27530</v>
      </c>
      <c r="E25" s="4">
        <v>74</v>
      </c>
      <c r="F25" s="32"/>
      <c r="G25" s="32">
        <v>6276</v>
      </c>
      <c r="H25" s="30">
        <v>44281</v>
      </c>
    </row>
    <row r="26" spans="1:9">
      <c r="A26" s="4" t="s">
        <v>311</v>
      </c>
      <c r="B26" s="5" t="s">
        <v>41</v>
      </c>
      <c r="C26" s="38" t="s">
        <v>251</v>
      </c>
      <c r="D26" s="32">
        <v>50</v>
      </c>
      <c r="E26" s="4">
        <v>73</v>
      </c>
      <c r="F26" s="32"/>
      <c r="G26" s="32">
        <v>50</v>
      </c>
      <c r="H26" s="30">
        <v>44278</v>
      </c>
      <c r="I26" s="132"/>
    </row>
    <row r="27" spans="1:9">
      <c r="A27" s="4">
        <v>145</v>
      </c>
      <c r="B27" s="5" t="s">
        <v>104</v>
      </c>
      <c r="C27" s="38" t="s">
        <v>251</v>
      </c>
      <c r="D27" s="32">
        <v>1740</v>
      </c>
      <c r="E27" s="4">
        <v>72</v>
      </c>
      <c r="F27" s="32"/>
      <c r="G27" s="32">
        <v>870</v>
      </c>
      <c r="H27" s="30">
        <v>44278</v>
      </c>
      <c r="I27" s="132"/>
    </row>
    <row r="28" spans="1:9">
      <c r="A28" s="4">
        <v>155</v>
      </c>
      <c r="B28" s="5" t="s">
        <v>83</v>
      </c>
      <c r="C28" s="38" t="s">
        <v>251</v>
      </c>
      <c r="D28" s="32">
        <v>4300</v>
      </c>
      <c r="E28" s="4">
        <v>71</v>
      </c>
      <c r="F28" s="32"/>
      <c r="G28" s="32">
        <v>4300</v>
      </c>
      <c r="H28" s="30">
        <v>44271</v>
      </c>
      <c r="I28" s="132"/>
    </row>
    <row r="29" spans="1:9">
      <c r="A29" s="4">
        <v>163</v>
      </c>
      <c r="B29" s="5" t="s">
        <v>133</v>
      </c>
      <c r="C29" s="38" t="s">
        <v>251</v>
      </c>
      <c r="D29" s="32">
        <v>900</v>
      </c>
      <c r="E29" s="4">
        <v>70</v>
      </c>
      <c r="F29" s="32"/>
      <c r="G29" s="32">
        <v>900</v>
      </c>
      <c r="H29" s="30">
        <v>44260</v>
      </c>
      <c r="I29" s="132"/>
    </row>
    <row r="30" spans="1:9">
      <c r="A30" s="4">
        <v>154</v>
      </c>
      <c r="B30" s="5" t="s">
        <v>31</v>
      </c>
      <c r="C30" s="38" t="s">
        <v>246</v>
      </c>
      <c r="D30" s="32">
        <v>27530</v>
      </c>
      <c r="E30" s="4">
        <v>68</v>
      </c>
      <c r="F30" s="32"/>
      <c r="G30" s="32">
        <v>8124</v>
      </c>
      <c r="H30" s="30">
        <v>44251</v>
      </c>
    </row>
    <row r="31" spans="1:9">
      <c r="A31" s="4" t="s">
        <v>312</v>
      </c>
      <c r="B31" s="5" t="s">
        <v>104</v>
      </c>
      <c r="C31" s="38" t="s">
        <v>246</v>
      </c>
      <c r="D31" s="32">
        <v>140</v>
      </c>
      <c r="E31" s="4">
        <v>67</v>
      </c>
      <c r="F31" s="32"/>
      <c r="G31" s="32">
        <v>140</v>
      </c>
      <c r="H31" s="30">
        <v>44250</v>
      </c>
      <c r="I31" s="132"/>
    </row>
    <row r="32" spans="1:9">
      <c r="A32" s="4" t="s">
        <v>311</v>
      </c>
      <c r="B32" s="5" t="s">
        <v>104</v>
      </c>
      <c r="C32" s="38" t="s">
        <v>246</v>
      </c>
      <c r="D32" s="32">
        <v>480</v>
      </c>
      <c r="E32" s="4">
        <v>66</v>
      </c>
      <c r="F32" s="32"/>
      <c r="G32" s="32">
        <v>480</v>
      </c>
      <c r="H32" s="30">
        <v>44250</v>
      </c>
      <c r="I32" s="132"/>
    </row>
    <row r="33" spans="1:9">
      <c r="A33" s="4">
        <v>145</v>
      </c>
      <c r="B33" s="5" t="s">
        <v>104</v>
      </c>
      <c r="C33" s="38" t="s">
        <v>246</v>
      </c>
      <c r="D33" s="32">
        <v>1740</v>
      </c>
      <c r="E33" s="4">
        <v>64</v>
      </c>
      <c r="F33" s="32">
        <v>870</v>
      </c>
      <c r="G33" s="32"/>
      <c r="H33" s="30">
        <v>44246</v>
      </c>
      <c r="I33" s="132"/>
    </row>
    <row r="34" spans="1:9">
      <c r="A34" s="4">
        <v>145</v>
      </c>
      <c r="B34" s="5" t="s">
        <v>104</v>
      </c>
      <c r="C34" s="38" t="s">
        <v>246</v>
      </c>
      <c r="D34" s="32">
        <v>1400</v>
      </c>
      <c r="E34" s="4">
        <v>63</v>
      </c>
      <c r="F34" s="32"/>
      <c r="G34" s="32">
        <v>1400</v>
      </c>
      <c r="H34" s="30">
        <v>44246</v>
      </c>
      <c r="I34" s="132"/>
    </row>
    <row r="35" spans="1:9">
      <c r="A35" s="164">
        <v>160</v>
      </c>
      <c r="B35" s="5" t="s">
        <v>227</v>
      </c>
      <c r="C35" s="38" t="s">
        <v>246</v>
      </c>
      <c r="D35" s="32"/>
      <c r="E35" s="4">
        <v>62</v>
      </c>
      <c r="F35" s="32"/>
      <c r="G35" s="32">
        <v>141</v>
      </c>
      <c r="H35" s="30">
        <v>44236</v>
      </c>
      <c r="I35" s="132"/>
    </row>
    <row r="36" spans="1:9">
      <c r="A36" s="4">
        <v>156</v>
      </c>
      <c r="B36" s="5" t="s">
        <v>63</v>
      </c>
      <c r="C36" s="38" t="s">
        <v>246</v>
      </c>
      <c r="D36" s="32"/>
      <c r="E36" s="4">
        <v>61</v>
      </c>
      <c r="F36" s="32">
        <v>4380</v>
      </c>
      <c r="G36" s="32"/>
      <c r="H36" s="30">
        <v>44221</v>
      </c>
      <c r="I36" s="132"/>
    </row>
    <row r="37" spans="1:9">
      <c r="A37" s="4">
        <v>145</v>
      </c>
      <c r="B37" s="5" t="s">
        <v>104</v>
      </c>
      <c r="C37" s="38" t="s">
        <v>238</v>
      </c>
      <c r="D37" s="32">
        <v>31780</v>
      </c>
      <c r="E37" s="4">
        <v>60</v>
      </c>
      <c r="F37" s="32"/>
      <c r="G37" s="32">
        <v>13369</v>
      </c>
      <c r="H37" s="30">
        <v>44221</v>
      </c>
      <c r="I37" s="132"/>
    </row>
    <row r="38" spans="1:9">
      <c r="A38" s="4">
        <v>154</v>
      </c>
      <c r="B38" s="5" t="s">
        <v>31</v>
      </c>
      <c r="C38" s="38" t="s">
        <v>238</v>
      </c>
      <c r="D38" s="32">
        <v>27530</v>
      </c>
      <c r="E38" s="4">
        <v>59</v>
      </c>
      <c r="F38" s="32">
        <v>8100</v>
      </c>
      <c r="G38" s="32"/>
      <c r="H38" s="30">
        <v>44210</v>
      </c>
    </row>
    <row r="39" spans="1:9">
      <c r="A39" s="55">
        <v>106</v>
      </c>
      <c r="B39" s="90" t="s">
        <v>44</v>
      </c>
      <c r="C39" s="91" t="s">
        <v>102</v>
      </c>
      <c r="D39" s="92">
        <v>8500</v>
      </c>
      <c r="E39" s="55">
        <v>560</v>
      </c>
      <c r="F39" s="107">
        <v>1700</v>
      </c>
      <c r="G39" s="92"/>
      <c r="H39" s="93">
        <v>43538</v>
      </c>
    </row>
    <row r="40" spans="1:9">
      <c r="A40" s="4"/>
      <c r="B40" s="5"/>
      <c r="C40" s="38"/>
      <c r="D40" s="32"/>
      <c r="E40" s="4"/>
      <c r="F40" s="32"/>
      <c r="G40" s="44"/>
      <c r="H40" s="30"/>
    </row>
    <row r="41" spans="1:9">
      <c r="A41" s="4"/>
      <c r="B41" s="5"/>
      <c r="C41" s="38"/>
      <c r="D41" s="32"/>
      <c r="E41" s="4"/>
      <c r="F41" s="32"/>
      <c r="G41" s="44"/>
      <c r="H41" s="30"/>
    </row>
    <row r="42" spans="1:9">
      <c r="A42" s="4"/>
      <c r="B42" s="5"/>
      <c r="C42" s="38"/>
      <c r="D42" s="32"/>
      <c r="E42" s="4"/>
      <c r="F42" s="32"/>
      <c r="G42" s="44"/>
      <c r="H42" s="30"/>
    </row>
    <row r="43" spans="1:9">
      <c r="A43" s="4"/>
      <c r="B43" s="5"/>
      <c r="C43" s="38"/>
      <c r="D43" s="32"/>
      <c r="E43" s="4"/>
      <c r="F43" s="32"/>
      <c r="G43" s="44"/>
      <c r="H43" s="30"/>
    </row>
    <row r="44" spans="1:9">
      <c r="A44" s="4"/>
      <c r="B44" s="5"/>
      <c r="C44" s="38"/>
      <c r="D44" s="32"/>
      <c r="E44" s="4"/>
      <c r="F44" s="32"/>
      <c r="G44" s="44"/>
      <c r="H44" s="30"/>
    </row>
    <row r="45" spans="1:9">
      <c r="A45" s="4"/>
      <c r="B45" s="5"/>
      <c r="C45" s="38"/>
      <c r="D45" s="32"/>
      <c r="E45" s="4"/>
      <c r="F45" s="32"/>
      <c r="G45" s="44"/>
      <c r="H45" s="30"/>
    </row>
    <row r="46" spans="1:9">
      <c r="A46" s="4"/>
      <c r="B46" s="5"/>
      <c r="C46" s="38"/>
      <c r="D46" s="32"/>
      <c r="E46" s="4"/>
      <c r="F46" s="32"/>
      <c r="G46" s="44"/>
      <c r="H46" s="30"/>
    </row>
    <row r="47" spans="1:9">
      <c r="A47" s="4"/>
      <c r="B47" s="5"/>
      <c r="C47" s="38"/>
      <c r="D47" s="32"/>
      <c r="E47" s="4"/>
      <c r="F47" s="32"/>
      <c r="G47" s="44"/>
      <c r="H47" s="30"/>
    </row>
    <row r="48" spans="1:9">
      <c r="A48" s="4"/>
      <c r="B48" s="5"/>
      <c r="C48" s="38"/>
      <c r="D48" s="32"/>
      <c r="E48" s="4"/>
      <c r="F48" s="32"/>
      <c r="G48" s="44"/>
      <c r="H48" s="30"/>
    </row>
    <row r="49" spans="1:8">
      <c r="A49" s="4"/>
      <c r="B49" s="5"/>
      <c r="C49" s="38"/>
      <c r="D49" s="32"/>
      <c r="E49" s="4"/>
      <c r="F49" s="32"/>
      <c r="G49" s="44"/>
      <c r="H49" s="30"/>
    </row>
    <row r="50" spans="1:8">
      <c r="A50" s="4"/>
      <c r="B50" s="5"/>
      <c r="C50" s="38"/>
      <c r="D50" s="32"/>
      <c r="E50" s="4"/>
      <c r="F50" s="32"/>
      <c r="G50" s="44"/>
      <c r="H50" s="30"/>
    </row>
    <row r="51" spans="1:8">
      <c r="A51" s="4"/>
      <c r="B51" s="5"/>
      <c r="C51" s="38"/>
      <c r="D51" s="32"/>
      <c r="E51" s="4"/>
      <c r="F51" s="32"/>
      <c r="G51" s="44"/>
      <c r="H51" s="30"/>
    </row>
    <row r="52" spans="1:8">
      <c r="A52" s="4"/>
      <c r="B52" s="5"/>
      <c r="C52" s="38"/>
      <c r="D52" s="32"/>
      <c r="E52" s="4"/>
      <c r="F52" s="32"/>
      <c r="G52" s="44"/>
      <c r="H52" s="30"/>
    </row>
    <row r="53" spans="1:8">
      <c r="A53" s="4"/>
      <c r="B53" s="5"/>
      <c r="C53" s="38"/>
      <c r="D53" s="32"/>
      <c r="E53" s="4"/>
      <c r="F53" s="32"/>
      <c r="G53" s="44"/>
      <c r="H53" s="30"/>
    </row>
    <row r="54" spans="1:8">
      <c r="A54" s="4"/>
      <c r="B54" s="5"/>
      <c r="C54" s="38"/>
      <c r="D54" s="32"/>
      <c r="E54" s="4"/>
      <c r="F54" s="32"/>
      <c r="G54" s="44"/>
      <c r="H54" s="30"/>
    </row>
    <row r="55" spans="1:8">
      <c r="A55" s="4"/>
      <c r="B55" s="5"/>
      <c r="C55" s="38"/>
      <c r="D55" s="32"/>
      <c r="E55" s="4"/>
      <c r="F55" s="32"/>
      <c r="G55" s="44"/>
      <c r="H55" s="30"/>
    </row>
    <row r="56" spans="1:8">
      <c r="A56" s="4"/>
      <c r="B56" s="5"/>
      <c r="C56" s="38"/>
      <c r="D56" s="32"/>
      <c r="E56" s="4"/>
      <c r="F56" s="32"/>
      <c r="G56" s="44"/>
      <c r="H56" s="30"/>
    </row>
    <row r="57" spans="1:8">
      <c r="A57" s="4"/>
      <c r="B57" s="5"/>
      <c r="C57" s="38"/>
      <c r="D57" s="32"/>
      <c r="E57" s="4"/>
      <c r="F57" s="32"/>
      <c r="G57" s="44"/>
      <c r="H57" s="30"/>
    </row>
    <row r="58" spans="1:8">
      <c r="A58" s="4"/>
      <c r="B58" s="5"/>
      <c r="C58" s="38"/>
      <c r="D58" s="32"/>
      <c r="E58" s="4"/>
      <c r="F58" s="32"/>
      <c r="G58" s="44"/>
      <c r="H58" s="30"/>
    </row>
    <row r="59" spans="1:8">
      <c r="A59" s="4"/>
      <c r="B59" s="5"/>
      <c r="C59" s="38"/>
      <c r="D59" s="32"/>
      <c r="E59" s="4"/>
      <c r="F59" s="32"/>
      <c r="G59" s="44"/>
      <c r="H59" s="30"/>
    </row>
    <row r="60" spans="1:8">
      <c r="A60" s="4"/>
      <c r="B60" s="5"/>
      <c r="C60" s="38"/>
      <c r="D60" s="32"/>
      <c r="E60" s="4"/>
      <c r="F60" s="32"/>
      <c r="G60" s="44"/>
      <c r="H60" s="30"/>
    </row>
    <row r="61" spans="1:8">
      <c r="A61" s="4"/>
      <c r="B61" s="5"/>
      <c r="C61" s="38"/>
      <c r="D61" s="32"/>
      <c r="E61" s="4"/>
      <c r="F61" s="32"/>
      <c r="G61" s="44"/>
      <c r="H61" s="30"/>
    </row>
    <row r="62" spans="1:8">
      <c r="A62" s="4"/>
      <c r="B62" s="5"/>
      <c r="C62" s="38"/>
      <c r="D62" s="32"/>
      <c r="E62" s="4"/>
      <c r="F62" s="32"/>
      <c r="G62" s="44"/>
      <c r="H62" s="30"/>
    </row>
    <row r="63" spans="1:8">
      <c r="A63" s="4"/>
      <c r="B63" s="5"/>
      <c r="C63" s="38"/>
      <c r="D63" s="32"/>
      <c r="E63" s="4"/>
      <c r="F63" s="32"/>
      <c r="G63" s="44"/>
      <c r="H63" s="30"/>
    </row>
    <row r="64" spans="1:8">
      <c r="A64" s="4"/>
      <c r="B64" s="5"/>
      <c r="C64" s="38"/>
      <c r="D64" s="32"/>
      <c r="E64" s="4"/>
      <c r="F64" s="32"/>
      <c r="G64" s="44"/>
      <c r="H64" s="30"/>
    </row>
    <row r="65" spans="1:9">
      <c r="A65" s="4"/>
      <c r="B65" s="5"/>
      <c r="C65" s="38"/>
      <c r="D65" s="32"/>
      <c r="E65" s="4"/>
      <c r="F65" s="32"/>
      <c r="G65" s="44"/>
      <c r="H65" s="30"/>
    </row>
    <row r="66" spans="1:9">
      <c r="A66" s="4"/>
      <c r="B66" s="5"/>
      <c r="C66" s="38"/>
      <c r="D66" s="32"/>
      <c r="E66" s="4"/>
      <c r="F66" s="32"/>
      <c r="G66" s="44"/>
      <c r="H66" s="30"/>
    </row>
    <row r="67" spans="1:9">
      <c r="A67" s="4"/>
      <c r="B67" s="5"/>
      <c r="C67" s="38"/>
      <c r="D67" s="32"/>
      <c r="E67" s="4"/>
      <c r="F67" s="32"/>
      <c r="G67" s="44"/>
      <c r="H67" s="30"/>
    </row>
    <row r="68" spans="1:9">
      <c r="A68" s="4"/>
      <c r="B68" s="5"/>
      <c r="C68" s="38"/>
      <c r="D68" s="32"/>
      <c r="E68" s="4"/>
      <c r="F68" s="32"/>
      <c r="G68" s="44"/>
      <c r="H68" s="30"/>
    </row>
    <row r="69" spans="1:9">
      <c r="A69" s="4"/>
      <c r="B69" s="5"/>
      <c r="C69" s="38"/>
      <c r="D69" s="32"/>
      <c r="E69" s="4"/>
      <c r="F69" s="32"/>
      <c r="G69" s="44"/>
      <c r="H69" s="30"/>
    </row>
    <row r="70" spans="1:9">
      <c r="A70" s="4"/>
      <c r="B70" s="5"/>
      <c r="C70" s="38"/>
      <c r="D70" s="32"/>
      <c r="E70" s="4"/>
      <c r="F70" s="32"/>
      <c r="G70" s="44"/>
      <c r="H70" s="30"/>
    </row>
    <row r="71" spans="1:9">
      <c r="A71" s="4"/>
      <c r="B71" s="5"/>
      <c r="C71" s="38"/>
      <c r="D71" s="32"/>
      <c r="E71" s="4"/>
      <c r="F71" s="32"/>
      <c r="G71" s="44"/>
      <c r="H71" s="30"/>
    </row>
    <row r="72" spans="1:9">
      <c r="A72" s="4"/>
      <c r="B72" s="5"/>
      <c r="C72" s="38"/>
      <c r="D72" s="32"/>
      <c r="E72" s="4"/>
      <c r="F72" s="32"/>
      <c r="G72" s="44"/>
      <c r="H72" s="30"/>
    </row>
    <row r="73" spans="1:9">
      <c r="I73" t="str">
        <f>IF(D39-G39=0,"soldée"," ")</f>
        <v xml:space="preserve"> </v>
      </c>
    </row>
    <row r="74" spans="1:9">
      <c r="A74" s="94"/>
      <c r="B74" s="94"/>
      <c r="C74" s="95"/>
      <c r="D74" s="96"/>
      <c r="E74" s="94"/>
      <c r="F74" s="96"/>
      <c r="G74" s="96"/>
      <c r="H74" s="97"/>
    </row>
    <row r="75" spans="1:9">
      <c r="A75" s="94"/>
      <c r="B75" s="94"/>
      <c r="C75" s="95"/>
      <c r="D75" s="96"/>
      <c r="E75" s="94"/>
      <c r="F75" s="96"/>
      <c r="G75" s="96"/>
      <c r="H75" s="97"/>
    </row>
    <row r="76" spans="1:9">
      <c r="A76" s="94"/>
      <c r="B76" s="94"/>
      <c r="C76" s="95"/>
      <c r="D76" s="96"/>
      <c r="E76" s="94"/>
      <c r="F76" s="96"/>
      <c r="G76" s="96"/>
      <c r="H76" s="97"/>
    </row>
    <row r="77" spans="1:9">
      <c r="A77" s="94"/>
      <c r="B77" s="94"/>
      <c r="C77" s="95"/>
      <c r="D77" s="96"/>
      <c r="E77" s="94"/>
      <c r="F77" s="96"/>
      <c r="G77" s="96"/>
      <c r="H77" s="97"/>
    </row>
    <row r="78" spans="1:9">
      <c r="A78" s="94"/>
      <c r="B78" s="94"/>
      <c r="C78" s="95"/>
      <c r="D78" s="96"/>
      <c r="E78" s="94"/>
      <c r="F78" s="96"/>
      <c r="G78" s="96"/>
      <c r="H78" s="97"/>
    </row>
    <row r="79" spans="1:9">
      <c r="A79" s="94"/>
      <c r="B79" s="94"/>
      <c r="C79" s="95"/>
      <c r="D79" s="96"/>
      <c r="E79" s="94"/>
      <c r="F79" s="96"/>
      <c r="G79" s="96"/>
      <c r="H79" s="97"/>
    </row>
    <row r="80" spans="1:9">
      <c r="A80" s="94"/>
      <c r="B80" s="94"/>
      <c r="C80" s="95"/>
      <c r="D80" s="96"/>
      <c r="E80" s="94"/>
      <c r="F80" s="96"/>
      <c r="G80" s="96"/>
      <c r="H80" s="97"/>
    </row>
    <row r="81" spans="1:8">
      <c r="A81" s="94"/>
      <c r="B81" s="94"/>
      <c r="C81" s="95"/>
      <c r="D81" s="96"/>
      <c r="E81" s="94"/>
      <c r="F81" s="96"/>
      <c r="G81" s="96"/>
      <c r="H81" s="97"/>
    </row>
    <row r="82" spans="1:8">
      <c r="A82" s="94"/>
      <c r="B82" s="94"/>
      <c r="C82" s="95"/>
      <c r="D82" s="96"/>
      <c r="E82" s="94"/>
      <c r="F82" s="96"/>
      <c r="G82" s="96"/>
      <c r="H82" s="97"/>
    </row>
    <row r="83" spans="1:8">
      <c r="A83" s="94"/>
      <c r="B83" s="94"/>
      <c r="C83" s="95"/>
      <c r="D83" s="96"/>
      <c r="E83" s="94"/>
      <c r="F83" s="96"/>
      <c r="G83" s="96"/>
      <c r="H83" s="97"/>
    </row>
    <row r="84" spans="1:8">
      <c r="A84" s="94"/>
      <c r="B84" s="94"/>
      <c r="C84" s="95"/>
      <c r="D84" s="96"/>
      <c r="E84" s="94"/>
      <c r="F84" s="96"/>
      <c r="G84" s="96"/>
      <c r="H84" s="97"/>
    </row>
    <row r="85" spans="1:8">
      <c r="A85" s="94"/>
      <c r="B85" s="94"/>
      <c r="C85" s="95"/>
      <c r="D85" s="96"/>
      <c r="E85" s="94"/>
      <c r="F85" s="96"/>
      <c r="G85" s="96"/>
      <c r="H85" s="97"/>
    </row>
    <row r="86" spans="1:8">
      <c r="A86" s="94"/>
      <c r="B86" s="94"/>
      <c r="C86" s="95"/>
      <c r="D86" s="96"/>
      <c r="E86" s="94"/>
      <c r="F86" s="96"/>
      <c r="G86" s="96"/>
      <c r="H86" s="97"/>
    </row>
    <row r="87" spans="1:8">
      <c r="A87" s="94"/>
      <c r="B87" s="94"/>
      <c r="C87" s="95"/>
      <c r="D87" s="96"/>
      <c r="E87" s="94"/>
      <c r="F87" s="96"/>
      <c r="G87" s="96"/>
      <c r="H87" s="97"/>
    </row>
    <row r="88" spans="1:8">
      <c r="A88" s="94"/>
      <c r="B88" s="94"/>
      <c r="C88" s="95"/>
      <c r="D88" s="96"/>
      <c r="E88" s="94"/>
      <c r="F88" s="96"/>
      <c r="G88" s="96"/>
      <c r="H88" s="97"/>
    </row>
    <row r="89" spans="1:8">
      <c r="A89" s="94"/>
      <c r="B89" s="94"/>
      <c r="C89" s="95"/>
      <c r="D89" s="96"/>
      <c r="E89" s="94"/>
      <c r="F89" s="96"/>
      <c r="G89" s="96"/>
      <c r="H89" s="97"/>
    </row>
    <row r="90" spans="1:8">
      <c r="A90" s="94"/>
      <c r="B90" s="94"/>
      <c r="C90" s="95"/>
      <c r="D90" s="96"/>
      <c r="E90" s="94"/>
      <c r="F90" s="96"/>
      <c r="G90" s="96"/>
      <c r="H90" s="97"/>
    </row>
    <row r="91" spans="1:8">
      <c r="A91" s="51"/>
      <c r="B91" s="51"/>
      <c r="C91" s="98"/>
      <c r="D91" s="52"/>
      <c r="E91" s="51"/>
      <c r="F91" s="52"/>
      <c r="G91" s="52"/>
      <c r="H91" s="53"/>
    </row>
    <row r="92" spans="1:8">
      <c r="A92" s="51"/>
      <c r="B92" s="51"/>
      <c r="C92" s="98"/>
      <c r="D92" s="52"/>
      <c r="E92" s="51"/>
      <c r="F92" s="52"/>
      <c r="G92" s="52"/>
      <c r="H92" s="53"/>
    </row>
    <row r="93" spans="1:8">
      <c r="A93" s="51"/>
      <c r="B93" s="51"/>
      <c r="C93" s="98"/>
      <c r="D93" s="52"/>
      <c r="E93" s="51"/>
      <c r="F93" s="52"/>
      <c r="G93" s="52"/>
      <c r="H93" s="53"/>
    </row>
    <row r="94" spans="1:8">
      <c r="A94" s="51"/>
      <c r="B94" s="51"/>
      <c r="C94" s="98"/>
      <c r="D94" s="52"/>
      <c r="E94" s="51"/>
      <c r="F94" s="52"/>
      <c r="G94" s="52"/>
      <c r="H94" s="53"/>
    </row>
    <row r="95" spans="1:8">
      <c r="A95" s="51"/>
      <c r="B95" s="51"/>
      <c r="C95" s="98"/>
      <c r="D95" s="52"/>
      <c r="E95" s="51"/>
      <c r="F95" s="52"/>
      <c r="G95" s="52"/>
      <c r="H95" s="53"/>
    </row>
    <row r="96" spans="1:8">
      <c r="A96" s="51"/>
      <c r="B96" s="51"/>
      <c r="C96" s="98"/>
      <c r="D96" s="52"/>
      <c r="E96" s="51"/>
      <c r="F96" s="52"/>
      <c r="G96" s="52"/>
      <c r="H96" s="53"/>
    </row>
  </sheetData>
  <autoFilter ref="A1:I96" xr:uid="{217721D5-C06D-4F18-A054-288DBC452CC4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4772D-EF63-4FE2-B480-D7D40F230319}">
  <sheetPr codeName="Feuil6"/>
  <dimension ref="B6:C22"/>
  <sheetViews>
    <sheetView showGridLines="0" topLeftCell="A7" workbookViewId="0">
      <selection activeCell="C7" sqref="C7"/>
    </sheetView>
  </sheetViews>
  <sheetFormatPr baseColWidth="10" defaultRowHeight="14.6"/>
  <cols>
    <col min="2" max="2" width="27.3828125" bestFit="1" customWidth="1"/>
    <col min="3" max="3" width="48.84375" customWidth="1"/>
  </cols>
  <sheetData>
    <row r="6" spans="2:3" ht="15" thickBot="1"/>
    <row r="7" spans="2:3" ht="21" thickBot="1">
      <c r="B7" s="6" t="s">
        <v>8</v>
      </c>
      <c r="C7" s="23">
        <v>169</v>
      </c>
    </row>
    <row r="8" spans="2:3" ht="21" thickBot="1">
      <c r="B8" s="7"/>
      <c r="C8" s="24"/>
    </row>
    <row r="9" spans="2:3" ht="21" thickBot="1">
      <c r="B9" s="6" t="s">
        <v>1</v>
      </c>
      <c r="C9" s="25" t="s">
        <v>63</v>
      </c>
    </row>
    <row r="10" spans="2:3" ht="21" thickBot="1">
      <c r="B10" s="7"/>
      <c r="C10" s="26"/>
    </row>
    <row r="11" spans="2:3" ht="21" thickBot="1">
      <c r="B11" s="6" t="s">
        <v>55</v>
      </c>
      <c r="C11" s="28" t="s">
        <v>266</v>
      </c>
    </row>
    <row r="12" spans="2:3" ht="21" thickBot="1">
      <c r="B12" s="7"/>
      <c r="C12" s="26"/>
    </row>
    <row r="13" spans="2:3" ht="21" thickBot="1">
      <c r="B13" s="6" t="s">
        <v>53</v>
      </c>
      <c r="C13" s="29">
        <v>1626</v>
      </c>
    </row>
    <row r="14" spans="2:3" ht="21" thickBot="1">
      <c r="B14" s="7"/>
      <c r="C14" s="26"/>
    </row>
    <row r="15" spans="2:3" ht="21" thickBot="1">
      <c r="B15" s="6" t="s">
        <v>52</v>
      </c>
      <c r="C15" s="27">
        <v>101</v>
      </c>
    </row>
    <row r="16" spans="2:3" ht="21" thickBot="1">
      <c r="B16" s="7"/>
      <c r="C16" s="26"/>
    </row>
    <row r="17" spans="2:3" ht="21" thickBot="1">
      <c r="B17" s="6" t="s">
        <v>57</v>
      </c>
      <c r="C17" s="29"/>
    </row>
    <row r="18" spans="2:3" ht="21" thickBot="1">
      <c r="B18" s="7"/>
      <c r="C18" s="26"/>
    </row>
    <row r="19" spans="2:3" ht="21" thickBot="1">
      <c r="B19" s="6" t="s">
        <v>4</v>
      </c>
      <c r="C19" s="29">
        <v>1626</v>
      </c>
    </row>
    <row r="20" spans="2:3" ht="21" thickBot="1">
      <c r="B20" s="7"/>
      <c r="C20" s="26"/>
    </row>
    <row r="21" spans="2:3" ht="21" thickBot="1">
      <c r="B21" s="6" t="s">
        <v>54</v>
      </c>
      <c r="C21" s="25">
        <v>44329</v>
      </c>
    </row>
    <row r="22" spans="2:3" ht="20.6">
      <c r="B22" s="7"/>
      <c r="C22" s="26"/>
    </row>
  </sheetData>
  <sheetProtection sheet="1" selectLockedCells="1"/>
  <dataValidations count="1">
    <dataValidation type="date" operator="greaterThan" allowBlank="1" showInputMessage="1" errorTitle="Erreur" error="doit être supérieure date cde" sqref="C21" xr:uid="{794D0ECD-A628-48FB-ABAC-7E2085F73AFD}">
      <formula1>C13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585E698-E059-4F14-BE8D-30161FD29FB8}">
          <x14:formula1>
            <xm:f>CLIENTS_PROSPECTS!$B$6:$B$59</xm:f>
          </x14:formula1>
          <xm:sqref>C9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C6CAF0-DC23-49E4-A559-779B0EC34340}">
  <sheetPr codeName="Feuil1">
    <tabColor rgb="FFFF0000"/>
  </sheetPr>
  <dimension ref="A1:P126"/>
  <sheetViews>
    <sheetView showGridLines="0" topLeftCell="A17" workbookViewId="0">
      <selection activeCell="B46" sqref="B46"/>
    </sheetView>
  </sheetViews>
  <sheetFormatPr baseColWidth="10" defaultRowHeight="14.6"/>
  <cols>
    <col min="1" max="1" width="33.3828125" bestFit="1" customWidth="1"/>
    <col min="2" max="2" width="31.84375" bestFit="1" customWidth="1"/>
    <col min="3" max="3" width="31.84375" customWidth="1"/>
    <col min="4" max="4" width="46.84375" style="58" customWidth="1"/>
    <col min="7" max="7" width="14.15234375" bestFit="1" customWidth="1"/>
    <col min="8" max="9" width="15.3828125" style="58" customWidth="1"/>
    <col min="11" max="11" width="16.69140625" style="58" bestFit="1" customWidth="1"/>
    <col min="12" max="12" width="25.84375" style="58" bestFit="1" customWidth="1"/>
  </cols>
  <sheetData>
    <row r="1" spans="1:16" ht="20.6">
      <c r="A1" s="9" t="s">
        <v>13</v>
      </c>
      <c r="B1" s="10"/>
      <c r="C1" s="10"/>
      <c r="D1" s="56"/>
      <c r="E1" s="41"/>
      <c r="F1" s="10"/>
      <c r="G1" s="42"/>
      <c r="H1" s="68"/>
      <c r="I1" s="56"/>
      <c r="J1" s="10"/>
      <c r="K1" s="56"/>
      <c r="L1" s="56"/>
      <c r="M1" s="10"/>
      <c r="N1" s="10"/>
      <c r="O1" s="10"/>
      <c r="P1" s="10"/>
    </row>
    <row r="2" spans="1:16">
      <c r="A2" s="10"/>
      <c r="B2" s="10"/>
      <c r="C2" s="10"/>
      <c r="D2" s="56"/>
      <c r="E2" s="41"/>
      <c r="F2" s="10"/>
      <c r="G2" s="42"/>
      <c r="H2" s="68"/>
      <c r="I2" s="56"/>
      <c r="J2" s="10"/>
      <c r="K2" s="56"/>
      <c r="L2" s="56"/>
      <c r="M2" s="10"/>
      <c r="N2" s="10"/>
      <c r="O2" s="10"/>
      <c r="P2" s="10"/>
    </row>
    <row r="3" spans="1:16" ht="15.9">
      <c r="A3" s="15" t="s">
        <v>14</v>
      </c>
      <c r="B3" s="11" t="s">
        <v>15</v>
      </c>
      <c r="C3" s="11" t="s">
        <v>84</v>
      </c>
      <c r="D3" s="57" t="s">
        <v>16</v>
      </c>
      <c r="E3" s="12" t="s">
        <v>17</v>
      </c>
      <c r="F3" s="11" t="s">
        <v>18</v>
      </c>
      <c r="G3" s="13" t="s">
        <v>19</v>
      </c>
      <c r="H3" s="69" t="s">
        <v>20</v>
      </c>
      <c r="I3" s="57" t="s">
        <v>21</v>
      </c>
      <c r="J3" s="11" t="s">
        <v>22</v>
      </c>
      <c r="K3" s="57" t="s">
        <v>23</v>
      </c>
      <c r="L3" s="57" t="s">
        <v>24</v>
      </c>
      <c r="M3" s="11" t="s">
        <v>25</v>
      </c>
      <c r="N3" s="11" t="s">
        <v>26</v>
      </c>
      <c r="O3" s="14"/>
      <c r="P3" s="14"/>
    </row>
    <row r="4" spans="1:16" s="106" customFormat="1" ht="15.9">
      <c r="A4" s="99"/>
      <c r="C4" s="100"/>
      <c r="D4" s="101"/>
      <c r="E4" s="102"/>
      <c r="F4" s="100"/>
      <c r="G4" s="103"/>
      <c r="H4" s="104"/>
      <c r="I4" s="101"/>
      <c r="J4" s="100"/>
      <c r="K4" s="101"/>
      <c r="L4" s="101"/>
      <c r="M4" s="100"/>
      <c r="N4" s="100"/>
      <c r="O4" s="105"/>
      <c r="P4" s="105"/>
    </row>
    <row r="5" spans="1:16" s="106" customFormat="1" ht="15.9">
      <c r="A5" s="99"/>
      <c r="C5" s="100"/>
      <c r="D5" s="101"/>
      <c r="E5" s="102"/>
      <c r="F5" s="100"/>
      <c r="G5" s="103"/>
      <c r="H5" s="104"/>
      <c r="I5" s="101"/>
      <c r="J5" s="100"/>
      <c r="K5" s="101"/>
      <c r="L5" s="101"/>
      <c r="M5" s="100"/>
      <c r="N5" s="100"/>
      <c r="O5" s="105"/>
      <c r="P5" s="105"/>
    </row>
    <row r="6" spans="1:16" ht="28.3">
      <c r="A6" s="22"/>
      <c r="B6" s="72" t="s">
        <v>256</v>
      </c>
      <c r="C6" s="72"/>
      <c r="D6" s="73"/>
      <c r="E6" s="74"/>
      <c r="F6" s="75"/>
      <c r="G6" s="76"/>
      <c r="H6" s="77"/>
      <c r="I6" s="73"/>
      <c r="J6" s="75"/>
      <c r="K6" s="73"/>
      <c r="L6" s="73"/>
      <c r="M6" s="75"/>
      <c r="N6" s="75"/>
      <c r="O6" s="10"/>
      <c r="P6" s="10"/>
    </row>
    <row r="7" spans="1:16" ht="28.3">
      <c r="A7" s="22"/>
      <c r="B7" s="72" t="s">
        <v>297</v>
      </c>
      <c r="C7" s="72"/>
      <c r="D7" s="73"/>
      <c r="E7" s="74"/>
      <c r="F7" s="75"/>
      <c r="G7" s="76"/>
      <c r="H7" s="77"/>
      <c r="I7" s="73"/>
      <c r="J7" s="75"/>
      <c r="K7" s="73"/>
      <c r="L7" s="73"/>
      <c r="M7" s="75"/>
      <c r="N7" s="75"/>
      <c r="O7" s="10"/>
      <c r="P7" s="10"/>
    </row>
    <row r="8" spans="1:16" ht="28.3">
      <c r="A8" s="22" t="s">
        <v>27</v>
      </c>
      <c r="B8" s="72" t="s">
        <v>115</v>
      </c>
      <c r="C8" s="72"/>
      <c r="D8" s="73"/>
      <c r="E8" s="74"/>
      <c r="F8" s="75"/>
      <c r="G8" s="76"/>
      <c r="H8" s="77"/>
      <c r="I8" s="73"/>
      <c r="J8" s="75"/>
      <c r="K8" s="73"/>
      <c r="L8" s="73"/>
      <c r="M8" s="75"/>
      <c r="N8" s="75"/>
      <c r="O8" s="10"/>
      <c r="P8" s="10"/>
    </row>
    <row r="9" spans="1:16" ht="28.3">
      <c r="A9" s="22"/>
      <c r="B9" s="72" t="s">
        <v>227</v>
      </c>
      <c r="C9" s="72"/>
      <c r="D9" s="73"/>
      <c r="E9" s="74"/>
      <c r="F9" s="75"/>
      <c r="G9" s="76"/>
      <c r="H9" s="77"/>
      <c r="I9" s="73"/>
      <c r="J9" s="75"/>
      <c r="K9" s="73"/>
      <c r="L9" s="73"/>
      <c r="M9" s="75"/>
      <c r="N9" s="75"/>
      <c r="O9" s="10"/>
      <c r="P9" s="10"/>
    </row>
    <row r="10" spans="1:16" ht="28.3">
      <c r="A10" s="22"/>
      <c r="B10" s="72" t="s">
        <v>30</v>
      </c>
      <c r="C10" s="72">
        <v>509063343</v>
      </c>
      <c r="D10" s="73"/>
      <c r="E10" s="74"/>
      <c r="F10" s="75"/>
      <c r="G10" s="76"/>
      <c r="H10" s="77"/>
      <c r="I10" s="73"/>
      <c r="J10" s="75"/>
      <c r="K10" s="73"/>
      <c r="L10" s="73"/>
      <c r="M10" s="75"/>
      <c r="N10" s="75"/>
      <c r="O10" s="10"/>
      <c r="P10" s="10"/>
    </row>
    <row r="11" spans="1:16">
      <c r="A11" s="16"/>
      <c r="B11" s="72" t="s">
        <v>28</v>
      </c>
      <c r="C11" s="72"/>
      <c r="D11" s="73"/>
      <c r="E11" s="74"/>
      <c r="F11" s="75"/>
      <c r="G11" s="76"/>
      <c r="H11" s="77"/>
      <c r="I11" s="73"/>
      <c r="J11" s="75"/>
      <c r="K11" s="73"/>
      <c r="L11" s="73"/>
      <c r="M11" s="75"/>
      <c r="N11" s="75"/>
      <c r="O11" s="10"/>
      <c r="P11" s="10"/>
    </row>
    <row r="12" spans="1:16">
      <c r="A12" s="16"/>
      <c r="B12" s="72" t="s">
        <v>34</v>
      </c>
      <c r="C12" s="72"/>
      <c r="D12" s="73"/>
      <c r="E12" s="74"/>
      <c r="F12" s="75"/>
      <c r="G12" s="76"/>
      <c r="H12" s="77"/>
      <c r="I12" s="73"/>
      <c r="J12" s="75"/>
      <c r="K12" s="73"/>
      <c r="L12" s="73"/>
      <c r="M12" s="75"/>
      <c r="N12" s="75"/>
      <c r="O12" s="10"/>
      <c r="P12" s="10"/>
    </row>
    <row r="13" spans="1:16" s="61" customFormat="1" ht="62.15">
      <c r="A13" s="60"/>
      <c r="B13" s="63" t="s">
        <v>29</v>
      </c>
      <c r="C13" s="63">
        <v>58200189</v>
      </c>
      <c r="D13" s="78" t="s">
        <v>87</v>
      </c>
      <c r="E13" s="65">
        <v>66600</v>
      </c>
      <c r="F13" s="65" t="s">
        <v>72</v>
      </c>
      <c r="G13" s="79" t="s">
        <v>92</v>
      </c>
      <c r="H13" s="78" t="s">
        <v>73</v>
      </c>
      <c r="I13" s="64"/>
      <c r="J13" s="65"/>
      <c r="K13" s="80" t="s">
        <v>91</v>
      </c>
      <c r="L13" s="78" t="s">
        <v>71</v>
      </c>
      <c r="M13" s="65"/>
      <c r="N13" s="65"/>
    </row>
    <row r="14" spans="1:16" s="61" customFormat="1">
      <c r="A14" s="60"/>
      <c r="B14" s="63" t="s">
        <v>111</v>
      </c>
      <c r="C14" s="63"/>
      <c r="D14" s="78"/>
      <c r="E14" s="65"/>
      <c r="F14" s="65"/>
      <c r="G14" s="79"/>
      <c r="H14" s="78"/>
      <c r="I14" s="64"/>
      <c r="J14" s="65"/>
      <c r="K14" s="80"/>
      <c r="L14" s="78"/>
      <c r="M14" s="65"/>
      <c r="N14" s="65"/>
    </row>
    <row r="15" spans="1:16">
      <c r="A15" s="16"/>
      <c r="B15" s="72" t="s">
        <v>5</v>
      </c>
      <c r="C15" s="72"/>
      <c r="D15" s="73"/>
      <c r="E15" s="74"/>
      <c r="F15" s="75"/>
      <c r="G15" s="76"/>
      <c r="H15" s="77"/>
      <c r="I15" s="73"/>
      <c r="J15" s="75"/>
      <c r="K15" s="73"/>
      <c r="L15" s="73"/>
      <c r="M15" s="75"/>
      <c r="N15" s="75"/>
      <c r="O15" s="10"/>
      <c r="P15" s="10"/>
    </row>
    <row r="16" spans="1:16">
      <c r="A16" s="16"/>
      <c r="B16" s="72" t="s">
        <v>38</v>
      </c>
      <c r="C16" s="72"/>
      <c r="D16" s="73"/>
      <c r="E16" s="74"/>
      <c r="F16" s="75"/>
      <c r="G16" s="76"/>
      <c r="H16" s="77"/>
      <c r="I16" s="73"/>
      <c r="J16" s="75"/>
      <c r="K16" s="73"/>
      <c r="L16" s="73"/>
      <c r="M16" s="75"/>
      <c r="N16" s="75"/>
      <c r="O16" s="10"/>
      <c r="P16" s="10"/>
    </row>
    <row r="17" spans="1:16">
      <c r="A17" s="16"/>
      <c r="B17" s="72" t="s">
        <v>228</v>
      </c>
      <c r="C17" s="72"/>
      <c r="D17" s="73"/>
      <c r="E17" s="74"/>
      <c r="F17" s="75"/>
      <c r="G17" s="76"/>
      <c r="H17" s="77"/>
      <c r="I17" s="73"/>
      <c r="J17" s="75"/>
      <c r="K17" s="73"/>
      <c r="L17" s="73"/>
      <c r="M17" s="75"/>
      <c r="N17" s="75"/>
      <c r="O17" s="10"/>
      <c r="P17" s="10"/>
    </row>
    <row r="18" spans="1:16">
      <c r="A18" s="16"/>
      <c r="B18" s="72" t="s">
        <v>116</v>
      </c>
      <c r="C18" s="72"/>
      <c r="D18" s="73"/>
      <c r="E18" s="74"/>
      <c r="F18" s="75"/>
      <c r="G18" s="76"/>
      <c r="H18" s="77"/>
      <c r="I18" s="73"/>
      <c r="J18" s="75"/>
      <c r="K18" s="73"/>
      <c r="L18" s="73"/>
      <c r="M18" s="75"/>
      <c r="N18" s="75"/>
      <c r="O18" s="10"/>
      <c r="P18" s="10"/>
    </row>
    <row r="19" spans="1:16">
      <c r="A19" s="16"/>
      <c r="B19" s="72" t="s">
        <v>39</v>
      </c>
      <c r="C19" s="72">
        <v>392557468</v>
      </c>
      <c r="D19" s="73"/>
      <c r="E19" s="74"/>
      <c r="F19" s="75"/>
      <c r="G19" s="76">
        <v>495607068</v>
      </c>
      <c r="H19" s="77" t="s">
        <v>99</v>
      </c>
      <c r="I19" s="73"/>
      <c r="J19" s="75"/>
      <c r="K19" s="86" t="s">
        <v>77</v>
      </c>
      <c r="L19" s="67" t="s">
        <v>78</v>
      </c>
      <c r="M19" s="75"/>
      <c r="N19" s="75"/>
      <c r="O19" s="10"/>
      <c r="P19" s="10"/>
    </row>
    <row r="20" spans="1:16">
      <c r="A20" s="16"/>
      <c r="B20" s="72" t="s">
        <v>60</v>
      </c>
      <c r="C20" s="72"/>
      <c r="D20" s="73"/>
      <c r="E20" s="74"/>
      <c r="F20" s="75"/>
      <c r="G20" s="76"/>
      <c r="H20" s="77"/>
      <c r="I20" s="73"/>
      <c r="J20" s="75"/>
      <c r="K20" s="73"/>
      <c r="L20" s="73"/>
      <c r="M20" s="75"/>
      <c r="N20" s="75"/>
      <c r="O20" s="10"/>
      <c r="P20" s="10"/>
    </row>
    <row r="21" spans="1:16" s="61" customFormat="1" ht="87.45">
      <c r="A21" s="62"/>
      <c r="B21" s="81" t="s">
        <v>307</v>
      </c>
      <c r="C21" s="63">
        <v>775790546</v>
      </c>
      <c r="D21" s="64" t="s">
        <v>86</v>
      </c>
      <c r="E21" s="65"/>
      <c r="F21" s="65"/>
      <c r="G21" s="71" t="s">
        <v>96</v>
      </c>
      <c r="H21" s="71" t="s">
        <v>95</v>
      </c>
      <c r="I21" s="64"/>
      <c r="J21" s="65"/>
      <c r="K21" s="64" t="s">
        <v>94</v>
      </c>
      <c r="L21" s="66" t="s">
        <v>93</v>
      </c>
      <c r="M21" s="65"/>
      <c r="N21" s="65"/>
    </row>
    <row r="22" spans="1:16" s="61" customFormat="1">
      <c r="A22" s="62"/>
      <c r="B22" s="81" t="s">
        <v>133</v>
      </c>
      <c r="C22" s="63"/>
      <c r="D22" s="64"/>
      <c r="E22" s="65"/>
      <c r="F22" s="65"/>
      <c r="G22" s="71"/>
      <c r="H22" s="71"/>
      <c r="I22" s="64"/>
      <c r="J22" s="65"/>
      <c r="K22" s="64"/>
      <c r="L22" s="66"/>
      <c r="M22" s="65"/>
      <c r="N22" s="65"/>
    </row>
    <row r="23" spans="1:16">
      <c r="A23" s="16"/>
      <c r="B23" s="72" t="s">
        <v>37</v>
      </c>
      <c r="C23" s="72"/>
      <c r="D23" s="73"/>
      <c r="E23" s="74"/>
      <c r="F23" s="75"/>
      <c r="G23" s="76"/>
      <c r="H23" s="77"/>
      <c r="I23" s="73"/>
      <c r="J23" s="75"/>
      <c r="K23" s="73"/>
      <c r="L23" s="73"/>
      <c r="M23" s="75"/>
      <c r="N23" s="75"/>
      <c r="O23" s="10"/>
      <c r="P23" s="10"/>
    </row>
    <row r="24" spans="1:16">
      <c r="A24" s="16"/>
      <c r="B24" s="72" t="s">
        <v>112</v>
      </c>
      <c r="C24" s="72"/>
      <c r="D24" s="73"/>
      <c r="E24" s="74"/>
      <c r="F24" s="75"/>
      <c r="G24" s="76"/>
      <c r="H24" s="77"/>
      <c r="I24" s="73"/>
      <c r="J24" s="75"/>
      <c r="K24" s="73"/>
      <c r="L24" s="73"/>
      <c r="M24" s="75"/>
      <c r="N24" s="75"/>
      <c r="O24" s="10"/>
      <c r="P24" s="10"/>
    </row>
    <row r="25" spans="1:16">
      <c r="A25" s="16"/>
      <c r="B25" s="72" t="s">
        <v>58</v>
      </c>
      <c r="C25" s="72"/>
      <c r="D25" s="73"/>
      <c r="E25" s="74"/>
      <c r="F25" s="75"/>
      <c r="G25" s="76"/>
      <c r="H25" s="77"/>
      <c r="I25" s="73"/>
      <c r="J25" s="75"/>
      <c r="K25" s="73"/>
      <c r="L25" s="73"/>
      <c r="M25" s="75"/>
      <c r="N25" s="75"/>
      <c r="O25" s="10"/>
      <c r="P25" s="10"/>
    </row>
    <row r="26" spans="1:16">
      <c r="A26" s="17"/>
      <c r="B26" s="72" t="s">
        <v>40</v>
      </c>
      <c r="C26" s="72"/>
      <c r="D26" s="70"/>
      <c r="E26" s="82"/>
      <c r="F26" s="82"/>
      <c r="G26" s="82"/>
      <c r="H26" s="70"/>
      <c r="I26" s="70"/>
      <c r="J26" s="82"/>
      <c r="K26" s="70"/>
      <c r="L26" s="70"/>
      <c r="M26" s="82"/>
      <c r="N26" s="82"/>
    </row>
    <row r="27" spans="1:16">
      <c r="A27" s="17"/>
      <c r="B27" s="72" t="s">
        <v>33</v>
      </c>
      <c r="C27" s="72"/>
      <c r="D27" s="70"/>
      <c r="E27" s="82"/>
      <c r="F27" s="82"/>
      <c r="G27" s="82"/>
      <c r="H27" s="70"/>
      <c r="I27" s="70"/>
      <c r="J27" s="82"/>
      <c r="K27" s="70"/>
      <c r="L27" s="70"/>
      <c r="M27" s="82"/>
      <c r="N27" s="82"/>
    </row>
    <row r="28" spans="1:16" s="61" customFormat="1" ht="43.75">
      <c r="A28" s="60"/>
      <c r="B28" s="63" t="s">
        <v>31</v>
      </c>
      <c r="C28" s="63">
        <v>775871155</v>
      </c>
      <c r="D28" s="108" t="s">
        <v>118</v>
      </c>
      <c r="E28" s="65"/>
      <c r="F28" s="65"/>
      <c r="G28" s="65" t="s">
        <v>79</v>
      </c>
      <c r="H28" s="70" t="s">
        <v>81</v>
      </c>
      <c r="I28" s="70" t="s">
        <v>82</v>
      </c>
      <c r="J28" s="65"/>
      <c r="K28" s="66" t="s">
        <v>80</v>
      </c>
      <c r="L28" s="67" t="s">
        <v>74</v>
      </c>
      <c r="M28" s="65"/>
      <c r="N28" s="65"/>
    </row>
    <row r="29" spans="1:16">
      <c r="A29" s="18"/>
      <c r="B29" s="72" t="s">
        <v>41</v>
      </c>
      <c r="C29" s="72">
        <v>384061669</v>
      </c>
      <c r="D29" s="70"/>
      <c r="E29" s="82"/>
      <c r="F29" s="82"/>
      <c r="G29" s="82"/>
      <c r="H29" s="70"/>
      <c r="I29" s="70"/>
      <c r="J29" s="82"/>
      <c r="K29" s="70"/>
      <c r="L29" s="70"/>
      <c r="M29" s="82"/>
      <c r="N29" s="82"/>
    </row>
    <row r="30" spans="1:16">
      <c r="A30" s="18"/>
      <c r="B30" s="72" t="s">
        <v>117</v>
      </c>
      <c r="C30" s="72"/>
      <c r="D30" s="70"/>
      <c r="E30" s="82"/>
      <c r="F30" s="82"/>
      <c r="G30" s="82"/>
      <c r="H30" s="70"/>
      <c r="I30" s="70"/>
      <c r="J30" s="82"/>
      <c r="K30" s="70"/>
      <c r="L30" s="70"/>
      <c r="M30" s="82"/>
      <c r="N30" s="82"/>
    </row>
    <row r="31" spans="1:16">
      <c r="A31" s="18"/>
      <c r="B31" s="72" t="s">
        <v>42</v>
      </c>
      <c r="C31" s="72"/>
      <c r="D31" s="70"/>
      <c r="E31" s="82"/>
      <c r="F31" s="82"/>
      <c r="G31" s="82"/>
      <c r="H31" s="70"/>
      <c r="I31" s="70"/>
      <c r="J31" s="82"/>
      <c r="K31" s="70"/>
      <c r="L31" s="70"/>
      <c r="M31" s="82"/>
      <c r="N31" s="82"/>
    </row>
    <row r="32" spans="1:16">
      <c r="A32" s="18"/>
      <c r="B32" s="72" t="s">
        <v>97</v>
      </c>
      <c r="C32" s="72"/>
      <c r="D32" s="70" t="s">
        <v>98</v>
      </c>
      <c r="E32" s="82"/>
      <c r="F32" s="82"/>
      <c r="G32" s="82"/>
      <c r="H32" s="70"/>
      <c r="I32" s="70"/>
      <c r="J32" s="82"/>
      <c r="K32" s="70"/>
      <c r="L32" s="70"/>
      <c r="M32" s="82"/>
      <c r="N32" s="82"/>
    </row>
    <row r="33" spans="1:14">
      <c r="A33" s="18"/>
      <c r="B33" s="72" t="s">
        <v>103</v>
      </c>
      <c r="C33" s="72"/>
      <c r="D33" s="70" t="s">
        <v>107</v>
      </c>
      <c r="E33" s="82"/>
      <c r="F33" s="82"/>
      <c r="G33" s="65" t="s">
        <v>105</v>
      </c>
      <c r="H33" s="83"/>
      <c r="I33" s="70" t="s">
        <v>106</v>
      </c>
      <c r="J33" s="82"/>
      <c r="K33" s="84"/>
      <c r="L33" s="70"/>
      <c r="M33" s="82"/>
      <c r="N33" s="82"/>
    </row>
    <row r="34" spans="1:14">
      <c r="A34" s="18"/>
      <c r="B34" s="72" t="s">
        <v>64</v>
      </c>
      <c r="C34" s="72"/>
      <c r="D34" s="70"/>
      <c r="E34" s="82"/>
      <c r="F34" s="82"/>
      <c r="G34" s="82"/>
      <c r="H34" s="70"/>
      <c r="I34" s="70"/>
      <c r="J34" s="82"/>
      <c r="K34" s="70"/>
      <c r="L34" s="70"/>
      <c r="M34" s="82"/>
      <c r="N34" s="82"/>
    </row>
    <row r="35" spans="1:14">
      <c r="A35" s="18"/>
      <c r="B35" s="72" t="s">
        <v>62</v>
      </c>
      <c r="C35" s="72"/>
      <c r="D35" s="70"/>
      <c r="E35" s="82"/>
      <c r="F35" s="82"/>
      <c r="G35" s="82"/>
      <c r="H35" s="70"/>
      <c r="I35" s="70"/>
      <c r="J35" s="82"/>
      <c r="K35" s="70"/>
      <c r="L35" s="70"/>
      <c r="M35" s="82"/>
      <c r="N35" s="82"/>
    </row>
    <row r="36" spans="1:14">
      <c r="A36" s="18"/>
      <c r="B36" s="72" t="s">
        <v>43</v>
      </c>
      <c r="C36" s="72"/>
      <c r="D36" s="70"/>
      <c r="E36" s="82"/>
      <c r="F36" s="82"/>
      <c r="G36" s="82"/>
      <c r="H36" s="70"/>
      <c r="I36" s="70"/>
      <c r="J36" s="82"/>
      <c r="K36" s="70"/>
      <c r="L36" s="70"/>
      <c r="M36" s="82"/>
      <c r="N36" s="82"/>
    </row>
    <row r="37" spans="1:14">
      <c r="A37" s="18"/>
      <c r="B37" s="72" t="s">
        <v>44</v>
      </c>
      <c r="C37" s="72"/>
      <c r="D37" s="70"/>
      <c r="E37" s="82"/>
      <c r="F37" s="82"/>
      <c r="G37" s="82"/>
      <c r="H37" s="70"/>
      <c r="I37" s="70"/>
      <c r="J37" s="82"/>
      <c r="K37" s="70"/>
      <c r="L37" s="70"/>
      <c r="M37" s="82"/>
      <c r="N37" s="82"/>
    </row>
    <row r="38" spans="1:14">
      <c r="A38" s="18"/>
      <c r="B38" s="72" t="s">
        <v>45</v>
      </c>
      <c r="C38" s="72"/>
      <c r="D38" s="70"/>
      <c r="E38" s="82"/>
      <c r="F38" s="82"/>
      <c r="G38" s="82"/>
      <c r="H38" s="70"/>
      <c r="I38" s="70"/>
      <c r="J38" s="82"/>
      <c r="K38" s="70"/>
      <c r="L38" s="70"/>
      <c r="M38" s="82"/>
      <c r="N38" s="82"/>
    </row>
    <row r="39" spans="1:14">
      <c r="A39" s="18"/>
      <c r="B39" s="72" t="s">
        <v>66</v>
      </c>
      <c r="C39" s="72"/>
      <c r="D39" s="70"/>
      <c r="E39" s="82"/>
      <c r="F39" s="82"/>
      <c r="G39" s="82"/>
      <c r="H39" s="70"/>
      <c r="I39" s="70"/>
      <c r="J39" s="82"/>
      <c r="K39" s="70"/>
      <c r="L39" s="70"/>
      <c r="M39" s="82"/>
      <c r="N39" s="82"/>
    </row>
    <row r="40" spans="1:14">
      <c r="A40" s="18"/>
      <c r="B40" s="72" t="s">
        <v>61</v>
      </c>
      <c r="C40" s="72"/>
      <c r="D40" s="70"/>
      <c r="E40" s="82"/>
      <c r="F40" s="82"/>
      <c r="G40" s="82"/>
      <c r="H40" s="70"/>
      <c r="I40" s="70"/>
      <c r="J40" s="82"/>
      <c r="K40" s="70"/>
      <c r="L40" s="70"/>
      <c r="M40" s="82"/>
      <c r="N40" s="82"/>
    </row>
    <row r="41" spans="1:14">
      <c r="A41" s="18"/>
      <c r="B41" s="72" t="s">
        <v>36</v>
      </c>
      <c r="C41" s="72"/>
      <c r="D41" s="70"/>
      <c r="E41" s="82"/>
      <c r="F41" s="82"/>
      <c r="G41" s="82"/>
      <c r="H41" s="70"/>
      <c r="I41" s="70"/>
      <c r="J41" s="82"/>
      <c r="K41" s="70"/>
      <c r="L41" s="70"/>
      <c r="M41" s="82"/>
      <c r="N41" s="82"/>
    </row>
    <row r="42" spans="1:14">
      <c r="A42" s="18"/>
      <c r="B42" s="72" t="s">
        <v>46</v>
      </c>
      <c r="C42" s="72"/>
      <c r="D42" s="70"/>
      <c r="E42" s="82"/>
      <c r="F42" s="82"/>
      <c r="G42" s="82"/>
      <c r="H42" s="70"/>
      <c r="I42" s="70"/>
      <c r="J42" s="82"/>
      <c r="K42" s="70"/>
      <c r="L42" s="70"/>
      <c r="M42" s="82"/>
      <c r="N42" s="82"/>
    </row>
    <row r="43" spans="1:14">
      <c r="A43" s="18"/>
      <c r="B43" s="72" t="s">
        <v>63</v>
      </c>
      <c r="C43" s="72">
        <v>83232326500013</v>
      </c>
      <c r="D43" s="70" t="s">
        <v>114</v>
      </c>
      <c r="E43" s="82"/>
      <c r="F43" s="82"/>
      <c r="G43" s="82">
        <v>666895096</v>
      </c>
      <c r="H43" s="70"/>
      <c r="I43" s="70"/>
      <c r="J43" s="82"/>
      <c r="K43" s="70"/>
      <c r="L43" s="70"/>
      <c r="M43" s="82"/>
      <c r="N43" s="82"/>
    </row>
    <row r="44" spans="1:14" s="45" customFormat="1">
      <c r="A44" s="85"/>
      <c r="B44" s="72" t="s">
        <v>59</v>
      </c>
      <c r="C44" s="72"/>
      <c r="D44" s="70"/>
      <c r="E44" s="82"/>
      <c r="F44" s="82"/>
      <c r="G44" s="82"/>
      <c r="H44" s="70"/>
      <c r="I44" s="70"/>
      <c r="J44" s="82"/>
      <c r="K44" s="70"/>
      <c r="L44" s="70"/>
      <c r="M44" s="82"/>
      <c r="N44" s="82"/>
    </row>
    <row r="45" spans="1:14" s="45" customFormat="1">
      <c r="A45" s="85"/>
      <c r="B45" s="72" t="s">
        <v>110</v>
      </c>
      <c r="C45" s="72"/>
      <c r="D45" s="70"/>
      <c r="E45" s="82"/>
      <c r="F45" s="82"/>
      <c r="G45" s="82"/>
      <c r="H45" s="70"/>
      <c r="I45" s="70"/>
      <c r="J45" s="82"/>
      <c r="K45" s="70"/>
      <c r="L45" s="70"/>
      <c r="M45" s="82"/>
      <c r="N45" s="82"/>
    </row>
    <row r="46" spans="1:14" s="45" customFormat="1">
      <c r="A46" s="85"/>
      <c r="B46" s="72" t="s">
        <v>124</v>
      </c>
      <c r="C46" s="72"/>
      <c r="D46" s="70"/>
      <c r="E46" s="82"/>
      <c r="F46" s="82"/>
      <c r="G46" s="82"/>
      <c r="H46" s="70"/>
      <c r="I46" s="70"/>
      <c r="J46" s="82"/>
      <c r="K46" s="70"/>
      <c r="L46" s="70"/>
      <c r="M46" s="82"/>
      <c r="N46" s="82"/>
    </row>
    <row r="47" spans="1:14" ht="58.3">
      <c r="A47" s="18"/>
      <c r="B47" s="87" t="s">
        <v>83</v>
      </c>
      <c r="C47" s="88">
        <v>776012577</v>
      </c>
      <c r="D47" s="89"/>
      <c r="E47" s="88"/>
      <c r="F47" s="88"/>
      <c r="G47" s="88"/>
      <c r="H47" s="89" t="s">
        <v>101</v>
      </c>
      <c r="I47" s="89"/>
      <c r="J47" s="88"/>
      <c r="K47" s="89"/>
      <c r="L47" s="89"/>
      <c r="M47" s="88"/>
      <c r="N47" s="88"/>
    </row>
    <row r="48" spans="1:14">
      <c r="A48" s="18"/>
      <c r="B48" s="72" t="s">
        <v>32</v>
      </c>
      <c r="C48" s="72" t="s">
        <v>85</v>
      </c>
      <c r="D48" s="70"/>
      <c r="E48" s="82"/>
      <c r="F48" s="82"/>
      <c r="G48" s="82"/>
      <c r="H48" s="70"/>
      <c r="I48" s="70"/>
      <c r="J48" s="82"/>
      <c r="K48" s="70"/>
      <c r="L48" s="70"/>
      <c r="M48" s="82"/>
      <c r="N48" s="82"/>
    </row>
    <row r="49" spans="1:14">
      <c r="A49" s="18"/>
      <c r="B49" s="72" t="s">
        <v>65</v>
      </c>
      <c r="C49" s="72"/>
      <c r="D49" s="70"/>
      <c r="E49" s="82"/>
      <c r="F49" s="82"/>
      <c r="G49" s="82"/>
      <c r="H49" s="70"/>
      <c r="I49" s="70"/>
      <c r="J49" s="82"/>
      <c r="K49" s="70"/>
      <c r="L49" s="70"/>
      <c r="M49" s="82"/>
      <c r="N49" s="82"/>
    </row>
    <row r="50" spans="1:14">
      <c r="A50" s="18"/>
      <c r="B50" s="72" t="s">
        <v>100</v>
      </c>
      <c r="C50" s="72"/>
      <c r="D50" s="70"/>
      <c r="E50" s="82"/>
      <c r="F50" s="82"/>
      <c r="G50" s="82"/>
      <c r="H50" s="83"/>
      <c r="I50" s="70"/>
      <c r="J50" s="82"/>
      <c r="K50" s="84"/>
      <c r="L50" s="70"/>
      <c r="M50" s="82"/>
      <c r="N50" s="82"/>
    </row>
    <row r="51" spans="1:14">
      <c r="A51" s="18"/>
      <c r="B51" s="72" t="s">
        <v>226</v>
      </c>
      <c r="C51" s="72"/>
      <c r="D51" s="70"/>
      <c r="E51" s="82"/>
      <c r="F51" s="82"/>
      <c r="G51" s="82"/>
      <c r="H51" s="83"/>
      <c r="I51" s="70"/>
      <c r="J51" s="82"/>
      <c r="K51" s="84"/>
      <c r="L51" s="70"/>
      <c r="M51" s="82"/>
      <c r="N51" s="82"/>
    </row>
    <row r="52" spans="1:14">
      <c r="A52" s="18"/>
      <c r="B52" s="72" t="s">
        <v>56</v>
      </c>
      <c r="C52" s="72"/>
      <c r="D52" s="70"/>
      <c r="E52" s="82"/>
      <c r="F52" s="82"/>
      <c r="G52" s="82"/>
      <c r="H52" s="70"/>
      <c r="I52" s="70"/>
      <c r="J52" s="82"/>
      <c r="K52" s="70"/>
      <c r="L52" s="70"/>
      <c r="M52" s="82"/>
      <c r="N52" s="82"/>
    </row>
    <row r="53" spans="1:14" ht="29.15">
      <c r="A53" s="18"/>
      <c r="B53" s="72" t="s">
        <v>67</v>
      </c>
      <c r="C53" s="72">
        <v>334764495</v>
      </c>
      <c r="D53" s="70" t="s">
        <v>88</v>
      </c>
      <c r="E53" s="82"/>
      <c r="F53" s="82"/>
      <c r="G53" s="82"/>
      <c r="H53" s="70" t="s">
        <v>90</v>
      </c>
      <c r="I53" s="70" t="s">
        <v>89</v>
      </c>
      <c r="J53" s="82"/>
      <c r="K53" s="70"/>
      <c r="L53" s="70"/>
      <c r="M53" s="82"/>
      <c r="N53" s="82"/>
    </row>
    <row r="54" spans="1:14">
      <c r="A54" s="18"/>
      <c r="B54" s="72" t="s">
        <v>104</v>
      </c>
      <c r="C54" s="72" t="s">
        <v>113</v>
      </c>
      <c r="D54" s="70" t="s">
        <v>109</v>
      </c>
      <c r="E54" s="82"/>
      <c r="F54" s="82"/>
      <c r="G54" s="82"/>
      <c r="H54" s="83" t="s">
        <v>108</v>
      </c>
      <c r="I54" s="70"/>
      <c r="J54" s="82"/>
      <c r="K54" s="84"/>
      <c r="L54" s="70"/>
      <c r="M54" s="82"/>
      <c r="N54" s="82"/>
    </row>
    <row r="55" spans="1:14">
      <c r="A55" s="18"/>
      <c r="B55" s="72" t="s">
        <v>286</v>
      </c>
      <c r="C55" s="72"/>
      <c r="D55" s="70"/>
      <c r="E55" s="82"/>
      <c r="F55" s="82"/>
      <c r="G55" s="82"/>
      <c r="H55" s="83"/>
      <c r="I55" s="70"/>
      <c r="J55" s="82"/>
      <c r="K55" s="84"/>
      <c r="L55" s="70"/>
      <c r="M55" s="82"/>
      <c r="N55" s="82"/>
    </row>
    <row r="56" spans="1:14">
      <c r="A56" s="18"/>
      <c r="B56" s="72" t="s">
        <v>35</v>
      </c>
      <c r="C56" s="72">
        <v>523358638</v>
      </c>
      <c r="D56" s="70"/>
      <c r="E56" s="82"/>
      <c r="F56" s="82"/>
      <c r="G56" s="82"/>
      <c r="H56" s="83">
        <v>611446155</v>
      </c>
      <c r="I56" s="70"/>
      <c r="J56" s="82"/>
      <c r="K56" s="84" t="s">
        <v>76</v>
      </c>
      <c r="L56" s="70" t="s">
        <v>75</v>
      </c>
      <c r="M56" s="82"/>
      <c r="N56" s="82"/>
    </row>
    <row r="57" spans="1:14">
      <c r="A57" s="18"/>
      <c r="B57" s="72" t="s">
        <v>287</v>
      </c>
      <c r="C57" s="72"/>
      <c r="D57" s="70"/>
      <c r="E57" s="82"/>
      <c r="F57" s="82"/>
      <c r="G57" s="82"/>
      <c r="H57" s="83"/>
      <c r="I57" s="70"/>
      <c r="J57" s="82"/>
      <c r="K57" s="84"/>
      <c r="L57" s="70"/>
      <c r="M57" s="82"/>
      <c r="N57" s="82"/>
    </row>
    <row r="58" spans="1:14">
      <c r="A58" s="18"/>
      <c r="B58" s="72" t="s">
        <v>294</v>
      </c>
      <c r="C58" s="72"/>
      <c r="D58" s="70"/>
      <c r="E58" s="82"/>
      <c r="F58" s="82"/>
      <c r="G58" s="82"/>
      <c r="H58" s="83"/>
      <c r="I58" s="70"/>
      <c r="J58" s="82"/>
      <c r="K58" s="84"/>
      <c r="L58" s="70"/>
      <c r="M58" s="82"/>
      <c r="N58" s="82"/>
    </row>
    <row r="59" spans="1:14">
      <c r="A59" s="18"/>
      <c r="B59" s="82"/>
      <c r="C59" s="82"/>
      <c r="D59" s="70"/>
      <c r="E59" s="82"/>
      <c r="F59" s="82"/>
      <c r="G59" s="82"/>
      <c r="H59" s="70"/>
      <c r="I59" s="70"/>
      <c r="J59" s="82"/>
      <c r="K59" s="70"/>
      <c r="L59" s="70"/>
      <c r="M59" s="82"/>
      <c r="N59" s="82"/>
    </row>
    <row r="60" spans="1:14" ht="26.15">
      <c r="A60" s="21" t="s">
        <v>47</v>
      </c>
      <c r="B60" s="19"/>
      <c r="C60" s="19"/>
      <c r="D60" s="59"/>
      <c r="E60" s="19"/>
      <c r="F60" s="19"/>
      <c r="G60" s="19"/>
      <c r="H60" s="59"/>
      <c r="I60" s="59"/>
      <c r="J60" s="19"/>
      <c r="K60" s="59"/>
      <c r="L60" s="59"/>
      <c r="M60" s="19"/>
      <c r="N60" s="19"/>
    </row>
    <row r="61" spans="1:14">
      <c r="A61" s="20"/>
      <c r="B61" s="19"/>
      <c r="C61" s="19"/>
      <c r="D61" s="59"/>
      <c r="E61" s="19"/>
      <c r="F61" s="19"/>
      <c r="G61" s="19"/>
      <c r="H61" s="59"/>
      <c r="I61" s="59"/>
      <c r="J61" s="19"/>
      <c r="K61" s="59"/>
      <c r="L61" s="59"/>
      <c r="M61" s="19"/>
      <c r="N61" s="19"/>
    </row>
    <row r="62" spans="1:14">
      <c r="A62" s="20"/>
      <c r="B62" s="19"/>
      <c r="C62" s="19"/>
      <c r="D62" s="59"/>
      <c r="E62" s="19"/>
      <c r="F62" s="19"/>
      <c r="G62" s="19"/>
      <c r="H62" s="59"/>
      <c r="I62" s="59"/>
      <c r="J62" s="19"/>
      <c r="K62" s="59"/>
      <c r="L62" s="59"/>
      <c r="M62" s="19"/>
      <c r="N62" s="19"/>
    </row>
    <row r="63" spans="1:14">
      <c r="A63" s="20"/>
      <c r="B63" s="19"/>
      <c r="C63" s="19"/>
      <c r="D63" s="59"/>
      <c r="E63" s="19"/>
      <c r="F63" s="19"/>
      <c r="G63" s="19"/>
      <c r="H63" s="59"/>
      <c r="I63" s="59"/>
      <c r="J63" s="19"/>
      <c r="K63" s="59"/>
      <c r="L63" s="59"/>
      <c r="M63" s="19"/>
      <c r="N63" s="19"/>
    </row>
    <row r="64" spans="1:14">
      <c r="A64" s="20"/>
      <c r="B64" s="19"/>
      <c r="C64" s="19"/>
      <c r="D64" s="59"/>
      <c r="E64" s="19"/>
      <c r="F64" s="19"/>
      <c r="G64" s="19"/>
      <c r="H64" s="59"/>
      <c r="I64" s="59"/>
      <c r="J64" s="19"/>
      <c r="K64" s="59"/>
      <c r="L64" s="59"/>
      <c r="M64" s="19"/>
      <c r="N64" s="19"/>
    </row>
    <row r="65" spans="1:14">
      <c r="A65" s="20"/>
      <c r="B65" s="19"/>
      <c r="C65" s="19"/>
      <c r="D65" s="59"/>
      <c r="E65" s="19"/>
      <c r="F65" s="19"/>
      <c r="G65" s="19"/>
      <c r="H65" s="59"/>
      <c r="I65" s="59"/>
      <c r="J65" s="19"/>
      <c r="K65" s="59"/>
      <c r="L65" s="59"/>
      <c r="M65" s="19"/>
      <c r="N65" s="19"/>
    </row>
    <row r="66" spans="1:14">
      <c r="A66" s="20"/>
      <c r="B66" s="19"/>
      <c r="C66" s="19"/>
      <c r="D66" s="59"/>
      <c r="E66" s="19"/>
      <c r="F66" s="19"/>
      <c r="G66" s="19"/>
      <c r="H66" s="59"/>
      <c r="I66" s="59"/>
      <c r="J66" s="19"/>
      <c r="K66" s="59"/>
      <c r="L66" s="59"/>
      <c r="M66" s="19"/>
      <c r="N66" s="19"/>
    </row>
    <row r="67" spans="1:14">
      <c r="A67" s="20"/>
      <c r="B67" s="19"/>
      <c r="C67" s="19"/>
      <c r="D67" s="59"/>
      <c r="E67" s="19"/>
      <c r="F67" s="19"/>
      <c r="G67" s="19"/>
      <c r="H67" s="59"/>
      <c r="I67" s="59"/>
      <c r="J67" s="19"/>
      <c r="K67" s="59"/>
      <c r="L67" s="59"/>
      <c r="M67" s="19"/>
      <c r="N67" s="19"/>
    </row>
    <row r="68" spans="1:14">
      <c r="A68" s="20"/>
      <c r="B68" s="19"/>
      <c r="C68" s="19"/>
      <c r="D68" s="59"/>
      <c r="E68" s="19"/>
      <c r="F68" s="19"/>
      <c r="G68" s="19"/>
      <c r="H68" s="59"/>
      <c r="I68" s="59"/>
      <c r="J68" s="19"/>
      <c r="K68" s="59"/>
      <c r="L68" s="59"/>
      <c r="M68" s="19"/>
      <c r="N68" s="19"/>
    </row>
    <row r="69" spans="1:14">
      <c r="A69" s="20"/>
      <c r="B69" s="19"/>
      <c r="C69" s="19"/>
      <c r="D69" s="59"/>
      <c r="E69" s="19"/>
      <c r="F69" s="19"/>
      <c r="G69" s="19"/>
      <c r="H69" s="59"/>
      <c r="I69" s="59"/>
      <c r="J69" s="19"/>
      <c r="K69" s="59"/>
      <c r="L69" s="59"/>
      <c r="M69" s="19"/>
      <c r="N69" s="19"/>
    </row>
    <row r="70" spans="1:14">
      <c r="A70" s="20"/>
      <c r="B70" s="19"/>
      <c r="C70" s="19"/>
      <c r="D70" s="59"/>
      <c r="E70" s="19"/>
      <c r="F70" s="19"/>
      <c r="G70" s="19"/>
      <c r="H70" s="59"/>
      <c r="I70" s="59"/>
      <c r="J70" s="19"/>
      <c r="K70" s="59"/>
      <c r="L70" s="59"/>
      <c r="M70" s="19"/>
      <c r="N70" s="19"/>
    </row>
    <row r="71" spans="1:14">
      <c r="A71" s="20"/>
      <c r="B71" s="19"/>
      <c r="C71" s="19"/>
      <c r="D71" s="59"/>
      <c r="E71" s="19"/>
      <c r="F71" s="19"/>
      <c r="G71" s="19"/>
      <c r="H71" s="59"/>
      <c r="I71" s="59"/>
      <c r="J71" s="19"/>
      <c r="K71" s="59"/>
      <c r="L71" s="59"/>
      <c r="M71" s="19"/>
      <c r="N71" s="19"/>
    </row>
    <row r="72" spans="1:14">
      <c r="A72" s="20"/>
      <c r="B72" s="19"/>
      <c r="C72" s="19"/>
      <c r="D72" s="59"/>
      <c r="E72" s="19"/>
      <c r="F72" s="19"/>
      <c r="G72" s="19"/>
      <c r="H72" s="59"/>
      <c r="I72" s="59"/>
      <c r="J72" s="19"/>
      <c r="K72" s="59"/>
      <c r="L72" s="59"/>
      <c r="M72" s="19"/>
      <c r="N72" s="19"/>
    </row>
    <row r="73" spans="1:14">
      <c r="A73" s="20"/>
      <c r="B73" s="19"/>
      <c r="C73" s="19"/>
      <c r="D73" s="59"/>
      <c r="E73" s="19"/>
      <c r="F73" s="19"/>
      <c r="G73" s="19"/>
      <c r="H73" s="59"/>
      <c r="I73" s="59"/>
      <c r="J73" s="19"/>
      <c r="K73" s="59"/>
      <c r="L73" s="59"/>
      <c r="M73" s="19"/>
      <c r="N73" s="19"/>
    </row>
    <row r="74" spans="1:14">
      <c r="A74" s="20"/>
      <c r="B74" s="19"/>
      <c r="C74" s="19"/>
      <c r="D74" s="59"/>
      <c r="E74" s="19"/>
      <c r="F74" s="19"/>
      <c r="G74" s="19"/>
      <c r="H74" s="59"/>
      <c r="I74" s="59"/>
      <c r="J74" s="19"/>
      <c r="K74" s="59"/>
      <c r="L74" s="59"/>
      <c r="M74" s="19"/>
      <c r="N74" s="19"/>
    </row>
    <row r="75" spans="1:14">
      <c r="A75" s="20"/>
      <c r="B75" s="19"/>
      <c r="C75" s="19"/>
      <c r="D75" s="59"/>
      <c r="E75" s="19"/>
      <c r="F75" s="19"/>
      <c r="G75" s="19"/>
      <c r="H75" s="59"/>
      <c r="I75" s="59"/>
      <c r="J75" s="19"/>
      <c r="K75" s="59"/>
      <c r="L75" s="59"/>
      <c r="M75" s="19"/>
      <c r="N75" s="19"/>
    </row>
    <row r="76" spans="1:14">
      <c r="A76" s="20"/>
      <c r="B76" s="19"/>
      <c r="C76" s="19"/>
      <c r="D76" s="59"/>
      <c r="E76" s="19"/>
      <c r="F76" s="19"/>
      <c r="G76" s="19"/>
      <c r="H76" s="59"/>
      <c r="I76" s="59"/>
      <c r="J76" s="19"/>
      <c r="K76" s="59"/>
      <c r="L76" s="59"/>
      <c r="M76" s="19"/>
      <c r="N76" s="19"/>
    </row>
    <row r="77" spans="1:14">
      <c r="A77" s="20"/>
      <c r="B77" s="19"/>
      <c r="C77" s="19"/>
      <c r="D77" s="59"/>
      <c r="E77" s="19"/>
      <c r="F77" s="19"/>
      <c r="G77" s="19"/>
      <c r="H77" s="59"/>
      <c r="I77" s="59"/>
      <c r="J77" s="19"/>
      <c r="K77" s="59"/>
      <c r="L77" s="59"/>
      <c r="M77" s="19"/>
      <c r="N77" s="19"/>
    </row>
    <row r="78" spans="1:14">
      <c r="A78" s="20"/>
      <c r="B78" s="19"/>
      <c r="C78" s="19"/>
      <c r="D78" s="59"/>
      <c r="E78" s="19"/>
      <c r="F78" s="19"/>
      <c r="G78" s="19"/>
      <c r="H78" s="59"/>
      <c r="I78" s="59"/>
      <c r="J78" s="19"/>
      <c r="K78" s="59"/>
      <c r="L78" s="59"/>
      <c r="M78" s="19"/>
      <c r="N78" s="19"/>
    </row>
    <row r="79" spans="1:14">
      <c r="A79" s="20"/>
      <c r="B79" s="19"/>
      <c r="C79" s="19"/>
      <c r="D79" s="59"/>
      <c r="E79" s="19"/>
      <c r="F79" s="19"/>
      <c r="G79" s="19"/>
      <c r="H79" s="59"/>
      <c r="I79" s="59"/>
      <c r="J79" s="19"/>
      <c r="K79" s="59"/>
      <c r="L79" s="59"/>
      <c r="M79" s="19"/>
      <c r="N79" s="19"/>
    </row>
    <row r="80" spans="1:14">
      <c r="A80" s="20"/>
      <c r="B80" s="19"/>
      <c r="C80" s="19"/>
      <c r="D80" s="59"/>
      <c r="E80" s="19"/>
      <c r="F80" s="19"/>
      <c r="G80" s="19"/>
      <c r="H80" s="59"/>
      <c r="I80" s="59"/>
      <c r="J80" s="19"/>
      <c r="K80" s="59"/>
      <c r="L80" s="59"/>
      <c r="M80" s="19"/>
      <c r="N80" s="19"/>
    </row>
    <row r="81" spans="1:14">
      <c r="A81" s="20"/>
      <c r="B81" s="19"/>
      <c r="C81" s="19"/>
      <c r="D81" s="59"/>
      <c r="E81" s="19"/>
      <c r="F81" s="19"/>
      <c r="G81" s="19"/>
      <c r="H81" s="59"/>
      <c r="I81" s="59"/>
      <c r="J81" s="19"/>
      <c r="K81" s="59"/>
      <c r="L81" s="59"/>
      <c r="M81" s="19"/>
      <c r="N81" s="19"/>
    </row>
    <row r="82" spans="1:14">
      <c r="A82" s="20"/>
      <c r="B82" s="19"/>
      <c r="C82" s="19"/>
      <c r="D82" s="59"/>
      <c r="E82" s="19"/>
      <c r="F82" s="19"/>
      <c r="G82" s="19"/>
      <c r="H82" s="59"/>
      <c r="I82" s="59"/>
      <c r="J82" s="19"/>
      <c r="K82" s="59"/>
      <c r="L82" s="59"/>
      <c r="M82" s="19"/>
      <c r="N82" s="19"/>
    </row>
    <row r="83" spans="1:14">
      <c r="A83" s="20"/>
      <c r="B83" s="19"/>
      <c r="C83" s="19"/>
      <c r="D83" s="59"/>
      <c r="E83" s="19"/>
      <c r="F83" s="19"/>
      <c r="G83" s="19"/>
      <c r="H83" s="59"/>
      <c r="I83" s="59"/>
      <c r="J83" s="19"/>
      <c r="K83" s="59"/>
      <c r="L83" s="59"/>
      <c r="M83" s="19"/>
      <c r="N83" s="19"/>
    </row>
    <row r="84" spans="1:14">
      <c r="A84" s="20"/>
      <c r="B84" s="19"/>
      <c r="C84" s="19"/>
      <c r="D84" s="59"/>
      <c r="E84" s="19"/>
      <c r="F84" s="19"/>
      <c r="G84" s="19"/>
      <c r="H84" s="59"/>
      <c r="I84" s="59"/>
      <c r="J84" s="19"/>
      <c r="K84" s="59"/>
      <c r="L84" s="59"/>
      <c r="M84" s="19"/>
      <c r="N84" s="19"/>
    </row>
    <row r="85" spans="1:14">
      <c r="A85" s="20"/>
      <c r="B85" s="19"/>
      <c r="C85" s="19"/>
      <c r="D85" s="59"/>
      <c r="E85" s="19"/>
      <c r="F85" s="19"/>
      <c r="G85" s="19"/>
      <c r="H85" s="59"/>
      <c r="I85" s="59"/>
      <c r="J85" s="19"/>
      <c r="K85" s="59"/>
      <c r="L85" s="59"/>
      <c r="M85" s="19"/>
      <c r="N85" s="19"/>
    </row>
    <row r="86" spans="1:14">
      <c r="A86" s="20"/>
      <c r="B86" s="19"/>
      <c r="C86" s="19"/>
      <c r="D86" s="59"/>
      <c r="E86" s="19"/>
      <c r="F86" s="19"/>
      <c r="G86" s="19"/>
      <c r="H86" s="59"/>
      <c r="I86" s="59"/>
      <c r="J86" s="19"/>
      <c r="K86" s="59"/>
      <c r="L86" s="59"/>
      <c r="M86" s="19"/>
      <c r="N86" s="19"/>
    </row>
    <row r="87" spans="1:14">
      <c r="A87" s="20"/>
      <c r="B87" s="19"/>
      <c r="C87" s="19"/>
      <c r="D87" s="59"/>
      <c r="E87" s="19"/>
      <c r="F87" s="19"/>
      <c r="G87" s="19"/>
      <c r="H87" s="59"/>
      <c r="I87" s="59"/>
      <c r="J87" s="19"/>
      <c r="K87" s="59"/>
      <c r="L87" s="59"/>
      <c r="M87" s="19"/>
      <c r="N87" s="19"/>
    </row>
    <row r="88" spans="1:14">
      <c r="A88" s="20"/>
      <c r="B88" s="19"/>
      <c r="C88" s="19"/>
      <c r="D88" s="59"/>
      <c r="E88" s="19"/>
      <c r="F88" s="19"/>
      <c r="G88" s="19"/>
      <c r="H88" s="59"/>
      <c r="I88" s="59"/>
      <c r="J88" s="19"/>
      <c r="K88" s="59"/>
      <c r="L88" s="59"/>
      <c r="M88" s="19"/>
      <c r="N88" s="19"/>
    </row>
    <row r="89" spans="1:14">
      <c r="A89" s="20"/>
      <c r="B89" s="19"/>
      <c r="C89" s="19"/>
      <c r="D89" s="59"/>
      <c r="E89" s="19"/>
      <c r="F89" s="19"/>
      <c r="G89" s="19"/>
      <c r="H89" s="59"/>
      <c r="I89" s="59"/>
      <c r="J89" s="19"/>
      <c r="K89" s="59"/>
      <c r="L89" s="59"/>
      <c r="M89" s="19"/>
      <c r="N89" s="19"/>
    </row>
    <row r="90" spans="1:14">
      <c r="A90" s="20"/>
      <c r="B90" s="19"/>
      <c r="C90" s="19"/>
      <c r="D90" s="59"/>
      <c r="E90" s="19"/>
      <c r="F90" s="19"/>
      <c r="G90" s="19"/>
      <c r="H90" s="59"/>
      <c r="I90" s="59"/>
      <c r="J90" s="19"/>
      <c r="K90" s="59"/>
      <c r="L90" s="59"/>
      <c r="M90" s="19"/>
      <c r="N90" s="19"/>
    </row>
    <row r="91" spans="1:14">
      <c r="A91" s="20"/>
      <c r="B91" s="19"/>
      <c r="C91" s="19"/>
      <c r="D91" s="59"/>
      <c r="E91" s="19"/>
      <c r="F91" s="19"/>
      <c r="G91" s="19"/>
      <c r="H91" s="59"/>
      <c r="I91" s="59"/>
      <c r="J91" s="19"/>
      <c r="K91" s="59"/>
      <c r="L91" s="59"/>
      <c r="M91" s="19"/>
      <c r="N91" s="19"/>
    </row>
    <row r="92" spans="1:14">
      <c r="A92" s="20"/>
      <c r="B92" s="19"/>
      <c r="C92" s="19"/>
      <c r="D92" s="59"/>
      <c r="E92" s="19"/>
      <c r="F92" s="19"/>
      <c r="G92" s="19"/>
      <c r="H92" s="59"/>
      <c r="I92" s="59"/>
      <c r="J92" s="19"/>
      <c r="K92" s="59"/>
      <c r="L92" s="59"/>
      <c r="M92" s="19"/>
      <c r="N92" s="19"/>
    </row>
    <row r="93" spans="1:14">
      <c r="A93" s="20"/>
      <c r="B93" s="19"/>
      <c r="C93" s="19"/>
      <c r="D93" s="59"/>
      <c r="E93" s="19"/>
      <c r="F93" s="19"/>
      <c r="G93" s="19"/>
      <c r="H93" s="59"/>
      <c r="I93" s="59"/>
      <c r="J93" s="19"/>
      <c r="K93" s="59"/>
      <c r="L93" s="59"/>
      <c r="M93" s="19"/>
      <c r="N93" s="19"/>
    </row>
    <row r="94" spans="1:14">
      <c r="A94" s="20"/>
      <c r="B94" s="19"/>
      <c r="C94" s="19"/>
      <c r="D94" s="59"/>
      <c r="E94" s="19"/>
      <c r="F94" s="19"/>
      <c r="G94" s="19"/>
      <c r="H94" s="59"/>
      <c r="I94" s="59"/>
      <c r="J94" s="19"/>
      <c r="K94" s="59"/>
      <c r="L94" s="59"/>
      <c r="M94" s="19"/>
      <c r="N94" s="19"/>
    </row>
    <row r="95" spans="1:14">
      <c r="A95" s="20"/>
      <c r="B95" s="19"/>
      <c r="C95" s="19"/>
      <c r="D95" s="59"/>
      <c r="E95" s="19"/>
      <c r="F95" s="19"/>
      <c r="G95" s="19"/>
      <c r="H95" s="59"/>
      <c r="I95" s="59"/>
      <c r="J95" s="19"/>
      <c r="K95" s="59"/>
      <c r="L95" s="59"/>
      <c r="M95" s="19"/>
      <c r="N95" s="19"/>
    </row>
    <row r="96" spans="1:14">
      <c r="A96" s="20"/>
      <c r="B96" s="19"/>
      <c r="C96" s="19"/>
      <c r="D96" s="59"/>
      <c r="E96" s="19"/>
      <c r="F96" s="19"/>
      <c r="G96" s="19"/>
      <c r="H96" s="59"/>
      <c r="I96" s="59"/>
      <c r="J96" s="19"/>
      <c r="K96" s="59"/>
      <c r="L96" s="59"/>
      <c r="M96" s="19"/>
      <c r="N96" s="19"/>
    </row>
    <row r="97" spans="1:14">
      <c r="A97" s="20"/>
      <c r="B97" s="19"/>
      <c r="C97" s="19"/>
      <c r="D97" s="59"/>
      <c r="E97" s="19"/>
      <c r="F97" s="19"/>
      <c r="G97" s="19"/>
      <c r="H97" s="59"/>
      <c r="I97" s="59"/>
      <c r="J97" s="19"/>
      <c r="K97" s="59"/>
      <c r="L97" s="59"/>
      <c r="M97" s="19"/>
      <c r="N97" s="19"/>
    </row>
    <row r="98" spans="1:14">
      <c r="A98" s="20"/>
      <c r="B98" s="19"/>
      <c r="C98" s="19"/>
      <c r="D98" s="59"/>
      <c r="E98" s="19"/>
      <c r="F98" s="19"/>
      <c r="G98" s="19"/>
      <c r="H98" s="59"/>
      <c r="I98" s="59"/>
      <c r="J98" s="19"/>
      <c r="K98" s="59"/>
      <c r="L98" s="59"/>
      <c r="M98" s="19"/>
      <c r="N98" s="19"/>
    </row>
    <row r="99" spans="1:14">
      <c r="A99" s="20"/>
      <c r="B99" s="19"/>
      <c r="C99" s="19"/>
      <c r="D99" s="59"/>
      <c r="E99" s="19"/>
      <c r="F99" s="19"/>
      <c r="G99" s="19"/>
      <c r="H99" s="59"/>
      <c r="I99" s="59"/>
      <c r="J99" s="19"/>
      <c r="K99" s="59"/>
      <c r="L99" s="59"/>
      <c r="M99" s="19"/>
      <c r="N99" s="19"/>
    </row>
    <row r="100" spans="1:14">
      <c r="A100" s="20"/>
      <c r="B100" s="19"/>
      <c r="C100" s="19"/>
      <c r="D100" s="59"/>
      <c r="E100" s="19"/>
      <c r="F100" s="19"/>
      <c r="G100" s="19"/>
      <c r="H100" s="59"/>
      <c r="I100" s="59"/>
      <c r="J100" s="19"/>
      <c r="K100" s="59"/>
      <c r="L100" s="59"/>
      <c r="M100" s="19"/>
      <c r="N100" s="19"/>
    </row>
    <row r="101" spans="1:14">
      <c r="A101" s="20"/>
      <c r="B101" s="19"/>
      <c r="C101" s="19"/>
      <c r="D101" s="59"/>
      <c r="E101" s="19"/>
      <c r="F101" s="19"/>
      <c r="G101" s="19"/>
      <c r="H101" s="59"/>
      <c r="I101" s="59"/>
      <c r="J101" s="19"/>
      <c r="K101" s="59"/>
      <c r="L101" s="59"/>
      <c r="M101" s="19"/>
      <c r="N101" s="19"/>
    </row>
    <row r="102" spans="1:14">
      <c r="A102" s="20"/>
      <c r="B102" s="19"/>
      <c r="C102" s="19"/>
      <c r="D102" s="59"/>
      <c r="E102" s="19"/>
      <c r="F102" s="19"/>
      <c r="G102" s="19"/>
      <c r="H102" s="59"/>
      <c r="I102" s="59"/>
      <c r="J102" s="19"/>
      <c r="K102" s="59"/>
      <c r="L102" s="59"/>
      <c r="M102" s="19"/>
      <c r="N102" s="19"/>
    </row>
    <row r="103" spans="1:14">
      <c r="A103" s="20"/>
      <c r="B103" s="19"/>
      <c r="C103" s="19"/>
      <c r="D103" s="59"/>
      <c r="E103" s="19"/>
      <c r="F103" s="19"/>
      <c r="G103" s="19"/>
      <c r="H103" s="59"/>
      <c r="I103" s="59"/>
      <c r="J103" s="19"/>
      <c r="K103" s="59"/>
      <c r="L103" s="59"/>
      <c r="M103" s="19"/>
      <c r="N103" s="19"/>
    </row>
    <row r="104" spans="1:14">
      <c r="A104" s="20"/>
      <c r="B104" s="19"/>
      <c r="C104" s="19"/>
      <c r="D104" s="59"/>
      <c r="E104" s="19"/>
      <c r="F104" s="19"/>
      <c r="G104" s="19"/>
      <c r="H104" s="59"/>
      <c r="I104" s="59"/>
      <c r="J104" s="19"/>
      <c r="K104" s="59"/>
      <c r="L104" s="59"/>
      <c r="M104" s="19"/>
      <c r="N104" s="19"/>
    </row>
    <row r="105" spans="1:14">
      <c r="A105" s="20"/>
      <c r="B105" s="19"/>
      <c r="C105" s="19"/>
      <c r="D105" s="59"/>
      <c r="E105" s="19"/>
      <c r="F105" s="19"/>
      <c r="G105" s="19"/>
      <c r="H105" s="59"/>
      <c r="I105" s="59"/>
      <c r="J105" s="19"/>
      <c r="K105" s="59"/>
      <c r="L105" s="59"/>
      <c r="M105" s="19"/>
      <c r="N105" s="19"/>
    </row>
    <row r="106" spans="1:14">
      <c r="A106" s="20"/>
      <c r="B106" s="19"/>
      <c r="C106" s="19"/>
      <c r="D106" s="59"/>
      <c r="E106" s="19"/>
      <c r="F106" s="19"/>
      <c r="G106" s="19"/>
      <c r="H106" s="59"/>
      <c r="I106" s="59"/>
      <c r="J106" s="19"/>
      <c r="K106" s="59"/>
      <c r="L106" s="59"/>
      <c r="M106" s="19"/>
      <c r="N106" s="19"/>
    </row>
    <row r="107" spans="1:14">
      <c r="A107" s="20"/>
      <c r="B107" s="19"/>
      <c r="C107" s="19"/>
      <c r="D107" s="59"/>
      <c r="E107" s="19"/>
      <c r="F107" s="19"/>
      <c r="G107" s="19"/>
      <c r="H107" s="59"/>
      <c r="I107" s="59"/>
      <c r="J107" s="19"/>
      <c r="K107" s="59"/>
      <c r="L107" s="59"/>
      <c r="M107" s="19"/>
      <c r="N107" s="19"/>
    </row>
    <row r="108" spans="1:14">
      <c r="A108" s="20"/>
      <c r="B108" s="19"/>
      <c r="C108" s="19"/>
      <c r="D108" s="59"/>
      <c r="E108" s="19"/>
      <c r="F108" s="19"/>
      <c r="G108" s="19"/>
      <c r="H108" s="59"/>
      <c r="I108" s="59"/>
      <c r="J108" s="19"/>
      <c r="K108" s="59"/>
      <c r="L108" s="59"/>
      <c r="M108" s="19"/>
      <c r="N108" s="19"/>
    </row>
    <row r="109" spans="1:14">
      <c r="A109" s="20"/>
      <c r="B109" s="19"/>
      <c r="C109" s="19"/>
      <c r="D109" s="59"/>
      <c r="E109" s="19"/>
      <c r="F109" s="19"/>
      <c r="G109" s="19"/>
      <c r="H109" s="59"/>
      <c r="I109" s="59"/>
      <c r="J109" s="19"/>
      <c r="K109" s="59"/>
      <c r="L109" s="59"/>
      <c r="M109" s="19"/>
      <c r="N109" s="19"/>
    </row>
    <row r="110" spans="1:14">
      <c r="A110" s="20"/>
      <c r="B110" s="19"/>
      <c r="C110" s="19"/>
      <c r="D110" s="59"/>
      <c r="E110" s="19"/>
      <c r="F110" s="19"/>
      <c r="G110" s="19"/>
      <c r="H110" s="59"/>
      <c r="I110" s="59"/>
      <c r="J110" s="19"/>
      <c r="K110" s="59"/>
      <c r="L110" s="59"/>
      <c r="M110" s="19"/>
      <c r="N110" s="19"/>
    </row>
    <row r="111" spans="1:14">
      <c r="A111" s="20"/>
      <c r="B111" s="19"/>
      <c r="C111" s="19"/>
      <c r="D111" s="59"/>
      <c r="E111" s="19"/>
      <c r="F111" s="19"/>
      <c r="G111" s="19"/>
      <c r="H111" s="59"/>
      <c r="I111" s="59"/>
      <c r="J111" s="19"/>
      <c r="K111" s="59"/>
      <c r="L111" s="59"/>
      <c r="M111" s="19"/>
      <c r="N111" s="19"/>
    </row>
    <row r="112" spans="1:14">
      <c r="A112" s="20"/>
      <c r="B112" s="19"/>
      <c r="C112" s="19"/>
      <c r="D112" s="59"/>
      <c r="E112" s="19"/>
      <c r="F112" s="19"/>
      <c r="G112" s="19"/>
      <c r="H112" s="59"/>
      <c r="I112" s="59"/>
      <c r="J112" s="19"/>
      <c r="K112" s="59"/>
      <c r="L112" s="59"/>
      <c r="M112" s="19"/>
      <c r="N112" s="19"/>
    </row>
    <row r="113" spans="1:14">
      <c r="A113" s="20"/>
      <c r="B113" s="19"/>
      <c r="C113" s="19"/>
      <c r="D113" s="59"/>
      <c r="E113" s="19"/>
      <c r="F113" s="19"/>
      <c r="G113" s="19"/>
      <c r="H113" s="59"/>
      <c r="I113" s="59"/>
      <c r="J113" s="19"/>
      <c r="K113" s="59"/>
      <c r="L113" s="59"/>
      <c r="M113" s="19"/>
      <c r="N113" s="19"/>
    </row>
    <row r="114" spans="1:14">
      <c r="A114" s="20"/>
      <c r="B114" s="19"/>
      <c r="C114" s="19"/>
      <c r="D114" s="59"/>
      <c r="E114" s="19"/>
      <c r="F114" s="19"/>
      <c r="G114" s="19"/>
      <c r="H114" s="59"/>
      <c r="I114" s="59"/>
      <c r="J114" s="19"/>
      <c r="K114" s="59"/>
      <c r="L114" s="59"/>
      <c r="M114" s="19"/>
      <c r="N114" s="19"/>
    </row>
    <row r="115" spans="1:14">
      <c r="A115" s="20"/>
      <c r="B115" s="19"/>
      <c r="C115" s="19"/>
      <c r="D115" s="59"/>
      <c r="E115" s="19"/>
      <c r="F115" s="19"/>
      <c r="G115" s="19"/>
      <c r="H115" s="59"/>
      <c r="I115" s="59"/>
      <c r="J115" s="19"/>
      <c r="K115" s="59"/>
      <c r="L115" s="59"/>
      <c r="M115" s="19"/>
      <c r="N115" s="19"/>
    </row>
    <row r="116" spans="1:14">
      <c r="A116" s="20"/>
      <c r="B116" s="19"/>
      <c r="C116" s="19"/>
      <c r="D116" s="59"/>
      <c r="E116" s="19"/>
      <c r="F116" s="19"/>
      <c r="G116" s="19"/>
      <c r="H116" s="59"/>
      <c r="I116" s="59"/>
      <c r="J116" s="19"/>
      <c r="K116" s="59"/>
      <c r="L116" s="59"/>
      <c r="M116" s="19"/>
      <c r="N116" s="19"/>
    </row>
    <row r="117" spans="1:14">
      <c r="A117" s="20"/>
      <c r="B117" s="19"/>
      <c r="C117" s="19"/>
      <c r="D117" s="59"/>
      <c r="E117" s="19"/>
      <c r="F117" s="19"/>
      <c r="G117" s="19"/>
      <c r="H117" s="59"/>
      <c r="I117" s="59"/>
      <c r="J117" s="19"/>
      <c r="K117" s="59"/>
      <c r="L117" s="59"/>
      <c r="M117" s="19"/>
      <c r="N117" s="19"/>
    </row>
    <row r="118" spans="1:14">
      <c r="A118" s="20"/>
      <c r="B118" s="19"/>
      <c r="C118" s="19"/>
      <c r="D118" s="59"/>
      <c r="E118" s="19"/>
      <c r="F118" s="19"/>
      <c r="G118" s="19"/>
      <c r="H118" s="59"/>
      <c r="I118" s="59"/>
      <c r="J118" s="19"/>
      <c r="K118" s="59"/>
      <c r="L118" s="59"/>
      <c r="M118" s="19"/>
      <c r="N118" s="19"/>
    </row>
    <row r="119" spans="1:14">
      <c r="A119" s="20"/>
      <c r="B119" s="19"/>
      <c r="C119" s="19"/>
      <c r="D119" s="59"/>
      <c r="E119" s="19"/>
      <c r="F119" s="19"/>
      <c r="G119" s="19"/>
      <c r="H119" s="59"/>
      <c r="I119" s="59"/>
      <c r="J119" s="19"/>
      <c r="K119" s="59"/>
      <c r="L119" s="59"/>
      <c r="M119" s="19"/>
      <c r="N119" s="19"/>
    </row>
    <row r="120" spans="1:14">
      <c r="A120" s="20"/>
      <c r="B120" s="19"/>
      <c r="C120" s="19"/>
      <c r="D120" s="59"/>
      <c r="E120" s="19"/>
      <c r="F120" s="19"/>
      <c r="G120" s="19"/>
      <c r="H120" s="59"/>
      <c r="I120" s="59"/>
      <c r="J120" s="19"/>
      <c r="K120" s="59"/>
      <c r="L120" s="59"/>
      <c r="M120" s="19"/>
      <c r="N120" s="19"/>
    </row>
    <row r="121" spans="1:14">
      <c r="A121" s="20"/>
      <c r="B121" s="19"/>
      <c r="C121" s="19"/>
      <c r="D121" s="59"/>
      <c r="E121" s="19"/>
      <c r="F121" s="19"/>
      <c r="G121" s="19"/>
      <c r="H121" s="59"/>
      <c r="I121" s="59"/>
      <c r="J121" s="19"/>
      <c r="K121" s="59"/>
      <c r="L121" s="59"/>
      <c r="M121" s="19"/>
      <c r="N121" s="19"/>
    </row>
    <row r="122" spans="1:14">
      <c r="A122" s="20"/>
      <c r="B122" s="19"/>
      <c r="C122" s="19"/>
      <c r="D122" s="59"/>
      <c r="E122" s="19"/>
      <c r="F122" s="19"/>
      <c r="G122" s="19"/>
      <c r="H122" s="59"/>
      <c r="I122" s="59"/>
      <c r="J122" s="19"/>
      <c r="K122" s="59"/>
      <c r="L122" s="59"/>
      <c r="M122" s="19"/>
      <c r="N122" s="19"/>
    </row>
    <row r="123" spans="1:14">
      <c r="A123" s="20"/>
      <c r="B123" s="19"/>
      <c r="C123" s="19"/>
      <c r="D123" s="59"/>
      <c r="E123" s="19"/>
      <c r="F123" s="19"/>
      <c r="G123" s="19"/>
      <c r="H123" s="59"/>
      <c r="I123" s="59"/>
      <c r="J123" s="19"/>
      <c r="K123" s="59"/>
      <c r="L123" s="59"/>
      <c r="M123" s="19"/>
      <c r="N123" s="19"/>
    </row>
    <row r="124" spans="1:14">
      <c r="A124" s="20"/>
      <c r="B124" s="19"/>
      <c r="C124" s="19"/>
      <c r="D124" s="59"/>
      <c r="E124" s="19"/>
      <c r="F124" s="19"/>
      <c r="G124" s="19"/>
      <c r="H124" s="59"/>
      <c r="I124" s="59"/>
      <c r="J124" s="19"/>
      <c r="K124" s="59"/>
      <c r="L124" s="59"/>
      <c r="M124" s="19"/>
      <c r="N124" s="19"/>
    </row>
    <row r="125" spans="1:14">
      <c r="A125" s="20"/>
      <c r="B125" s="19"/>
      <c r="C125" s="19"/>
      <c r="D125" s="59"/>
      <c r="E125" s="19"/>
      <c r="F125" s="19"/>
      <c r="G125" s="19"/>
      <c r="H125" s="59"/>
      <c r="I125" s="59"/>
      <c r="J125" s="19"/>
      <c r="K125" s="59"/>
      <c r="L125" s="59"/>
      <c r="M125" s="19"/>
      <c r="N125" s="19"/>
    </row>
    <row r="126" spans="1:14">
      <c r="A126" s="20"/>
      <c r="B126" s="19"/>
      <c r="C126" s="19"/>
      <c r="D126" s="59"/>
      <c r="E126" s="19"/>
      <c r="F126" s="19"/>
      <c r="G126" s="19"/>
      <c r="H126" s="59"/>
      <c r="I126" s="59"/>
      <c r="J126" s="19"/>
      <c r="K126" s="59"/>
      <c r="L126" s="59"/>
      <c r="M126" s="19"/>
      <c r="N126" s="19"/>
    </row>
  </sheetData>
  <sortState xmlns:xlrd2="http://schemas.microsoft.com/office/spreadsheetml/2017/richdata2" ref="B8:N59">
    <sortCondition ref="B8:B59"/>
  </sortState>
  <hyperlinks>
    <hyperlink ref="L21" r:id="rId1" display="f.arnaud@tandem2p.com" xr:uid="{88F628BD-F5A9-411D-88EA-813F48374BF4}"/>
    <hyperlink ref="L28" r:id="rId2" xr:uid="{A706842C-247B-494B-B193-E1769AB43C25}"/>
    <hyperlink ref="L19" r:id="rId3" xr:uid="{69858EEA-F1E1-408A-9ED7-69A8B790D8C3}"/>
    <hyperlink ref="D28" r:id="rId4" display="mailto:didierkupke@gmail.com" xr:uid="{5E9094E7-96F3-4351-87E4-DE2BCB41F35F}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2E48F-714B-4A83-B74B-D94A9BDE4978}">
  <sheetPr codeName="Feuil7"/>
  <dimension ref="C1:J33"/>
  <sheetViews>
    <sheetView topLeftCell="A4" workbookViewId="0">
      <selection activeCell="H10" sqref="H10"/>
    </sheetView>
  </sheetViews>
  <sheetFormatPr baseColWidth="10" defaultRowHeight="14.6"/>
  <cols>
    <col min="3" max="3" width="18.3828125" bestFit="1" customWidth="1"/>
  </cols>
  <sheetData>
    <row r="1" spans="3:10">
      <c r="C1" t="s">
        <v>120</v>
      </c>
      <c r="E1" t="s">
        <v>3</v>
      </c>
    </row>
    <row r="2" spans="3:10">
      <c r="C2" t="s">
        <v>125</v>
      </c>
      <c r="E2" t="s">
        <v>48</v>
      </c>
    </row>
    <row r="3" spans="3:10">
      <c r="C3" t="s">
        <v>126</v>
      </c>
      <c r="E3" t="s">
        <v>49</v>
      </c>
    </row>
    <row r="4" spans="3:10">
      <c r="C4" t="s">
        <v>127</v>
      </c>
      <c r="E4" t="s">
        <v>50</v>
      </c>
    </row>
    <row r="5" spans="3:10">
      <c r="C5" t="s">
        <v>128</v>
      </c>
      <c r="E5" t="s">
        <v>51</v>
      </c>
    </row>
    <row r="6" spans="3:10">
      <c r="C6" t="s">
        <v>129</v>
      </c>
    </row>
    <row r="12" spans="3:10">
      <c r="J12" s="110"/>
    </row>
    <row r="13" spans="3:10">
      <c r="J13" s="111"/>
    </row>
    <row r="14" spans="3:10">
      <c r="J14" s="111"/>
    </row>
    <row r="15" spans="3:10">
      <c r="J15" s="111"/>
    </row>
    <row r="16" spans="3:10">
      <c r="J16" s="111"/>
    </row>
    <row r="17" spans="10:10">
      <c r="J17" s="111"/>
    </row>
    <row r="18" spans="10:10">
      <c r="J18" s="111"/>
    </row>
    <row r="19" spans="10:10">
      <c r="J19" s="111"/>
    </row>
    <row r="20" spans="10:10">
      <c r="J20" s="111"/>
    </row>
    <row r="21" spans="10:10">
      <c r="J21" s="111"/>
    </row>
    <row r="22" spans="10:10">
      <c r="J22" s="111"/>
    </row>
    <row r="23" spans="10:10">
      <c r="J23" s="111"/>
    </row>
    <row r="24" spans="10:10">
      <c r="J24" s="111"/>
    </row>
    <row r="25" spans="10:10">
      <c r="J25" s="111"/>
    </row>
    <row r="26" spans="10:10">
      <c r="J26" s="111"/>
    </row>
    <row r="27" spans="10:10">
      <c r="J27" s="111"/>
    </row>
    <row r="28" spans="10:10">
      <c r="J28" s="111"/>
    </row>
    <row r="29" spans="10:10">
      <c r="J29" s="111"/>
    </row>
    <row r="30" spans="10:10">
      <c r="J30" s="111"/>
    </row>
    <row r="31" spans="10:10">
      <c r="J31" s="111"/>
    </row>
    <row r="32" spans="10:10">
      <c r="J32" s="111"/>
    </row>
    <row r="33" spans="10:10">
      <c r="J33" s="1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DATA DEVIS SUITE CDES</vt:lpstr>
      <vt:lpstr>FORMULAIRE SAISIE CDES</vt:lpstr>
      <vt:lpstr>DATA FACTURATIONS</vt:lpstr>
      <vt:lpstr>FORMULAIRE FACTURATION</vt:lpstr>
      <vt:lpstr>CLIENTS_PROSPECTS</vt:lpstr>
      <vt:lpstr>données</vt:lpstr>
      <vt:lpstr>CLIENTS</vt:lpstr>
      <vt:lpstr>FAMILLES</vt:lpstr>
      <vt:lpstr>TYPE</vt:lpstr>
      <vt:lpstr>'DATA FACTURATIONS'!Zone_d_impression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DK CONSULTING</dc:creator>
  <cp:lastModifiedBy>DK CONSULTING</cp:lastModifiedBy>
  <cp:lastPrinted>2021-05-12T15:21:06Z</cp:lastPrinted>
  <dcterms:created xsi:type="dcterms:W3CDTF">2018-05-26T16:05:06Z</dcterms:created>
  <dcterms:modified xsi:type="dcterms:W3CDTF">2021-05-15T15:50:39Z</dcterms:modified>
</cp:coreProperties>
</file>