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0" windowWidth="19200" windowHeight="5985" tabRatio="872" activeTab="1"/>
  </bookViews>
  <sheets>
    <sheet name="ADHESION 2018" sheetId="19" r:id="rId1"/>
    <sheet name="Yukari" sheetId="26" r:id="rId2"/>
    <sheet name="GLOBAL" sheetId="24" r:id="rId3"/>
    <sheet name="Synthèse 180920" sheetId="25" r:id="rId4"/>
    <sheet name="RESILIATIONS 2018" sheetId="20" r:id="rId5"/>
    <sheet name="POTENTIELS 2018" sheetId="12" r:id="rId6"/>
  </sheets>
  <definedNames>
    <definedName name="_xlnm._FilterDatabase" localSheetId="0" hidden="1">'ADHESION 2018'!$A$1:$P$159</definedName>
    <definedName name="_xlnm._FilterDatabase" localSheetId="2" hidden="1">GLOBAL!$A$1:$K$193</definedName>
    <definedName name="_xlnm.Print_Titles" localSheetId="0">'ADHESION 2018'!$1:$1</definedName>
    <definedName name="_xlnm.Print_Titles" localSheetId="2">GLOBAL!$1:$1</definedName>
    <definedName name="_xlnm.Print_Area" localSheetId="0">'ADHESION 2018'!$A$1:$H$153</definedName>
    <definedName name="_xlnm.Print_Area" localSheetId="2">GLOBAL!$C$1:$G$193</definedName>
  </definedNames>
  <calcPr calcId="145621"/>
</workbook>
</file>

<file path=xl/calcChain.xml><?xml version="1.0" encoding="utf-8"?>
<calcChain xmlns="http://schemas.openxmlformats.org/spreadsheetml/2006/main">
  <c r="L11" i="26" l="1"/>
  <c r="L12" i="26"/>
  <c r="L13" i="26"/>
  <c r="L14" i="26"/>
  <c r="L15" i="26"/>
  <c r="L16" i="26"/>
  <c r="L17" i="26"/>
  <c r="L18" i="26"/>
  <c r="L19" i="26"/>
  <c r="L20" i="26"/>
  <c r="L21" i="26"/>
  <c r="L22" i="26"/>
  <c r="L23" i="26"/>
  <c r="L24" i="26"/>
  <c r="L25" i="26"/>
  <c r="L26" i="26"/>
  <c r="L27" i="26"/>
  <c r="L28" i="26"/>
  <c r="L29" i="26"/>
  <c r="L30" i="26"/>
  <c r="L31" i="26"/>
  <c r="L32" i="26"/>
  <c r="L33" i="26"/>
  <c r="L34" i="26"/>
  <c r="L35" i="26"/>
  <c r="L36" i="26"/>
  <c r="L37" i="26"/>
  <c r="G198" i="24" l="1"/>
  <c r="G194" i="24"/>
  <c r="F198" i="24"/>
  <c r="G4" i="24" l="1"/>
  <c r="G9" i="24"/>
  <c r="G13" i="24"/>
  <c r="G18" i="24"/>
  <c r="G28" i="24"/>
  <c r="G37" i="24"/>
  <c r="G50" i="24"/>
  <c r="G57" i="24"/>
  <c r="G59" i="24"/>
  <c r="G62" i="24"/>
  <c r="G85" i="24"/>
  <c r="G88" i="24"/>
  <c r="G91" i="24"/>
  <c r="G93" i="24"/>
  <c r="G99" i="24"/>
  <c r="G104" i="24"/>
  <c r="G107" i="24"/>
  <c r="G118" i="24"/>
  <c r="G128" i="24"/>
  <c r="G133" i="24"/>
  <c r="G135" i="24"/>
  <c r="G142" i="24"/>
  <c r="G153" i="24"/>
  <c r="G158" i="24"/>
  <c r="G162" i="24"/>
  <c r="G166" i="24"/>
  <c r="G174" i="24"/>
  <c r="G178" i="24"/>
  <c r="G181" i="24"/>
  <c r="G184" i="24"/>
  <c r="G189" i="24"/>
  <c r="G190" i="24" l="1"/>
  <c r="C17" i="25" l="1"/>
  <c r="D22" i="25"/>
  <c r="D21" i="25"/>
  <c r="D14" i="25"/>
  <c r="D15" i="25"/>
  <c r="D16" i="25"/>
  <c r="D17" i="25" s="1"/>
  <c r="D8" i="25"/>
  <c r="D10" i="25" s="1"/>
  <c r="D9" i="25"/>
  <c r="B4" i="25"/>
  <c r="C4" i="25"/>
  <c r="J167" i="19" l="1"/>
  <c r="J166" i="19"/>
  <c r="J165" i="19"/>
  <c r="J168" i="19" s="1"/>
  <c r="I168" i="19"/>
  <c r="A15" i="20"/>
  <c r="D159" i="19"/>
  <c r="A159" i="19"/>
  <c r="E155" i="19"/>
  <c r="E163" i="19" l="1"/>
  <c r="D3" i="25" s="1"/>
  <c r="C23" i="25"/>
  <c r="B23" i="25"/>
  <c r="D23" i="25"/>
  <c r="B17" i="25"/>
  <c r="C10" i="25"/>
  <c r="B10" i="25"/>
  <c r="G197" i="24" l="1"/>
  <c r="G196" i="24" l="1"/>
  <c r="G195" i="24"/>
  <c r="E170" i="19" l="1"/>
  <c r="A161" i="19" s="1"/>
  <c r="E169" i="19" l="1"/>
  <c r="E162" i="19" l="1"/>
  <c r="D2" i="25" l="1"/>
  <c r="D4" i="25" s="1"/>
  <c r="F167" i="19" l="1"/>
  <c r="F168" i="19"/>
</calcChain>
</file>

<file path=xl/sharedStrings.xml><?xml version="1.0" encoding="utf-8"?>
<sst xmlns="http://schemas.openxmlformats.org/spreadsheetml/2006/main" count="1572" uniqueCount="465">
  <si>
    <t>SOCIETES</t>
  </si>
  <si>
    <t>J</t>
  </si>
  <si>
    <t>F</t>
  </si>
  <si>
    <t>KDDI FRANCE</t>
  </si>
  <si>
    <t>CREDIT AGRICOLE CIB</t>
  </si>
  <si>
    <t>BANQUE NOMURA FRANCE</t>
  </si>
  <si>
    <t>THE YOMIURI SHIMBUN</t>
  </si>
  <si>
    <t>VALERIE TERRANOVA INTERNATIONAL</t>
  </si>
  <si>
    <t>ESMOD</t>
  </si>
  <si>
    <t>HITACHI CORPORATE OFFICE, EUROPE</t>
  </si>
  <si>
    <t>SHIMADZU France</t>
  </si>
  <si>
    <t>DS AVOCATS</t>
  </si>
  <si>
    <t>CHÂTEAU DU CLOS LUCE</t>
  </si>
  <si>
    <t>UNIVERSCIENCE PARTENAIRES</t>
  </si>
  <si>
    <t>AIRBUS HELICOPTERS</t>
  </si>
  <si>
    <t xml:space="preserve">KANSAI TELECASTING CORPORATION </t>
  </si>
  <si>
    <t>ADIT</t>
  </si>
  <si>
    <t xml:space="preserve">MITSUI &amp; CO. EUROPE PLC </t>
  </si>
  <si>
    <t>ELITECH GROUP</t>
  </si>
  <si>
    <t>COMPTAPLUS</t>
  </si>
  <si>
    <t>JAPON INFORMATION</t>
  </si>
  <si>
    <t>BERSAY &amp; ASSOCIES</t>
  </si>
  <si>
    <t>LEONARD FASHION</t>
  </si>
  <si>
    <t>CHARMANT FRANCE</t>
  </si>
  <si>
    <t>CABIRA INVESTISSEMENT</t>
  </si>
  <si>
    <t>VP WINES France</t>
  </si>
  <si>
    <t>DAI NIPPON PRINTING CO., LTD</t>
  </si>
  <si>
    <t>ART SANJO</t>
  </si>
  <si>
    <t xml:space="preserve">AIR LIQUIDE </t>
  </si>
  <si>
    <t>NTN SNR ROULEMENTS</t>
  </si>
  <si>
    <t>HOTEL OKURA TOKYO</t>
  </si>
  <si>
    <t>CADERAS MARTIN</t>
  </si>
  <si>
    <t>BERNARDAUD</t>
  </si>
  <si>
    <t xml:space="preserve">ALL NIPPON AIRWAYS CO. LTD </t>
  </si>
  <si>
    <t>JTB GLOBAL BUSINESS FRANCE</t>
  </si>
  <si>
    <t>KLEE INC PARIS TOKYO</t>
  </si>
  <si>
    <t>EXA PARTNERS</t>
  </si>
  <si>
    <t>MONDEL INTERNATIONAL</t>
  </si>
  <si>
    <t>JAPAN RAILWAY GROUP</t>
  </si>
  <si>
    <t>CFAO</t>
  </si>
  <si>
    <t>NIKKEI EUROPE LIMITED</t>
  </si>
  <si>
    <t>NTT EUROPE LTD - France</t>
  </si>
  <si>
    <t>MARUYASU INDUSTRIES CO. LTD</t>
  </si>
  <si>
    <t>FIDAL - Direction Internationale</t>
  </si>
  <si>
    <t>TOKYO BUSINESS CONSULTANT</t>
  </si>
  <si>
    <t>AIR FRANCE</t>
  </si>
  <si>
    <t>TOKYO GAS CO., LTD</t>
  </si>
  <si>
    <t>SANRIO COMPANY LTD</t>
  </si>
  <si>
    <t>NHK Bureau Général pour l'Europe</t>
  </si>
  <si>
    <t>LE PUBLIC SYSTÈME CINEMA</t>
  </si>
  <si>
    <t>HIGH BRIDGE &amp; CO</t>
  </si>
  <si>
    <t>DATAWORDS</t>
  </si>
  <si>
    <t xml:space="preserve">KYOCERA FINECERAMICS </t>
  </si>
  <si>
    <t>PIERRE HERME PARIS (PH Holding)</t>
  </si>
  <si>
    <t>JP KARSENTY ET ASSOCIES</t>
  </si>
  <si>
    <t>AKEBONO BRAKE INDUSTRY - Bureau de liaison Europe</t>
  </si>
  <si>
    <t>JAL - JAPAN AIRLINES</t>
  </si>
  <si>
    <t>KPMG AUDIT</t>
  </si>
  <si>
    <t xml:space="preserve">MITSUBISHI FRANCE   </t>
  </si>
  <si>
    <t>MIZUHO BANK</t>
  </si>
  <si>
    <t>SHISEIDO INTERNATIONAL EUROPE</t>
  </si>
  <si>
    <t>THE BANK OF TOKYO MITSUBISHI -UFJ CO., LTD</t>
  </si>
  <si>
    <t>NMB MINEBEA</t>
  </si>
  <si>
    <t>AXA ASSISTANCE</t>
  </si>
  <si>
    <t>KERING</t>
  </si>
  <si>
    <t>NB</t>
  </si>
  <si>
    <t>NVX MEMBRES</t>
  </si>
  <si>
    <t>MEMBRES FR</t>
  </si>
  <si>
    <t>MEMBRES JP</t>
  </si>
  <si>
    <t>MONTANT GLOBAL</t>
  </si>
  <si>
    <t>MEMBRES TOTAL</t>
  </si>
  <si>
    <t>TOYOKO INN FRANCE</t>
  </si>
  <si>
    <t>BIRD &amp; BIRD</t>
  </si>
  <si>
    <t>HUMAN ACADEMY</t>
  </si>
  <si>
    <t>PRINCE HOTELS</t>
  </si>
  <si>
    <t>WENDEL</t>
  </si>
  <si>
    <t>AIR DE MALICE</t>
  </si>
  <si>
    <t>GROUPE GR</t>
  </si>
  <si>
    <t>ALTANA</t>
  </si>
  <si>
    <t>GRAM 3</t>
  </si>
  <si>
    <t>KATZ MENARD BERRIER  AVOCATS AARPI</t>
  </si>
  <si>
    <t>YUMI KATSURA FRANCE</t>
  </si>
  <si>
    <t>ALP</t>
  </si>
  <si>
    <t>ATSU ATSU EVENT</t>
  </si>
  <si>
    <t xml:space="preserve">CAISSE D'EPARGNE ILE DE FRANCE </t>
  </si>
  <si>
    <t>CHAMPAGNE LAURENT PERRIER</t>
  </si>
  <si>
    <t>ERNST &amp; YOUNG</t>
  </si>
  <si>
    <t xml:space="preserve">HERBERT SMITH </t>
  </si>
  <si>
    <t>JT INTERNATIONAL</t>
  </si>
  <si>
    <t>LVMH</t>
  </si>
  <si>
    <t>MELT IN POTE PRODUCTION</t>
  </si>
  <si>
    <t>MULTALER &amp; CIE</t>
  </si>
  <si>
    <t>PARK HYATT PARIS-VENDOME</t>
  </si>
  <si>
    <t>PASONA AGRI-PARTNERS INC.</t>
  </si>
  <si>
    <t>THALES INTERNATIONAL</t>
  </si>
  <si>
    <t>TOKIO MARINE KILN INSURANCE LIMITED</t>
  </si>
  <si>
    <t>VALEO</t>
  </si>
  <si>
    <t>TAKENAKA EUROPE GMBH</t>
  </si>
  <si>
    <t>SUMITOMO MITSUI TRUST BANK LTD</t>
  </si>
  <si>
    <t>IPPUDO PARIS</t>
  </si>
  <si>
    <t>COTIS</t>
  </si>
  <si>
    <t>HEBDO</t>
  </si>
  <si>
    <t>HOSHINO RESORTS</t>
  </si>
  <si>
    <t>CALSONIC KANSEI</t>
  </si>
  <si>
    <t>NATIONALITE</t>
  </si>
  <si>
    <t>SECTEUR</t>
  </si>
  <si>
    <t>Intelligence stratégique &amp; Conseil</t>
  </si>
  <si>
    <t>Communication et événementiel</t>
  </si>
  <si>
    <t>Gaz industriel</t>
  </si>
  <si>
    <t>Transport aérien</t>
  </si>
  <si>
    <t>Art de la table</t>
  </si>
  <si>
    <t>Cabinet d'avocats</t>
  </si>
  <si>
    <t>Conseil en investissement financier</t>
  </si>
  <si>
    <t>Cabinet d'expertise comptable</t>
  </si>
  <si>
    <t>Banque</t>
  </si>
  <si>
    <t>Négociants en vins de champagne</t>
  </si>
  <si>
    <t>Optique</t>
  </si>
  <si>
    <t>Site touristique</t>
  </si>
  <si>
    <t>Expertise comptable</t>
  </si>
  <si>
    <t>Localisation de sites Web - Traduction multimédia - PAO</t>
  </si>
  <si>
    <t>Conseil</t>
  </si>
  <si>
    <t>Semences potagères &amp; florales</t>
  </si>
  <si>
    <t>Consulting, Investissement &amp; Trading</t>
  </si>
  <si>
    <t>Ressources Humaines</t>
  </si>
  <si>
    <t>Hôtellerie</t>
  </si>
  <si>
    <t>Société de commerce</t>
  </si>
  <si>
    <t>Transport ferroviaire</t>
  </si>
  <si>
    <t>Communication &amp; interprétariat</t>
  </si>
  <si>
    <t>Industrie du tabac</t>
  </si>
  <si>
    <t>Agence de voyage</t>
  </si>
  <si>
    <t>Télécommunications</t>
  </si>
  <si>
    <t>Distribution de composants céramiques et électroniques</t>
  </si>
  <si>
    <t>Evénementiel</t>
  </si>
  <si>
    <t>Luxe</t>
  </si>
  <si>
    <t>Equipementier automobile</t>
  </si>
  <si>
    <t>Industrie</t>
  </si>
  <si>
    <t>Conseil export</t>
  </si>
  <si>
    <t>Laboratoire de phytologie esthétique</t>
  </si>
  <si>
    <t>Médias</t>
  </si>
  <si>
    <t>Automobile</t>
  </si>
  <si>
    <t>Agro-alimentaire</t>
  </si>
  <si>
    <t>Evénementiel - organisation de festivals</t>
  </si>
  <si>
    <t>Instrumentation scientifique</t>
  </si>
  <si>
    <t>Cosmétiques</t>
  </si>
  <si>
    <t>Assurance</t>
  </si>
  <si>
    <t>Import - Export</t>
  </si>
  <si>
    <t>Energie</t>
  </si>
  <si>
    <t>Produits pétroliers</t>
  </si>
  <si>
    <t>Agence de communication</t>
  </si>
  <si>
    <t xml:space="preserve">Services d'ingiénérie, développement de projets de construction </t>
  </si>
  <si>
    <t>Restauration</t>
  </si>
  <si>
    <t>Abonnés Hebdo du Japon</t>
  </si>
  <si>
    <t>SECTEUR 2</t>
  </si>
  <si>
    <t>TOTAL</t>
  </si>
  <si>
    <t>Gastronomie</t>
  </si>
  <si>
    <t>Exportateur de vins</t>
  </si>
  <si>
    <t>Systèmes de freinage automobile</t>
  </si>
  <si>
    <t>Système de moteur électrique et de roulements à bille</t>
  </si>
  <si>
    <t xml:space="preserve">RENAULT </t>
  </si>
  <si>
    <t>Société d'investissement</t>
  </si>
  <si>
    <t>Gestion installation informatique</t>
  </si>
  <si>
    <t xml:space="preserve">Conseil </t>
  </si>
  <si>
    <t>Audit &amp; conseil</t>
  </si>
  <si>
    <t>Distribution</t>
  </si>
  <si>
    <t>Aéronautique &amp; défense</t>
  </si>
  <si>
    <t>Roulements pour industrie, aéronautique &amp; automobile</t>
  </si>
  <si>
    <t>Distribution automobile et pharmaceutique en Afrique et en pays d'Outre mer</t>
  </si>
  <si>
    <t>Tourisme</t>
  </si>
  <si>
    <t>Médical</t>
  </si>
  <si>
    <t>Recherche &amp; Développement, Impression</t>
  </si>
  <si>
    <t>Communication</t>
  </si>
  <si>
    <t>Enseignement</t>
  </si>
  <si>
    <t>Relations entreprises &amp; musées scientifiques</t>
  </si>
  <si>
    <t>Conseil en stratégie</t>
  </si>
  <si>
    <t>Constructeur Automobile</t>
  </si>
  <si>
    <t>Electronique</t>
  </si>
  <si>
    <t>Gaz</t>
  </si>
  <si>
    <t>TOKYO GAS</t>
  </si>
  <si>
    <t>Ecole de formation aux métiers de la mode</t>
  </si>
  <si>
    <t>Coproduction et organisation de festivals,relations presse, promotions et lancement de films</t>
  </si>
  <si>
    <t>Pâtisserie et chocolaterie</t>
  </si>
  <si>
    <t xml:space="preserve">EUROPEAN SAKATA HOLDING </t>
  </si>
  <si>
    <t>PIERRE HERME PARIS</t>
  </si>
  <si>
    <t>LEGRAND FILLES &amp; FILS</t>
  </si>
  <si>
    <t xml:space="preserve">SUNTORY France  </t>
  </si>
  <si>
    <t xml:space="preserve">Prêt-à-porter haute couture </t>
  </si>
  <si>
    <t>PASONA AGRI-PARTNERS</t>
  </si>
  <si>
    <t>Cadeaux et produits grand public</t>
  </si>
  <si>
    <t>Transport</t>
  </si>
  <si>
    <t>Matériaux spéciaux &amp; pièces industrielles</t>
  </si>
  <si>
    <t>Cabinet de recrutement</t>
  </si>
  <si>
    <t>SOMPO JAPAN NIPPONKOA MARTIN &amp; BOULART</t>
  </si>
  <si>
    <t xml:space="preserve">JATCO France </t>
  </si>
  <si>
    <t xml:space="preserve">MARUYASU INDUSTRIES </t>
  </si>
  <si>
    <t>Constructeur automobile</t>
  </si>
  <si>
    <t xml:space="preserve">SUMITOMO MITSUI TRUST BANK </t>
  </si>
  <si>
    <t xml:space="preserve">THE BANK OF TOKYO MITSUBISHI -UFJ </t>
  </si>
  <si>
    <t xml:space="preserve">KATZ MENARD BERRIER  AVOCATS </t>
  </si>
  <si>
    <t xml:space="preserve">SEFA EVENT </t>
  </si>
  <si>
    <t>TOYOKO INN France</t>
  </si>
  <si>
    <t>NHK - Bureau Général pour l'Europe</t>
  </si>
  <si>
    <t>CHARMANT France</t>
  </si>
  <si>
    <t>ITOCHU France</t>
  </si>
  <si>
    <t xml:space="preserve">MITSUBISHI France   </t>
  </si>
  <si>
    <t xml:space="preserve">SOJITZ Europe </t>
  </si>
  <si>
    <t xml:space="preserve">MARUBENI Europe </t>
  </si>
  <si>
    <t>TOYOTA TSUSHO Europe</t>
  </si>
  <si>
    <t>MITSUBISHI HEAVY INDUSTRIES France</t>
  </si>
  <si>
    <t>HITACHI CORPORATE OFFICE Europe</t>
  </si>
  <si>
    <t>SHISEIDO INTERNATIONAL Europe</t>
  </si>
  <si>
    <t xml:space="preserve">TAKENAKA Europe </t>
  </si>
  <si>
    <t>SCENERY France</t>
  </si>
  <si>
    <t xml:space="preserve">INSTITUT D'ECONOMIE ET DE STRATEGIE FRANCO-JAPONAIS </t>
  </si>
  <si>
    <t>DAI NIPPON PRINTING</t>
  </si>
  <si>
    <t>BANQUE NOMURA France</t>
  </si>
  <si>
    <t xml:space="preserve">CAISSE D'EPARGNE ILE-DE-FRANCE </t>
  </si>
  <si>
    <t xml:space="preserve">NISSAN Europe </t>
  </si>
  <si>
    <t xml:space="preserve">TOYOTA MOTOR Europe </t>
  </si>
  <si>
    <t xml:space="preserve">AJINOMOTO Europe </t>
  </si>
  <si>
    <t xml:space="preserve">NIKKEI Europe </t>
  </si>
  <si>
    <t xml:space="preserve">MITSUI &amp; CO. Europe </t>
  </si>
  <si>
    <t>YUMI KATSURA France</t>
  </si>
  <si>
    <t>KDDI France</t>
  </si>
  <si>
    <t>GROUPE</t>
  </si>
  <si>
    <t>Biens de consommations</t>
  </si>
  <si>
    <t>Services</t>
  </si>
  <si>
    <t>BC</t>
  </si>
  <si>
    <t>S</t>
  </si>
  <si>
    <t>IND</t>
  </si>
  <si>
    <t>IND : Industrie</t>
  </si>
  <si>
    <t>BC : Biens de consommation</t>
  </si>
  <si>
    <t>S : Services</t>
  </si>
  <si>
    <t>x</t>
  </si>
  <si>
    <t>Grands groupes</t>
  </si>
  <si>
    <t>PME</t>
  </si>
  <si>
    <t>Aéronautique</t>
  </si>
  <si>
    <t>BLACK CODE EVENT</t>
  </si>
  <si>
    <t>ENGIE</t>
  </si>
  <si>
    <t>SEMAPHORES ENTREPRISES</t>
  </si>
  <si>
    <t>FUJITSU TECHNOLOGY SOLUTIONS</t>
  </si>
  <si>
    <t xml:space="preserve">Informatique </t>
  </si>
  <si>
    <t>IWASE COSFA EUROPE</t>
  </si>
  <si>
    <t>Ingrédients cosmétiques</t>
  </si>
  <si>
    <t>Conseil en transformation d'entreprises</t>
  </si>
  <si>
    <t>Industrie énergétique</t>
  </si>
  <si>
    <t>HERMES INTERNATIONAL</t>
  </si>
  <si>
    <t>Maroquinerie &amp; sellerie de luxe</t>
  </si>
  <si>
    <t>ARTELIE</t>
  </si>
  <si>
    <t>ARCHIPEL JAPON</t>
  </si>
  <si>
    <t>YUKI PRECISION</t>
  </si>
  <si>
    <t xml:space="preserve">Conseil - sécurité en investissement </t>
  </si>
  <si>
    <t xml:space="preserve">Pièces mécaniques </t>
  </si>
  <si>
    <t>KYREMA</t>
  </si>
  <si>
    <t>HOTEL NAPOLEON</t>
  </si>
  <si>
    <t>BIOMERIEUX</t>
  </si>
  <si>
    <t>GRANT THORNTON</t>
  </si>
  <si>
    <t xml:space="preserve">MANDEL &amp; ASSOCIES </t>
  </si>
  <si>
    <t>RETOUT GROUP INTERNATIONAL BUSINESS GROUP</t>
  </si>
  <si>
    <t>DIALOGUE FRANCO-JAPONAIS</t>
  </si>
  <si>
    <t>Microbiologie</t>
  </si>
  <si>
    <t>Conseil en affaires et gestion</t>
  </si>
  <si>
    <t>MANDEL &amp; ASSOCIES</t>
  </si>
  <si>
    <t>Grands magasins</t>
  </si>
  <si>
    <t>TOYOTA MOTOR EUROPE</t>
  </si>
  <si>
    <t>TOKIO MARINE KILN INSURANCE LTD</t>
  </si>
  <si>
    <t>SUNTORY FRANCE</t>
  </si>
  <si>
    <t>SOJITZ EUROPE</t>
  </si>
  <si>
    <t>SHIMADZU FRANCE</t>
  </si>
  <si>
    <t>SCENERY FRANCE</t>
  </si>
  <si>
    <t>RENAULT</t>
  </si>
  <si>
    <t xml:space="preserve">MITSUBISHI HEAVY INDUSTRIES FRANCE </t>
  </si>
  <si>
    <t>MARUBENI EUROPE</t>
  </si>
  <si>
    <t>GRAM 3 FRANCE</t>
  </si>
  <si>
    <t>EUROPEAN SAKATA HOLDING</t>
  </si>
  <si>
    <t xml:space="preserve">AJINOMOTO EUROPE </t>
  </si>
  <si>
    <t>CALSONIC KANSEI EUROPE</t>
  </si>
  <si>
    <t xml:space="preserve">JATCO FRANCE </t>
  </si>
  <si>
    <t>JT INTERNATIONAL FRANCE</t>
  </si>
  <si>
    <t>RENOUVELLEMENT</t>
  </si>
  <si>
    <t>FERAL SCHUHL SAINTE MARIE</t>
  </si>
  <si>
    <t>TASAKI</t>
  </si>
  <si>
    <t>renouvellement</t>
  </si>
  <si>
    <t>FONDATION FOUJITA</t>
  </si>
  <si>
    <t>Joaillerie</t>
  </si>
  <si>
    <t>Patrimoine culturel</t>
  </si>
  <si>
    <t>SUCRECUBE</t>
  </si>
  <si>
    <t>LPA-CGR</t>
  </si>
  <si>
    <t>MEMBRES AVEC ARRIERE DE COTIS 2016</t>
  </si>
  <si>
    <t>Expert comptable</t>
  </si>
  <si>
    <t>Conseil en informatique</t>
  </si>
  <si>
    <t>Industrie agroalimentaire et produits pharmaceutiques.</t>
  </si>
  <si>
    <t>Traduction, interprétariat, formation, conseil</t>
  </si>
  <si>
    <t>Interprètariat - Coordinateur - Guide conférencier en japonais</t>
  </si>
  <si>
    <t>Conseil stratégique pour cadres dirigeants</t>
  </si>
  <si>
    <t>Conseil en stratégie et influence</t>
  </si>
  <si>
    <t>Ecole de Manga, Animé, Jeux Vidéos.</t>
  </si>
  <si>
    <t>Groupe de maisons de luxe</t>
  </si>
  <si>
    <t>Industrie de construction mécanique</t>
  </si>
  <si>
    <t>Electronique, informatique, construction</t>
  </si>
  <si>
    <t xml:space="preserve">TV </t>
  </si>
  <si>
    <t xml:space="preserve">Presse </t>
  </si>
  <si>
    <t>Restauration &amp; traiteur évenementiel</t>
  </si>
  <si>
    <t>Equipement de diagnostic médical</t>
  </si>
  <si>
    <t>EDENRED</t>
  </si>
  <si>
    <t>CEFIR CONSULTING</t>
  </si>
  <si>
    <t>ELOKAMI PRODUCTION</t>
  </si>
  <si>
    <t>Conseil en financement public de l’innovation et de la fiscalité de la recherche</t>
  </si>
  <si>
    <t>Services prépayés pour entreprises</t>
  </si>
  <si>
    <t>Production audiovisuelle, Promotion de marques</t>
  </si>
  <si>
    <t>ENYAA</t>
  </si>
  <si>
    <t>CROSSLIGHT</t>
  </si>
  <si>
    <t xml:space="preserve">ASIE COMMUNICATION </t>
  </si>
  <si>
    <t>AIRBUS GROUP</t>
  </si>
  <si>
    <t>ASIE COMMUNICATION INTL</t>
  </si>
  <si>
    <t>Conseil Import Export</t>
  </si>
  <si>
    <t>Agence Evénementielle, Marketing et Communication</t>
  </si>
  <si>
    <t>VIRGINIE GRILLET</t>
  </si>
  <si>
    <t>ETNA INDUSTRIES</t>
  </si>
  <si>
    <t>PARIS TOKYO ART</t>
  </si>
  <si>
    <t>SUCRECUBE TECHNOLOGIES</t>
  </si>
  <si>
    <t>TASAKI FRANCE</t>
  </si>
  <si>
    <t>F&amp;JP</t>
  </si>
  <si>
    <t xml:space="preserve">MAISON DU BON </t>
  </si>
  <si>
    <t>En attente de renouvellement</t>
  </si>
  <si>
    <t>Total</t>
  </si>
  <si>
    <t>Membres FR</t>
  </si>
  <si>
    <t>Membres JP</t>
  </si>
  <si>
    <t>Nouveaux membres</t>
  </si>
  <si>
    <t>Résiliations</t>
  </si>
  <si>
    <t>Epicerie fine, thé, café, chocolat</t>
  </si>
  <si>
    <t>Cabinet de recrutement de jeunes diplomés</t>
  </si>
  <si>
    <t>PIERRE-YVES CAER GALLERY</t>
  </si>
  <si>
    <t>Galerie d'art</t>
  </si>
  <si>
    <t>Conseil en affaires</t>
  </si>
  <si>
    <t>Equipements et composants hydrauliques et pneumatiques</t>
  </si>
  <si>
    <t>Renouvelés</t>
  </si>
  <si>
    <t>9EME ART +</t>
  </si>
  <si>
    <t>COMITE D'EXPANSION ECONOMIQUE DU VAL D'OISE</t>
  </si>
  <si>
    <t>KPMG AZSA LLC</t>
  </si>
  <si>
    <t>JCDECAUX</t>
  </si>
  <si>
    <t>PAIEMENT</t>
  </si>
  <si>
    <t>ATSU ATSU EVENT / OKOTAKO</t>
  </si>
  <si>
    <t>INTERFINEXA</t>
  </si>
  <si>
    <t>ITOCHU</t>
  </si>
  <si>
    <t>MEMBRES AVEC ARRIERE DE COTIS 2017</t>
  </si>
  <si>
    <t>Appui aux entreprises</t>
  </si>
  <si>
    <t>Publicité et infrastructures urbaines</t>
  </si>
  <si>
    <t>RESILIATIONS</t>
  </si>
  <si>
    <t>Turnover</t>
  </si>
  <si>
    <t>membres 2015 :152</t>
  </si>
  <si>
    <t>TUNGALOY FRANCE</t>
  </si>
  <si>
    <t>Agence de communication - stratégie</t>
  </si>
  <si>
    <t>Outillage industriel</t>
  </si>
  <si>
    <t>Vins</t>
  </si>
  <si>
    <t>Construction &amp; urbanisme</t>
  </si>
  <si>
    <t>Art &amp; culture</t>
  </si>
  <si>
    <t>Biochimie &amp; Médical</t>
  </si>
  <si>
    <t>Ressources Humaines et services aux entreprises</t>
  </si>
  <si>
    <t>Boissons, vins &amp; spiritueux</t>
  </si>
  <si>
    <t>Banque &amp; services financiers</t>
  </si>
  <si>
    <t>en cours</t>
  </si>
  <si>
    <t>ISETAN MITSUKOSHI</t>
  </si>
  <si>
    <t>1440 - erreur paiement</t>
  </si>
  <si>
    <t>Licensing business</t>
  </si>
  <si>
    <t>BHV EXPLOITATION</t>
  </si>
  <si>
    <t>Grand magasin</t>
  </si>
  <si>
    <t>FOODEX</t>
  </si>
  <si>
    <t>erreur versement 1200</t>
  </si>
  <si>
    <t>VALICOM &amp; DECO / KUMIKO MATCHA</t>
  </si>
  <si>
    <t>Thé vert</t>
  </si>
  <si>
    <t>EN ATTENTE DE RENOUVELLEMENT</t>
  </si>
  <si>
    <t>RENOUVELES</t>
  </si>
  <si>
    <t>EDITIONS AKINOME</t>
  </si>
  <si>
    <t>Maison d'édition</t>
  </si>
  <si>
    <t>JEAN/LOUIS</t>
  </si>
  <si>
    <t>ALLIANCE RENAULT NISSAN</t>
  </si>
  <si>
    <t>cotis 2017 non payée</t>
  </si>
  <si>
    <t>HIDE KASUGA 1896</t>
  </si>
  <si>
    <t>NGC</t>
  </si>
  <si>
    <t>Pâtisserie franco-japonaise</t>
  </si>
  <si>
    <t>PATISSERIE TOMO</t>
  </si>
  <si>
    <t>PÂTISSERIE TOMO</t>
  </si>
  <si>
    <t>X</t>
  </si>
  <si>
    <t>COTISATION</t>
  </si>
  <si>
    <t>SBE - SOCIETE DE BANQUE ET D'EXPANSION</t>
  </si>
  <si>
    <t>AC LEGAL AVOCAT</t>
  </si>
  <si>
    <t>EVERTEAM</t>
  </si>
  <si>
    <t>EVENTEAM</t>
  </si>
  <si>
    <t>RAMBAUD LABROSSE</t>
  </si>
  <si>
    <t>EURO JAPAN CROSSING</t>
  </si>
  <si>
    <t>PROPHESEE</t>
  </si>
  <si>
    <t>GROUPE COULEUR</t>
  </si>
  <si>
    <t>EDITH ET MARCEL</t>
  </si>
  <si>
    <t>LA GRANDE CASCADE</t>
  </si>
  <si>
    <t>Startups</t>
  </si>
  <si>
    <t>Gouvernance de l'information</t>
  </si>
  <si>
    <t>Agence de promotion éventielle sportive</t>
  </si>
  <si>
    <t>Standiste, scénographie,</t>
  </si>
  <si>
    <t>Restaurant gastronomique</t>
  </si>
  <si>
    <t>Vision artificielle</t>
  </si>
  <si>
    <t>Hautes technologies</t>
  </si>
  <si>
    <t>Mocassins de luxe</t>
  </si>
  <si>
    <r>
      <rPr>
        <b/>
        <sz val="11"/>
        <color theme="1"/>
        <rFont val="Calibri"/>
        <family val="2"/>
      </rPr>
      <t xml:space="preserve">Addix </t>
    </r>
    <r>
      <rPr>
        <sz val="11"/>
        <color theme="1"/>
        <rFont val="Calibri"/>
        <family val="2"/>
      </rPr>
      <t>(agence de communication japonaise)</t>
    </r>
  </si>
  <si>
    <r>
      <rPr>
        <b/>
        <sz val="11"/>
        <color rgb="FF222222"/>
        <rFont val="Calibri"/>
        <family val="2"/>
      </rPr>
      <t xml:space="preserve">Bo Project. Sarl </t>
    </r>
    <r>
      <rPr>
        <sz val="11"/>
        <color rgb="FF222222"/>
        <rFont val="Calibri"/>
        <family val="2"/>
      </rPr>
      <t>(baguette de luxe pour restauration) </t>
    </r>
  </si>
  <si>
    <r>
      <rPr>
        <b/>
        <sz val="11"/>
        <color theme="1"/>
        <rFont val="Calibri"/>
        <family val="2"/>
      </rPr>
      <t>Confiture parisienne</t>
    </r>
    <r>
      <rPr>
        <sz val="11"/>
        <color theme="1"/>
        <rFont val="Calibri"/>
        <family val="2"/>
      </rPr>
      <t xml:space="preserve"> (gastronomie de luxe )– </t>
    </r>
    <r>
      <rPr>
        <b/>
        <sz val="11"/>
        <color rgb="FF0070C0"/>
        <rFont val="Calibri"/>
        <family val="2"/>
      </rPr>
      <t>start up</t>
    </r>
  </si>
  <si>
    <r>
      <rPr>
        <b/>
        <sz val="11"/>
        <color theme="1"/>
        <rFont val="Calibri"/>
        <family val="2"/>
      </rPr>
      <t>Le Jardin Imparfait</t>
    </r>
    <r>
      <rPr>
        <sz val="11"/>
        <color theme="1"/>
        <rFont val="Calibri"/>
        <family val="2"/>
      </rPr>
      <t xml:space="preserve"> (Production musicale) </t>
    </r>
  </si>
  <si>
    <r>
      <rPr>
        <b/>
        <sz val="11"/>
        <color theme="1"/>
        <rFont val="Calibri"/>
        <family val="2"/>
      </rPr>
      <t xml:space="preserve">Manners </t>
    </r>
    <r>
      <rPr>
        <sz val="11"/>
        <color theme="1"/>
        <rFont val="Calibri"/>
        <family val="2"/>
      </rPr>
      <t xml:space="preserve">(plateforme de services freelance) – </t>
    </r>
    <r>
      <rPr>
        <b/>
        <sz val="11"/>
        <color rgb="FF0070C0"/>
        <rFont val="Calibri"/>
        <family val="2"/>
      </rPr>
      <t>start up</t>
    </r>
  </si>
  <si>
    <r>
      <rPr>
        <b/>
        <sz val="11"/>
        <color theme="1"/>
        <rFont val="Arial"/>
        <family val="2"/>
      </rPr>
      <t xml:space="preserve">Terrawatt </t>
    </r>
    <r>
      <rPr>
        <sz val="11"/>
        <color theme="1"/>
        <rFont val="Arial"/>
        <family val="2"/>
      </rPr>
      <t>(Catherine Mantel) </t>
    </r>
  </si>
  <si>
    <r>
      <rPr>
        <b/>
        <sz val="11"/>
        <color theme="1"/>
        <rFont val="Arial"/>
        <family val="2"/>
      </rPr>
      <t>Eiko Studio</t>
    </r>
    <r>
      <rPr>
        <sz val="11"/>
        <color theme="1"/>
        <rFont val="Arial"/>
        <family val="2"/>
      </rPr>
      <t> (agence de communication digitale)</t>
    </r>
  </si>
  <si>
    <r>
      <t>Editions L’harmattan</t>
    </r>
    <r>
      <rPr>
        <sz val="11"/>
        <color theme="1"/>
        <rFont val="Arial"/>
        <family val="2"/>
      </rPr>
      <t> (Maison d'éditions)</t>
    </r>
  </si>
  <si>
    <t>BIOMERIEUX</t>
    <phoneticPr fontId="35"/>
  </si>
  <si>
    <t>Biochimie</t>
    <phoneticPr fontId="35"/>
  </si>
  <si>
    <t xml:space="preserve">Biens de consommations </t>
    <phoneticPr fontId="36"/>
  </si>
  <si>
    <t xml:space="preserve">Art &amp; culture </t>
    <phoneticPr fontId="36"/>
  </si>
  <si>
    <t>Agro-alimentaire</t>
    <phoneticPr fontId="36"/>
  </si>
  <si>
    <t>Biochimie</t>
    <phoneticPr fontId="36"/>
  </si>
  <si>
    <t>BIOMERIEUX</t>
    <phoneticPr fontId="36"/>
  </si>
  <si>
    <t>Cosmétiques</t>
    <phoneticPr fontId="35"/>
  </si>
  <si>
    <t>Electronique</t>
    <phoneticPr fontId="35"/>
  </si>
  <si>
    <t>Gastronomie</t>
    <phoneticPr fontId="35"/>
  </si>
  <si>
    <t>SANRIO COMPANY</t>
    <phoneticPr fontId="35"/>
  </si>
  <si>
    <t>Licensing business</t>
    <phoneticPr fontId="35"/>
  </si>
  <si>
    <t>SANRIO CAMPANY</t>
    <phoneticPr fontId="35"/>
  </si>
  <si>
    <t>Luxe</t>
    <phoneticPr fontId="35"/>
  </si>
  <si>
    <t>Médical</t>
    <phoneticPr fontId="35"/>
  </si>
  <si>
    <t>Société de commerce</t>
    <phoneticPr fontId="35"/>
  </si>
  <si>
    <t>Télécommunications</t>
    <phoneticPr fontId="35"/>
  </si>
  <si>
    <t>HT</t>
    <phoneticPr fontId="35"/>
  </si>
  <si>
    <t>Industrie</t>
    <phoneticPr fontId="35"/>
  </si>
  <si>
    <t>Aéronautique</t>
    <phoneticPr fontId="35"/>
  </si>
  <si>
    <t>Automobile</t>
    <phoneticPr fontId="35"/>
  </si>
  <si>
    <t>Construction &amp; urbanisme</t>
    <phoneticPr fontId="35"/>
  </si>
  <si>
    <t>Energie</t>
    <phoneticPr fontId="35"/>
  </si>
  <si>
    <t>Industrie</t>
    <phoneticPr fontId="35"/>
  </si>
  <si>
    <t>Luxe</t>
    <phoneticPr fontId="35"/>
  </si>
  <si>
    <t xml:space="preserve">Services </t>
    <phoneticPr fontId="35"/>
  </si>
  <si>
    <t>Art &amp; culture</t>
    <phoneticPr fontId="35"/>
  </si>
  <si>
    <t>Assurance</t>
    <phoneticPr fontId="35"/>
  </si>
  <si>
    <t xml:space="preserve">Banque et services financiers </t>
    <phoneticPr fontId="35"/>
  </si>
  <si>
    <t>Cabinet d'avocats</t>
    <phoneticPr fontId="35"/>
  </si>
  <si>
    <t>Communication</t>
    <phoneticPr fontId="35"/>
  </si>
  <si>
    <t>Agro-alimentaire</t>
    <phoneticPr fontId="35"/>
  </si>
  <si>
    <t>Conseil</t>
    <phoneticPr fontId="35"/>
  </si>
  <si>
    <t>Distribution</t>
    <phoneticPr fontId="35"/>
  </si>
  <si>
    <t>Enseignement</t>
    <phoneticPr fontId="35"/>
  </si>
  <si>
    <t>Evénementiel</t>
    <phoneticPr fontId="35"/>
  </si>
  <si>
    <t>Expert comptable</t>
    <phoneticPr fontId="35"/>
  </si>
  <si>
    <t>Gastronomie</t>
    <phoneticPr fontId="35"/>
  </si>
  <si>
    <t>Hôtellerie</t>
    <phoneticPr fontId="35"/>
  </si>
  <si>
    <t>Médias</t>
    <phoneticPr fontId="35"/>
  </si>
  <si>
    <t>Ressources Humaines</t>
    <phoneticPr fontId="35"/>
  </si>
  <si>
    <t>Restauration</t>
    <phoneticPr fontId="35"/>
  </si>
  <si>
    <t>Tourisme</t>
    <phoneticPr fontId="35"/>
  </si>
  <si>
    <t>Transport</t>
    <phoneticPr fontId="35"/>
  </si>
  <si>
    <t>Hautes technologies</t>
    <phoneticPr fontId="35"/>
  </si>
  <si>
    <t>PROPHESEE</t>
    <phoneticPr fontId="35"/>
  </si>
  <si>
    <t xml:space="preserve">Biens de consommations </t>
    <phoneticPr fontId="35"/>
  </si>
  <si>
    <t xml:space="preserve">4 secteurs  principaux </t>
    <phoneticPr fontId="35"/>
  </si>
  <si>
    <t xml:space="preserve">Services </t>
    <phoneticPr fontId="35"/>
  </si>
  <si>
    <t>Hautes technologie</t>
    <phoneticPr fontId="35"/>
  </si>
  <si>
    <t>Energie, Automobile, Aéronautique, Industrie etc</t>
    <phoneticPr fontId="35"/>
  </si>
  <si>
    <t>Luxe, Gastronomie, Cosmétique, Art &amp; Culture, etc.</t>
    <phoneticPr fontId="35"/>
  </si>
  <si>
    <t>IT</t>
    <phoneticPr fontId="35"/>
  </si>
  <si>
    <t>Evénementiel, Hôtellerie, Médias, Restauration, etc.</t>
    <phoneticPr fontId="35"/>
  </si>
  <si>
    <t>Hautes Technologies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</si>
</sst>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#&quot; &quot;##&quot; &quot;##&quot; &quot;##&quot; &quot;##"/>
  </numFmts>
  <fonts count="44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b/>
      <sz val="10"/>
      <color theme="1"/>
      <name val="ＭＳ Ｐゴシック"/>
      <family val="2"/>
      <scheme val="minor"/>
    </font>
    <font>
      <sz val="10"/>
      <color theme="1"/>
      <name val="ＭＳ Ｐゴシック"/>
      <family val="2"/>
      <scheme val="minor"/>
    </font>
    <font>
      <sz val="10"/>
      <name val="Arial"/>
      <family val="2"/>
    </font>
    <font>
      <sz val="10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9"/>
      <name val="Arial"/>
      <family val="2"/>
    </font>
    <font>
      <b/>
      <sz val="10"/>
      <name val="ＭＳ Ｐゴシック"/>
      <family val="2"/>
      <scheme val="minor"/>
    </font>
    <font>
      <b/>
      <sz val="11"/>
      <name val="ＭＳ Ｐゴシック"/>
      <family val="2"/>
      <scheme val="minor"/>
    </font>
    <font>
      <b/>
      <sz val="10"/>
      <color rgb="FF00B050"/>
      <name val="ＭＳ Ｐゴシック"/>
      <family val="2"/>
      <scheme val="minor"/>
    </font>
    <font>
      <sz val="9"/>
      <name val="Arial"/>
      <family val="2"/>
    </font>
    <font>
      <sz val="9"/>
      <color theme="1"/>
      <name val="ＭＳ Ｐゴシック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ＭＳ Ｐゴシック"/>
      <family val="2"/>
      <scheme val="minor"/>
    </font>
    <font>
      <sz val="10"/>
      <color rgb="FFFF0000"/>
      <name val="ＭＳ Ｐゴシック"/>
      <family val="2"/>
      <scheme val="minor"/>
    </font>
    <font>
      <b/>
      <sz val="10"/>
      <color rgb="FFFF00FF"/>
      <name val="ＭＳ Ｐゴシック"/>
      <family val="2"/>
      <scheme val="minor"/>
    </font>
    <font>
      <sz val="10"/>
      <color rgb="FFFF00FF"/>
      <name val="ＭＳ Ｐゴシック"/>
      <family val="2"/>
      <scheme val="minor"/>
    </font>
    <font>
      <sz val="10"/>
      <color rgb="FF0000FF"/>
      <name val="ＭＳ Ｐゴシック"/>
      <family val="2"/>
      <scheme val="minor"/>
    </font>
    <font>
      <sz val="10"/>
      <color rgb="FF00B050"/>
      <name val="ＭＳ Ｐゴシック"/>
      <family val="2"/>
      <scheme val="minor"/>
    </font>
    <font>
      <b/>
      <sz val="10"/>
      <color rgb="FF0070C0"/>
      <name val="ＭＳ Ｐゴシック"/>
      <family val="2"/>
      <scheme val="minor"/>
    </font>
    <font>
      <sz val="9"/>
      <name val="ＭＳ Ｐゴシック"/>
      <family val="2"/>
      <scheme val="minor"/>
    </font>
    <font>
      <b/>
      <sz val="11"/>
      <color rgb="FFFF0000"/>
      <name val="ＭＳ Ｐゴシック"/>
      <family val="2"/>
      <scheme val="minor"/>
    </font>
    <font>
      <sz val="11"/>
      <name val="ＭＳ Ｐゴシック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rgb="FFFF0000"/>
      <name val="ＭＳ Ｐゴシック"/>
      <family val="2"/>
      <scheme val="minor"/>
    </font>
    <font>
      <b/>
      <sz val="9"/>
      <name val="ＭＳ Ｐゴシック"/>
      <family val="2"/>
      <scheme val="minor"/>
    </font>
    <font>
      <b/>
      <sz val="9"/>
      <color theme="1"/>
      <name val="ＭＳ Ｐゴシック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222222"/>
      <name val="Calibri"/>
      <family val="2"/>
    </font>
    <font>
      <sz val="11"/>
      <color rgb="FF222222"/>
      <name val="Calibri"/>
      <family val="2"/>
    </font>
    <font>
      <b/>
      <sz val="11"/>
      <color rgb="FF0070C0"/>
      <name val="Calibri"/>
      <family val="2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rgb="FFFF0000"/>
      <name val="Arial"/>
      <family val="2"/>
    </font>
    <font>
      <b/>
      <sz val="11"/>
      <color rgb="FFFF0000"/>
      <name val="Arial "/>
      <family val="2"/>
      <charset val="128"/>
    </font>
    <font>
      <b/>
      <sz val="11"/>
      <color rgb="FFFF0000"/>
      <name val="Arial  "/>
    </font>
    <font>
      <b/>
      <sz val="11"/>
      <color rgb="FFFF0000"/>
      <name val="Arial   "/>
      <family val="2"/>
    </font>
    <font>
      <b/>
      <sz val="9"/>
      <color theme="1"/>
      <name val="Arial  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0" fontId="4" fillId="0" borderId="0"/>
  </cellStyleXfs>
  <cellXfs count="296">
    <xf numFmtId="0" fontId="0" fillId="0" borderId="0" xfId="0"/>
    <xf numFmtId="0" fontId="3" fillId="0" borderId="0" xfId="0" applyFont="1"/>
    <xf numFmtId="0" fontId="0" fillId="4" borderId="1" xfId="0" applyFont="1" applyFill="1" applyBorder="1" applyAlignment="1">
      <alignment horizontal="center"/>
    </xf>
    <xf numFmtId="0" fontId="0" fillId="0" borderId="0" xfId="0" applyFont="1"/>
    <xf numFmtId="0" fontId="2" fillId="0" borderId="0" xfId="0" applyFont="1"/>
    <xf numFmtId="0" fontId="3" fillId="0" borderId="0" xfId="0" applyFont="1" applyBorder="1"/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2" applyFont="1" applyFill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8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 shrinkToFit="1"/>
    </xf>
    <xf numFmtId="0" fontId="7" fillId="9" borderId="1" xfId="4" applyFont="1" applyFill="1" applyBorder="1" applyAlignment="1">
      <alignment horizontal="center" vertical="center"/>
    </xf>
    <xf numFmtId="176" fontId="7" fillId="9" borderId="1" xfId="4" applyNumberFormat="1" applyFont="1" applyFill="1" applyBorder="1" applyAlignment="1">
      <alignment horizontal="center" vertical="center"/>
    </xf>
    <xf numFmtId="0" fontId="11" fillId="0" borderId="1" xfId="4" applyFont="1" applyFill="1" applyBorder="1"/>
    <xf numFmtId="0" fontId="11" fillId="0" borderId="1" xfId="4" applyNumberFormat="1" applyFont="1" applyFill="1" applyBorder="1" applyAlignment="1">
      <alignment horizontal="center"/>
    </xf>
    <xf numFmtId="176" fontId="11" fillId="0" borderId="1" xfId="4" applyNumberFormat="1" applyFont="1" applyFill="1" applyBorder="1" applyAlignment="1">
      <alignment horizontal="left"/>
    </xf>
    <xf numFmtId="0" fontId="11" fillId="0" borderId="1" xfId="4" applyFont="1" applyFill="1" applyBorder="1" applyAlignment="1">
      <alignment horizontal="center"/>
    </xf>
    <xf numFmtId="0" fontId="7" fillId="0" borderId="1" xfId="4" applyNumberFormat="1" applyFont="1" applyFill="1" applyBorder="1" applyAlignment="1">
      <alignment horizontal="center"/>
    </xf>
    <xf numFmtId="0" fontId="11" fillId="0" borderId="1" xfId="4" applyFont="1" applyFill="1" applyBorder="1" applyAlignment="1"/>
    <xf numFmtId="0" fontId="11" fillId="0" borderId="1" xfId="4" applyNumberFormat="1" applyFont="1" applyFill="1" applyBorder="1" applyAlignment="1"/>
    <xf numFmtId="0" fontId="13" fillId="0" borderId="0" xfId="0" applyFont="1"/>
    <xf numFmtId="0" fontId="11" fillId="0" borderId="1" xfId="0" applyFont="1" applyFill="1" applyBorder="1" applyAlignment="1">
      <alignment horizontal="left" shrinkToFit="1"/>
    </xf>
    <xf numFmtId="0" fontId="7" fillId="0" borderId="1" xfId="0" applyFont="1" applyFill="1" applyBorder="1"/>
    <xf numFmtId="0" fontId="14" fillId="0" borderId="0" xfId="0" applyFont="1"/>
    <xf numFmtId="176" fontId="11" fillId="0" borderId="1" xfId="0" applyNumberFormat="1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9" fontId="13" fillId="0" borderId="1" xfId="3" applyFont="1" applyBorder="1" applyAlignment="1">
      <alignment horizontal="center"/>
    </xf>
    <xf numFmtId="9" fontId="13" fillId="0" borderId="1" xfId="0" applyNumberFormat="1" applyFont="1" applyBorder="1" applyAlignment="1">
      <alignment horizontal="center"/>
    </xf>
    <xf numFmtId="0" fontId="14" fillId="10" borderId="1" xfId="0" applyFont="1" applyFill="1" applyBorder="1"/>
    <xf numFmtId="0" fontId="14" fillId="9" borderId="1" xfId="0" applyFont="1" applyFill="1" applyBorder="1"/>
    <xf numFmtId="0" fontId="14" fillId="6" borderId="1" xfId="0" applyFont="1" applyFill="1" applyBorder="1"/>
    <xf numFmtId="0" fontId="14" fillId="5" borderId="1" xfId="0" applyFont="1" applyFill="1" applyBorder="1"/>
    <xf numFmtId="0" fontId="14" fillId="0" borderId="1" xfId="0" applyFont="1" applyBorder="1" applyAlignment="1">
      <alignment horizontal="center"/>
    </xf>
    <xf numFmtId="176" fontId="11" fillId="0" borderId="5" xfId="4" applyNumberFormat="1" applyFont="1" applyFill="1" applyBorder="1" applyAlignment="1">
      <alignment horizontal="left"/>
    </xf>
    <xf numFmtId="0" fontId="11" fillId="0" borderId="5" xfId="4" applyFont="1" applyFill="1" applyBorder="1"/>
    <xf numFmtId="0" fontId="11" fillId="0" borderId="5" xfId="4" applyNumberFormat="1" applyFont="1" applyFill="1" applyBorder="1" applyAlignment="1">
      <alignment horizontal="center"/>
    </xf>
    <xf numFmtId="0" fontId="7" fillId="0" borderId="5" xfId="0" applyNumberFormat="1" applyFont="1" applyFill="1" applyBorder="1" applyAlignment="1">
      <alignment vertical="center"/>
    </xf>
    <xf numFmtId="0" fontId="11" fillId="0" borderId="5" xfId="0" applyFont="1" applyFill="1" applyBorder="1" applyAlignment="1">
      <alignment horizontal="left" shrinkToFit="1"/>
    </xf>
    <xf numFmtId="0" fontId="11" fillId="0" borderId="5" xfId="0" applyNumberFormat="1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7" fillId="0" borderId="5" xfId="0" applyFont="1" applyFill="1" applyBorder="1" applyAlignment="1">
      <alignment vertical="center"/>
    </xf>
    <xf numFmtId="176" fontId="11" fillId="0" borderId="5" xfId="0" applyNumberFormat="1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8" fillId="0" borderId="1" xfId="0" applyFont="1" applyBorder="1"/>
    <xf numFmtId="0" fontId="16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Border="1"/>
    <xf numFmtId="0" fontId="19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3" borderId="1" xfId="0" applyFont="1" applyFill="1" applyBorder="1"/>
    <xf numFmtId="0" fontId="16" fillId="0" borderId="1" xfId="0" applyFont="1" applyBorder="1"/>
    <xf numFmtId="9" fontId="3" fillId="0" borderId="1" xfId="3" applyFont="1" applyBorder="1"/>
    <xf numFmtId="0" fontId="2" fillId="3" borderId="0" xfId="0" applyFont="1" applyFill="1" applyBorder="1" applyAlignment="1">
      <alignment horizontal="left"/>
    </xf>
    <xf numFmtId="9" fontId="2" fillId="0" borderId="0" xfId="3" applyFont="1" applyAlignment="1">
      <alignment horizontal="center"/>
    </xf>
    <xf numFmtId="0" fontId="2" fillId="6" borderId="1" xfId="0" applyFont="1" applyFill="1" applyBorder="1"/>
    <xf numFmtId="0" fontId="2" fillId="6" borderId="0" xfId="0" applyFont="1" applyFill="1" applyBorder="1" applyAlignment="1">
      <alignment horizontal="left"/>
    </xf>
    <xf numFmtId="0" fontId="2" fillId="0" borderId="1" xfId="0" applyFont="1" applyBorder="1"/>
    <xf numFmtId="0" fontId="2" fillId="7" borderId="0" xfId="0" applyFont="1" applyFill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9" fillId="4" borderId="4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/>
    </xf>
    <xf numFmtId="176" fontId="9" fillId="4" borderId="1" xfId="0" applyNumberFormat="1" applyFont="1" applyFill="1" applyBorder="1" applyAlignment="1">
      <alignment horizontal="left" vertical="center" shrinkToFit="1"/>
    </xf>
    <xf numFmtId="0" fontId="0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4" applyFont="1" applyFill="1" applyBorder="1"/>
    <xf numFmtId="0" fontId="11" fillId="2" borderId="1" xfId="4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11" fillId="0" borderId="0" xfId="0" applyFont="1"/>
    <xf numFmtId="0" fontId="11" fillId="2" borderId="0" xfId="0" applyFont="1" applyFill="1"/>
    <xf numFmtId="176" fontId="11" fillId="0" borderId="0" xfId="0" applyNumberFormat="1" applyFont="1" applyFill="1" applyBorder="1" applyAlignment="1">
      <alignment horizontal="left" vertical="center" shrinkToFit="1"/>
    </xf>
    <xf numFmtId="176" fontId="11" fillId="2" borderId="5" xfId="0" applyNumberFormat="1" applyFont="1" applyFill="1" applyBorder="1" applyAlignment="1">
      <alignment horizontal="left" vertical="center" shrinkToFit="1"/>
    </xf>
    <xf numFmtId="0" fontId="22" fillId="0" borderId="0" xfId="0" applyFont="1" applyFill="1" applyAlignment="1">
      <alignment vertical="center"/>
    </xf>
    <xf numFmtId="0" fontId="11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0" xfId="0" applyFont="1" applyFill="1"/>
    <xf numFmtId="0" fontId="8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left" vertical="center" shrinkToFit="1"/>
    </xf>
    <xf numFmtId="0" fontId="12" fillId="0" borderId="0" xfId="0" applyFont="1"/>
    <xf numFmtId="176" fontId="11" fillId="0" borderId="1" xfId="0" applyNumberFormat="1" applyFont="1" applyFill="1" applyBorder="1" applyAlignment="1">
      <alignment horizontal="left"/>
    </xf>
    <xf numFmtId="0" fontId="11" fillId="0" borderId="1" xfId="0" applyFont="1" applyBorder="1" applyAlignment="1">
      <alignment horizont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15" fillId="0" borderId="0" xfId="0" applyFont="1" applyBorder="1" applyAlignment="1">
      <alignment horizontal="center"/>
    </xf>
    <xf numFmtId="0" fontId="8" fillId="11" borderId="1" xfId="0" applyFont="1" applyFill="1" applyBorder="1" applyAlignment="1">
      <alignment horizontal="center" vertical="center"/>
    </xf>
    <xf numFmtId="9" fontId="23" fillId="0" borderId="0" xfId="3" applyFont="1" applyAlignment="1">
      <alignment horizontal="center"/>
    </xf>
    <xf numFmtId="0" fontId="23" fillId="0" borderId="0" xfId="0" applyFont="1" applyAlignment="1">
      <alignment horizontal="left"/>
    </xf>
    <xf numFmtId="176" fontId="11" fillId="2" borderId="1" xfId="0" applyNumberFormat="1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2" fillId="12" borderId="0" xfId="0" applyFont="1" applyFill="1"/>
    <xf numFmtId="0" fontId="7" fillId="2" borderId="1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8" fillId="0" borderId="0" xfId="0" applyFont="1" applyFill="1"/>
    <xf numFmtId="0" fontId="11" fillId="2" borderId="1" xfId="4" applyFont="1" applyFill="1" applyBorder="1" applyAlignment="1"/>
    <xf numFmtId="0" fontId="7" fillId="2" borderId="5" xfId="0" applyFont="1" applyFill="1" applyBorder="1" applyAlignment="1">
      <alignment vertical="center"/>
    </xf>
    <xf numFmtId="0" fontId="11" fillId="2" borderId="5" xfId="4" applyFont="1" applyFill="1" applyBorder="1"/>
    <xf numFmtId="0" fontId="11" fillId="2" borderId="5" xfId="4" applyNumberFormat="1" applyFont="1" applyFill="1" applyBorder="1" applyAlignment="1">
      <alignment horizontal="center"/>
    </xf>
    <xf numFmtId="0" fontId="7" fillId="2" borderId="5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1" xfId="0" applyFont="1" applyBorder="1"/>
    <xf numFmtId="0" fontId="0" fillId="13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24" fillId="0" borderId="0" xfId="0" applyFont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Border="1"/>
    <xf numFmtId="0" fontId="0" fillId="13" borderId="3" xfId="0" applyFont="1" applyFill="1" applyBorder="1" applyAlignment="1">
      <alignment horizontal="center"/>
    </xf>
    <xf numFmtId="0" fontId="0" fillId="7" borderId="3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7" fillId="2" borderId="1" xfId="4" applyNumberFormat="1" applyFont="1" applyFill="1" applyBorder="1" applyAlignment="1">
      <alignment horizontal="center"/>
    </xf>
    <xf numFmtId="0" fontId="7" fillId="2" borderId="1" xfId="4" applyFont="1" applyFill="1" applyBorder="1"/>
    <xf numFmtId="0" fontId="11" fillId="0" borderId="0" xfId="0" applyFont="1" applyBorder="1"/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8" fillId="12" borderId="1" xfId="0" applyNumberFormat="1" applyFont="1" applyFill="1" applyBorder="1" applyAlignment="1">
      <alignment horizontal="center" vertical="center"/>
    </xf>
    <xf numFmtId="0" fontId="8" fillId="12" borderId="1" xfId="0" applyNumberFormat="1" applyFont="1" applyFill="1" applyBorder="1" applyAlignment="1">
      <alignment vertical="center"/>
    </xf>
    <xf numFmtId="0" fontId="7" fillId="0" borderId="1" xfId="4" applyFont="1" applyFill="1" applyBorder="1"/>
    <xf numFmtId="0" fontId="2" fillId="14" borderId="0" xfId="0" applyFont="1" applyFill="1"/>
    <xf numFmtId="0" fontId="5" fillId="14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14" borderId="1" xfId="2" applyFont="1" applyFill="1" applyBorder="1" applyAlignment="1">
      <alignment vertical="center"/>
    </xf>
    <xf numFmtId="0" fontId="3" fillId="14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vertical="center"/>
    </xf>
    <xf numFmtId="0" fontId="8" fillId="14" borderId="1" xfId="0" applyFont="1" applyFill="1" applyBorder="1" applyAlignment="1">
      <alignment horizontal="center"/>
    </xf>
    <xf numFmtId="0" fontId="8" fillId="14" borderId="1" xfId="0" applyNumberFormat="1" applyFont="1" applyFill="1" applyBorder="1" applyAlignment="1">
      <alignment horizontal="center" vertical="center"/>
    </xf>
    <xf numFmtId="0" fontId="8" fillId="14" borderId="1" xfId="0" applyNumberFormat="1" applyFont="1" applyFill="1" applyBorder="1" applyAlignment="1">
      <alignment vertical="center"/>
    </xf>
    <xf numFmtId="0" fontId="8" fillId="14" borderId="1" xfId="1" applyFont="1" applyFill="1" applyBorder="1" applyAlignment="1">
      <alignment horizontal="center" vertical="center"/>
    </xf>
    <xf numFmtId="0" fontId="8" fillId="14" borderId="1" xfId="1" applyFont="1" applyFill="1" applyBorder="1" applyAlignment="1">
      <alignment vertical="center"/>
    </xf>
    <xf numFmtId="0" fontId="0" fillId="6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9" fontId="1" fillId="0" borderId="1" xfId="3" applyFont="1" applyBorder="1" applyAlignment="1">
      <alignment horizontal="center"/>
    </xf>
    <xf numFmtId="0" fontId="25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0" fontId="27" fillId="0" borderId="0" xfId="0" applyFont="1" applyFill="1" applyBorder="1"/>
    <xf numFmtId="0" fontId="11" fillId="2" borderId="1" xfId="0" applyFont="1" applyFill="1" applyBorder="1" applyAlignment="1">
      <alignment horizontal="left" vertical="center"/>
    </xf>
    <xf numFmtId="0" fontId="11" fillId="2" borderId="1" xfId="4" applyFont="1" applyFill="1" applyBorder="1" applyAlignment="1">
      <alignment horizontal="center"/>
    </xf>
    <xf numFmtId="0" fontId="8" fillId="12" borderId="1" xfId="0" applyFont="1" applyFill="1" applyBorder="1" applyAlignment="1">
      <alignment vertical="center"/>
    </xf>
    <xf numFmtId="0" fontId="11" fillId="0" borderId="1" xfId="4" applyFont="1" applyFill="1" applyBorder="1" applyAlignment="1">
      <alignment horizontal="left"/>
    </xf>
    <xf numFmtId="0" fontId="2" fillId="15" borderId="0" xfId="0" applyFont="1" applyFill="1"/>
    <xf numFmtId="0" fontId="2" fillId="16" borderId="0" xfId="0" applyFont="1" applyFill="1"/>
    <xf numFmtId="0" fontId="8" fillId="5" borderId="1" xfId="0" applyFont="1" applyFill="1" applyBorder="1" applyAlignment="1">
      <alignment horizontal="left"/>
    </xf>
    <xf numFmtId="0" fontId="5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/>
    </xf>
    <xf numFmtId="0" fontId="8" fillId="5" borderId="3" xfId="0" applyFont="1" applyFill="1" applyBorder="1" applyAlignment="1">
      <alignment horizont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1" xfId="0" applyFont="1" applyBorder="1" applyAlignment="1">
      <alignment horizontal="left"/>
    </xf>
    <xf numFmtId="0" fontId="29" fillId="0" borderId="0" xfId="0" applyFont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7" fillId="14" borderId="1" xfId="0" applyFont="1" applyFill="1" applyBorder="1" applyAlignment="1">
      <alignment vertical="center"/>
    </xf>
    <xf numFmtId="176" fontId="11" fillId="14" borderId="1" xfId="0" applyNumberFormat="1" applyFont="1" applyFill="1" applyBorder="1" applyAlignment="1">
      <alignment horizontal="left" vertical="center"/>
    </xf>
    <xf numFmtId="0" fontId="11" fillId="14" borderId="1" xfId="4" applyFont="1" applyFill="1" applyBorder="1"/>
    <xf numFmtId="0" fontId="11" fillId="14" borderId="1" xfId="4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11" fillId="14" borderId="1" xfId="4" applyFont="1" applyFill="1" applyBorder="1" applyAlignment="1">
      <alignment horizontal="center"/>
    </xf>
    <xf numFmtId="176" fontId="11" fillId="14" borderId="1" xfId="0" applyNumberFormat="1" applyFont="1" applyFill="1" applyBorder="1" applyAlignment="1">
      <alignment horizontal="left" vertical="center" shrinkToFit="1"/>
    </xf>
    <xf numFmtId="0" fontId="8" fillId="5" borderId="1" xfId="1" applyFont="1" applyFill="1" applyBorder="1" applyAlignment="1">
      <alignment horizontal="center" vertical="center"/>
    </xf>
    <xf numFmtId="0" fontId="8" fillId="5" borderId="1" xfId="0" applyFont="1" applyFill="1" applyBorder="1"/>
    <xf numFmtId="0" fontId="14" fillId="12" borderId="1" xfId="0" applyFont="1" applyFill="1" applyBorder="1" applyAlignment="1">
      <alignment horizontal="center"/>
    </xf>
    <xf numFmtId="0" fontId="7" fillId="12" borderId="1" xfId="4" applyFont="1" applyFill="1" applyBorder="1" applyAlignment="1">
      <alignment horizontal="center" vertical="center"/>
    </xf>
    <xf numFmtId="176" fontId="7" fillId="12" borderId="1" xfId="4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17" borderId="1" xfId="0" applyFont="1" applyFill="1" applyBorder="1" applyAlignment="1">
      <alignment horizontal="center"/>
    </xf>
    <xf numFmtId="0" fontId="7" fillId="17" borderId="1" xfId="4" applyFont="1" applyFill="1" applyBorder="1"/>
    <xf numFmtId="0" fontId="11" fillId="17" borderId="1" xfId="0" applyFont="1" applyFill="1" applyBorder="1" applyAlignment="1">
      <alignment horizontal="left" vertical="center" shrinkToFit="1"/>
    </xf>
    <xf numFmtId="0" fontId="7" fillId="17" borderId="1" xfId="4" applyNumberFormat="1" applyFont="1" applyFill="1" applyBorder="1" applyAlignment="1">
      <alignment horizontal="center"/>
    </xf>
    <xf numFmtId="0" fontId="11" fillId="17" borderId="1" xfId="4" applyFont="1" applyFill="1" applyBorder="1"/>
    <xf numFmtId="0" fontId="7" fillId="17" borderId="1" xfId="0" applyFont="1" applyFill="1" applyBorder="1" applyAlignment="1">
      <alignment horizontal="left" vertical="center"/>
    </xf>
    <xf numFmtId="0" fontId="7" fillId="17" borderId="1" xfId="0" applyFont="1" applyFill="1" applyBorder="1" applyAlignment="1">
      <alignment horizontal="center"/>
    </xf>
    <xf numFmtId="0" fontId="7" fillId="17" borderId="1" xfId="0" applyFont="1" applyFill="1" applyBorder="1" applyAlignment="1">
      <alignment vertical="center"/>
    </xf>
    <xf numFmtId="0" fontId="11" fillId="17" borderId="1" xfId="0" applyFont="1" applyFill="1" applyBorder="1" applyAlignment="1">
      <alignment horizontal="left" shrinkToFit="1"/>
    </xf>
    <xf numFmtId="0" fontId="11" fillId="17" borderId="1" xfId="4" applyNumberFormat="1" applyFont="1" applyFill="1" applyBorder="1" applyAlignment="1">
      <alignment horizontal="center"/>
    </xf>
    <xf numFmtId="0" fontId="11" fillId="17" borderId="1" xfId="4" applyFont="1" applyFill="1" applyBorder="1" applyAlignment="1">
      <alignment vertical="center"/>
    </xf>
    <xf numFmtId="0" fontId="14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17" borderId="5" xfId="4" applyFont="1" applyFill="1" applyBorder="1" applyAlignment="1">
      <alignment horizontal="left" vertical="center"/>
    </xf>
    <xf numFmtId="176" fontId="7" fillId="17" borderId="5" xfId="4" applyNumberFormat="1" applyFont="1" applyFill="1" applyBorder="1" applyAlignment="1">
      <alignment horizontal="left" vertical="center"/>
    </xf>
    <xf numFmtId="1" fontId="7" fillId="17" borderId="5" xfId="4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horizontal="center"/>
    </xf>
    <xf numFmtId="176" fontId="11" fillId="2" borderId="1" xfId="4" applyNumberFormat="1" applyFont="1" applyFill="1" applyBorder="1" applyAlignment="1">
      <alignment horizontal="left"/>
    </xf>
    <xf numFmtId="0" fontId="14" fillId="0" borderId="1" xfId="0" applyFont="1" applyFill="1" applyBorder="1"/>
    <xf numFmtId="0" fontId="14" fillId="2" borderId="0" xfId="0" applyFont="1" applyFill="1"/>
    <xf numFmtId="0" fontId="20" fillId="0" borderId="0" xfId="0" applyFont="1" applyFill="1" applyAlignment="1">
      <alignment vertical="center"/>
    </xf>
    <xf numFmtId="0" fontId="14" fillId="5" borderId="0" xfId="0" applyFont="1" applyFill="1" applyBorder="1"/>
    <xf numFmtId="0" fontId="8" fillId="2" borderId="1" xfId="0" applyFont="1" applyFill="1" applyBorder="1"/>
    <xf numFmtId="0" fontId="2" fillId="18" borderId="1" xfId="0" applyFont="1" applyFill="1" applyBorder="1"/>
    <xf numFmtId="0" fontId="7" fillId="2" borderId="5" xfId="4" applyFont="1" applyFill="1" applyBorder="1"/>
    <xf numFmtId="0" fontId="11" fillId="2" borderId="5" xfId="0" applyFont="1" applyFill="1" applyBorder="1" applyAlignment="1">
      <alignment horizontal="left" shrinkToFit="1"/>
    </xf>
    <xf numFmtId="0" fontId="7" fillId="2" borderId="5" xfId="4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 shrinkToFit="1"/>
    </xf>
    <xf numFmtId="0" fontId="13" fillId="0" borderId="0" xfId="0" applyFont="1" applyFill="1"/>
    <xf numFmtId="0" fontId="31" fillId="0" borderId="0" xfId="0" applyFont="1" applyAlignment="1">
      <alignment horizontal="left" vertical="center" indent="2"/>
    </xf>
    <xf numFmtId="0" fontId="0" fillId="0" borderId="3" xfId="0" applyFont="1" applyBorder="1"/>
    <xf numFmtId="0" fontId="0" fillId="0" borderId="3" xfId="0" applyFont="1" applyBorder="1" applyAlignment="1">
      <alignment horizontal="center"/>
    </xf>
    <xf numFmtId="0" fontId="33" fillId="0" borderId="1" xfId="0" applyFont="1" applyBorder="1" applyAlignment="1">
      <alignment horizontal="left" vertical="center" indent="2"/>
    </xf>
    <xf numFmtId="0" fontId="31" fillId="0" borderId="1" xfId="0" applyFont="1" applyBorder="1" applyAlignment="1">
      <alignment horizontal="left" vertical="center" indent="2"/>
    </xf>
    <xf numFmtId="0" fontId="1" fillId="14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7" fillId="0" borderId="1" xfId="0" applyFont="1" applyBorder="1" applyAlignment="1">
      <alignment vertical="center"/>
    </xf>
    <xf numFmtId="0" fontId="37" fillId="19" borderId="5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37" fillId="0" borderId="5" xfId="0" applyFont="1" applyBorder="1" applyAlignment="1">
      <alignment vertical="center"/>
    </xf>
    <xf numFmtId="0" fontId="14" fillId="0" borderId="1" xfId="0" applyFont="1" applyBorder="1"/>
    <xf numFmtId="0" fontId="37" fillId="0" borderId="5" xfId="0" applyFont="1" applyBorder="1"/>
    <xf numFmtId="0" fontId="37" fillId="0" borderId="1" xfId="0" applyFont="1" applyBorder="1"/>
    <xf numFmtId="0" fontId="37" fillId="0" borderId="5" xfId="0" applyFont="1" applyFill="1" applyBorder="1" applyAlignment="1">
      <alignment vertical="center"/>
    </xf>
    <xf numFmtId="0" fontId="37" fillId="0" borderId="5" xfId="0" applyNumberFormat="1" applyFont="1" applyFill="1" applyBorder="1" applyAlignment="1">
      <alignment vertical="center"/>
    </xf>
    <xf numFmtId="0" fontId="1" fillId="14" borderId="0" xfId="0" applyFont="1" applyFill="1"/>
    <xf numFmtId="0" fontId="37" fillId="19" borderId="1" xfId="0" applyFont="1" applyFill="1" applyBorder="1"/>
    <xf numFmtId="0" fontId="38" fillId="0" borderId="1" xfId="0" applyFont="1" applyBorder="1"/>
    <xf numFmtId="0" fontId="38" fillId="0" borderId="1" xfId="0" applyFont="1" applyBorder="1" applyAlignment="1">
      <alignment vertical="center"/>
    </xf>
    <xf numFmtId="0" fontId="9" fillId="14" borderId="1" xfId="0" applyFont="1" applyFill="1" applyBorder="1"/>
    <xf numFmtId="0" fontId="39" fillId="0" borderId="1" xfId="0" applyFont="1" applyBorder="1"/>
    <xf numFmtId="0" fontId="40" fillId="0" borderId="1" xfId="0" applyFont="1" applyBorder="1"/>
    <xf numFmtId="0" fontId="1" fillId="19" borderId="1" xfId="0" applyFont="1" applyFill="1" applyBorder="1"/>
    <xf numFmtId="0" fontId="1" fillId="14" borderId="1" xfId="0" applyFont="1" applyFill="1" applyBorder="1"/>
    <xf numFmtId="0" fontId="41" fillId="19" borderId="1" xfId="0" applyFont="1" applyFill="1" applyBorder="1"/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left" vertical="top" indent="1" readingOrder="1"/>
    </xf>
    <xf numFmtId="0" fontId="42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vertical="center"/>
    </xf>
    <xf numFmtId="0" fontId="30" fillId="20" borderId="1" xfId="0" applyFont="1" applyFill="1" applyBorder="1" applyAlignment="1">
      <alignment horizontal="center"/>
    </xf>
    <xf numFmtId="0" fontId="13" fillId="21" borderId="1" xfId="0" applyFont="1" applyFill="1" applyBorder="1"/>
    <xf numFmtId="0" fontId="30" fillId="0" borderId="1" xfId="0" applyFont="1" applyBorder="1" applyAlignment="1">
      <alignment horizontal="center"/>
    </xf>
    <xf numFmtId="0" fontId="0" fillId="0" borderId="1" xfId="0" applyBorder="1"/>
  </cellXfs>
  <cellStyles count="5">
    <cellStyle name="Normal" xfId="0" builtinId="0"/>
    <cellStyle name="Normal 2" xfId="4"/>
    <cellStyle name="Normal_~9633562" xfId="1"/>
    <cellStyle name="Normal_ORGANISMES" xfId="2"/>
    <cellStyle name="Pourcentage" xfId="3" builtinId="5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colors>
    <mruColors>
      <color rgb="FF99FFCC"/>
      <color rgb="FF66CCFF"/>
      <color rgb="FFFFCC66"/>
      <color rgb="FFFF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'ADHESION 2018'!$C$167:$C$168</c:f>
              <c:strCache>
                <c:ptCount val="2"/>
                <c:pt idx="0">
                  <c:v>MEMBRES FR</c:v>
                </c:pt>
                <c:pt idx="1">
                  <c:v>MEMBRES JP</c:v>
                </c:pt>
              </c:strCache>
            </c:strRef>
          </c:cat>
          <c:val>
            <c:numRef>
              <c:f>'ADHESION 2018'!$F$167:$F$168</c:f>
              <c:numCache>
                <c:formatCode>0%</c:formatCode>
                <c:ptCount val="2"/>
                <c:pt idx="0">
                  <c:v>0.57961783439490444</c:v>
                </c:pt>
                <c:pt idx="1">
                  <c:v>0.42038216560509556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D6B-4B37-83F3-FFFFB3D2CA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109820647419063"/>
          <c:y val="0.41628280839895015"/>
          <c:w val="0.15275657742782153"/>
          <c:h val="0.1575853018372703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'ADHESION 2018'!$H$165:$H$167</c:f>
              <c:strCache>
                <c:ptCount val="3"/>
                <c:pt idx="0">
                  <c:v>Startups</c:v>
                </c:pt>
                <c:pt idx="1">
                  <c:v>Grands groupes</c:v>
                </c:pt>
                <c:pt idx="2">
                  <c:v>PME</c:v>
                </c:pt>
              </c:strCache>
            </c:strRef>
          </c:cat>
          <c:val>
            <c:numRef>
              <c:f>'ADHESION 2018'!$J$165:$J$167</c:f>
              <c:numCache>
                <c:formatCode>0%</c:formatCode>
                <c:ptCount val="3"/>
                <c:pt idx="0">
                  <c:v>1.9108280254777069E-2</c:v>
                </c:pt>
                <c:pt idx="1">
                  <c:v>0.2929936305732484</c:v>
                </c:pt>
                <c:pt idx="2">
                  <c:v>0.68789808917197448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75F-466B-89E7-515FAA957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GLOBAL!$E$194:$E$197</c:f>
              <c:strCache>
                <c:ptCount val="4"/>
                <c:pt idx="0">
                  <c:v>Hautes Technologies</c:v>
                </c:pt>
                <c:pt idx="1">
                  <c:v>Biens de consommations</c:v>
                </c:pt>
                <c:pt idx="2">
                  <c:v>Industrie</c:v>
                </c:pt>
                <c:pt idx="3">
                  <c:v>Services</c:v>
                </c:pt>
              </c:strCache>
            </c:strRef>
          </c:cat>
          <c:val>
            <c:numRef>
              <c:f>GLOBAL!$G$194:$G$197</c:f>
              <c:numCache>
                <c:formatCode>0%</c:formatCode>
                <c:ptCount val="4"/>
                <c:pt idx="0">
                  <c:v>5.0505050505050509E-3</c:v>
                </c:pt>
                <c:pt idx="1">
                  <c:v>0.25477707006369427</c:v>
                </c:pt>
                <c:pt idx="2">
                  <c:v>0.16560509554140126</c:v>
                </c:pt>
                <c:pt idx="3">
                  <c:v>0.57324840764331209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B92-4DCD-B89C-1A14C32F48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180920'!$A$2</c:f>
              <c:strCache>
                <c:ptCount val="1"/>
                <c:pt idx="0">
                  <c:v>Renouvelés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180920'!$B$1:$D$1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180920'!$B$2:$D$2</c:f>
              <c:numCache>
                <c:formatCode>General</c:formatCode>
                <c:ptCount val="3"/>
                <c:pt idx="0">
                  <c:v>138</c:v>
                </c:pt>
                <c:pt idx="1">
                  <c:v>135</c:v>
                </c:pt>
                <c:pt idx="2">
                  <c:v>118</c:v>
                </c:pt>
              </c:numCache>
            </c:numRef>
          </c:val>
        </c:ser>
        <c:ser>
          <c:idx val="1"/>
          <c:order val="1"/>
          <c:tx>
            <c:strRef>
              <c:f>'Synthèse 180920'!$A$3</c:f>
              <c:strCache>
                <c:ptCount val="1"/>
                <c:pt idx="0">
                  <c:v>En attente de renouvellement</c:v>
                </c:pt>
              </c:strCache>
            </c:strRef>
          </c:tx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180920'!$B$1:$D$1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180920'!$B$3:$D$3</c:f>
              <c:numCache>
                <c:formatCode>General</c:formatCode>
                <c:ptCount val="3"/>
                <c:pt idx="0">
                  <c:v>1</c:v>
                </c:pt>
                <c:pt idx="1">
                  <c:v>11</c:v>
                </c:pt>
                <c:pt idx="2">
                  <c:v>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97456128"/>
        <c:axId val="97458048"/>
      </c:barChart>
      <c:catAx>
        <c:axId val="97456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Année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ja-JP"/>
          </a:p>
        </c:txPr>
        <c:crossAx val="97458048"/>
        <c:crosses val="autoZero"/>
        <c:auto val="1"/>
        <c:lblAlgn val="ctr"/>
        <c:lblOffset val="100"/>
        <c:noMultiLvlLbl val="0"/>
      </c:catAx>
      <c:valAx>
        <c:axId val="97458048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Nombre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745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2587532808398947"/>
          <c:y val="0.30411800797627569"/>
          <c:w val="0.25745800524934381"/>
          <c:h val="0.33981593209939664"/>
        </c:manualLayout>
      </c:layout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Membres par nationalité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180920'!$A$8</c:f>
              <c:strCache>
                <c:ptCount val="1"/>
                <c:pt idx="0">
                  <c:v>Membres FR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180920'!$B$7:$D$7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180920'!$B$8:$D$8</c:f>
              <c:numCache>
                <c:formatCode>General</c:formatCode>
                <c:ptCount val="3"/>
                <c:pt idx="0">
                  <c:v>73</c:v>
                </c:pt>
                <c:pt idx="1">
                  <c:v>79</c:v>
                </c:pt>
                <c:pt idx="2">
                  <c:v>91</c:v>
                </c:pt>
              </c:numCache>
            </c:numRef>
          </c:val>
        </c:ser>
        <c:ser>
          <c:idx val="1"/>
          <c:order val="1"/>
          <c:tx>
            <c:strRef>
              <c:f>'Synthèse 180920'!$A$9</c:f>
              <c:strCache>
                <c:ptCount val="1"/>
                <c:pt idx="0">
                  <c:v>Membres JP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180920'!$B$7:$D$7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180920'!$B$9:$D$9</c:f>
              <c:numCache>
                <c:formatCode>General</c:formatCode>
                <c:ptCount val="3"/>
                <c:pt idx="0">
                  <c:v>66</c:v>
                </c:pt>
                <c:pt idx="1">
                  <c:v>67</c:v>
                </c:pt>
                <c:pt idx="2">
                  <c:v>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97498240"/>
        <c:axId val="97499776"/>
      </c:barChart>
      <c:catAx>
        <c:axId val="97498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ja-JP"/>
          </a:p>
        </c:txPr>
        <c:crossAx val="97499776"/>
        <c:crosses val="autoZero"/>
        <c:auto val="1"/>
        <c:lblAlgn val="ctr"/>
        <c:lblOffset val="100"/>
        <c:noMultiLvlLbl val="0"/>
      </c:catAx>
      <c:valAx>
        <c:axId val="974997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7498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Membres par taille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180920'!$A$14</c:f>
              <c:strCache>
                <c:ptCount val="1"/>
                <c:pt idx="0">
                  <c:v>Grands groupes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180920'!$B$13:$D$13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180920'!$B$14:$D$14</c:f>
              <c:numCache>
                <c:formatCode>General</c:formatCode>
                <c:ptCount val="3"/>
                <c:pt idx="0">
                  <c:v>39</c:v>
                </c:pt>
                <c:pt idx="1">
                  <c:v>41</c:v>
                </c:pt>
                <c:pt idx="2">
                  <c:v>46</c:v>
                </c:pt>
              </c:numCache>
            </c:numRef>
          </c:val>
        </c:ser>
        <c:ser>
          <c:idx val="1"/>
          <c:order val="1"/>
          <c:tx>
            <c:strRef>
              <c:f>'Synthèse 180920'!$A$15</c:f>
              <c:strCache>
                <c:ptCount val="1"/>
                <c:pt idx="0">
                  <c:v>PME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180920'!$B$13:$D$13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180920'!$B$15:$D$15</c:f>
              <c:numCache>
                <c:formatCode>General</c:formatCode>
                <c:ptCount val="3"/>
                <c:pt idx="0">
                  <c:v>100</c:v>
                </c:pt>
                <c:pt idx="1">
                  <c:v>105</c:v>
                </c:pt>
                <c:pt idx="2">
                  <c:v>108</c:v>
                </c:pt>
              </c:numCache>
            </c:numRef>
          </c:val>
        </c:ser>
        <c:ser>
          <c:idx val="2"/>
          <c:order val="2"/>
          <c:tx>
            <c:strRef>
              <c:f>'Synthèse 180920'!$A$16</c:f>
              <c:strCache>
                <c:ptCount val="1"/>
                <c:pt idx="0">
                  <c:v>Startups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180920'!$B$13:$D$13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180920'!$B$16:$D$16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97208192"/>
        <c:axId val="97209728"/>
      </c:barChart>
      <c:catAx>
        <c:axId val="97208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209728"/>
        <c:crosses val="autoZero"/>
        <c:auto val="1"/>
        <c:lblAlgn val="ctr"/>
        <c:lblOffset val="100"/>
        <c:noMultiLvlLbl val="0"/>
      </c:catAx>
      <c:valAx>
        <c:axId val="972097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72081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Nouvelles</a:t>
            </a:r>
            <a:r>
              <a:rPr lang="fr-FR" baseline="0"/>
              <a:t> adhésions et résiliations</a:t>
            </a:r>
            <a:endParaRPr lang="fr-FR"/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180920'!$A$21</c:f>
              <c:strCache>
                <c:ptCount val="1"/>
                <c:pt idx="0">
                  <c:v>Nouveaux membres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180920'!$B$7:$D$7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180920'!$B$21:$D$21</c:f>
              <c:numCache>
                <c:formatCode>General</c:formatCode>
                <c:ptCount val="3"/>
                <c:pt idx="0">
                  <c:v>23</c:v>
                </c:pt>
                <c:pt idx="1">
                  <c:v>21</c:v>
                </c:pt>
                <c:pt idx="2">
                  <c:v>23</c:v>
                </c:pt>
              </c:numCache>
            </c:numRef>
          </c:val>
        </c:ser>
        <c:ser>
          <c:idx val="1"/>
          <c:order val="1"/>
          <c:tx>
            <c:strRef>
              <c:f>'Synthèse 180920'!$A$22</c:f>
              <c:strCache>
                <c:ptCount val="1"/>
                <c:pt idx="0">
                  <c:v>Résiliations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180920'!$B$7:$D$7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'Synthèse 180920'!$B$22:$D$22</c:f>
              <c:numCache>
                <c:formatCode>General</c:formatCode>
                <c:ptCount val="3"/>
                <c:pt idx="0">
                  <c:v>10</c:v>
                </c:pt>
                <c:pt idx="1">
                  <c:v>26</c:v>
                </c:pt>
                <c:pt idx="2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97342592"/>
        <c:axId val="97344128"/>
      </c:barChart>
      <c:catAx>
        <c:axId val="9734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ja-JP"/>
          </a:p>
        </c:txPr>
        <c:crossAx val="97344128"/>
        <c:crosses val="autoZero"/>
        <c:auto val="1"/>
        <c:lblAlgn val="ctr"/>
        <c:lblOffset val="100"/>
        <c:noMultiLvlLbl val="0"/>
      </c:catAx>
      <c:valAx>
        <c:axId val="973441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734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Membres par taille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180920'!$A$14</c:f>
              <c:strCache>
                <c:ptCount val="1"/>
                <c:pt idx="0">
                  <c:v>Grands groupes</c:v>
                </c:pt>
              </c:strCache>
            </c:strRef>
          </c:tx>
          <c:spPr>
            <a:solidFill>
              <a:schemeClr val="accent4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180920'!$D$13</c:f>
              <c:numCache>
                <c:formatCode>General</c:formatCode>
                <c:ptCount val="1"/>
                <c:pt idx="0">
                  <c:v>2018</c:v>
                </c:pt>
              </c:numCache>
            </c:numRef>
          </c:cat>
          <c:val>
            <c:numRef>
              <c:f>'Synthèse 180920'!$D$14</c:f>
              <c:numCache>
                <c:formatCode>General</c:formatCode>
                <c:ptCount val="1"/>
                <c:pt idx="0">
                  <c:v>46</c:v>
                </c:pt>
              </c:numCache>
            </c:numRef>
          </c:val>
        </c:ser>
        <c:ser>
          <c:idx val="1"/>
          <c:order val="1"/>
          <c:tx>
            <c:strRef>
              <c:f>'Synthèse 180920'!$A$15</c:f>
              <c:strCache>
                <c:ptCount val="1"/>
                <c:pt idx="0">
                  <c:v>PME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180920'!$D$13</c:f>
              <c:numCache>
                <c:formatCode>General</c:formatCode>
                <c:ptCount val="1"/>
                <c:pt idx="0">
                  <c:v>2018</c:v>
                </c:pt>
              </c:numCache>
            </c:numRef>
          </c:cat>
          <c:val>
            <c:numRef>
              <c:f>'Synthèse 180920'!$D$15</c:f>
              <c:numCache>
                <c:formatCode>General</c:formatCode>
                <c:ptCount val="1"/>
                <c:pt idx="0">
                  <c:v>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97370112"/>
        <c:axId val="97371648"/>
      </c:barChart>
      <c:catAx>
        <c:axId val="97370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371648"/>
        <c:crosses val="autoZero"/>
        <c:auto val="1"/>
        <c:lblAlgn val="ctr"/>
        <c:lblOffset val="100"/>
        <c:noMultiLvlLbl val="0"/>
      </c:catAx>
      <c:valAx>
        <c:axId val="973716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7370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Membres par nationalité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'Synthèse 180920'!$A$8</c:f>
              <c:strCache>
                <c:ptCount val="1"/>
                <c:pt idx="0">
                  <c:v>Membres FR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180920'!$D$7</c:f>
              <c:numCache>
                <c:formatCode>General</c:formatCode>
                <c:ptCount val="1"/>
                <c:pt idx="0">
                  <c:v>2018</c:v>
                </c:pt>
              </c:numCache>
            </c:numRef>
          </c:cat>
          <c:val>
            <c:numRef>
              <c:f>'Synthèse 180920'!$D$8</c:f>
              <c:numCache>
                <c:formatCode>General</c:formatCode>
                <c:ptCount val="1"/>
                <c:pt idx="0">
                  <c:v>91</c:v>
                </c:pt>
              </c:numCache>
            </c:numRef>
          </c:val>
        </c:ser>
        <c:ser>
          <c:idx val="1"/>
          <c:order val="1"/>
          <c:tx>
            <c:strRef>
              <c:f>'Synthèse 180920'!$A$9</c:f>
              <c:strCache>
                <c:ptCount val="1"/>
                <c:pt idx="0">
                  <c:v>Membres JP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dLbls>
            <c:txPr>
              <a:bodyPr/>
              <a:lstStyle/>
              <a:p>
                <a:pPr>
                  <a:defRPr b="1"/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'Synthèse 180920'!$D$7</c:f>
              <c:numCache>
                <c:formatCode>General</c:formatCode>
                <c:ptCount val="1"/>
                <c:pt idx="0">
                  <c:v>2018</c:v>
                </c:pt>
              </c:numCache>
            </c:numRef>
          </c:cat>
          <c:val>
            <c:numRef>
              <c:f>'Synthèse 180920'!$D$9</c:f>
              <c:numCache>
                <c:formatCode>General</c:formatCode>
                <c:ptCount val="1"/>
                <c:pt idx="0">
                  <c:v>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97404416"/>
        <c:axId val="97405952"/>
      </c:barChart>
      <c:catAx>
        <c:axId val="97404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b="1"/>
            </a:pPr>
            <a:endParaRPr lang="ja-JP"/>
          </a:p>
        </c:txPr>
        <c:crossAx val="97405952"/>
        <c:crosses val="autoZero"/>
        <c:auto val="1"/>
        <c:lblAlgn val="ctr"/>
        <c:lblOffset val="100"/>
        <c:noMultiLvlLbl val="0"/>
      </c:catAx>
      <c:valAx>
        <c:axId val="9740595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97404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171</xdr:row>
      <xdr:rowOff>109537</xdr:rowOff>
    </xdr:from>
    <xdr:to>
      <xdr:col>5</xdr:col>
      <xdr:colOff>180975</xdr:colOff>
      <xdr:row>189</xdr:row>
      <xdr:rowOff>109537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169</xdr:row>
      <xdr:rowOff>14287</xdr:rowOff>
    </xdr:from>
    <xdr:to>
      <xdr:col>10</xdr:col>
      <xdr:colOff>190500</xdr:colOff>
      <xdr:row>187</xdr:row>
      <xdr:rowOff>14287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514349</xdr:colOff>
      <xdr:row>195</xdr:row>
      <xdr:rowOff>80962</xdr:rowOff>
    </xdr:from>
    <xdr:to>
      <xdr:col>3</xdr:col>
      <xdr:colOff>857249</xdr:colOff>
      <xdr:row>213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0</xdr:row>
      <xdr:rowOff>166687</xdr:rowOff>
    </xdr:from>
    <xdr:to>
      <xdr:col>11</xdr:col>
      <xdr:colOff>209550</xdr:colOff>
      <xdr:row>16</xdr:row>
      <xdr:rowOff>52387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266700</xdr:colOff>
      <xdr:row>17</xdr:row>
      <xdr:rowOff>109537</xdr:rowOff>
    </xdr:from>
    <xdr:to>
      <xdr:col>11</xdr:col>
      <xdr:colOff>266700</xdr:colOff>
      <xdr:row>31</xdr:row>
      <xdr:rowOff>185737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638175</xdr:colOff>
      <xdr:row>33</xdr:row>
      <xdr:rowOff>4762</xdr:rowOff>
    </xdr:from>
    <xdr:to>
      <xdr:col>11</xdr:col>
      <xdr:colOff>638175</xdr:colOff>
      <xdr:row>47</xdr:row>
      <xdr:rowOff>80962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19050</xdr:colOff>
      <xdr:row>23</xdr:row>
      <xdr:rowOff>19050</xdr:rowOff>
    </xdr:from>
    <xdr:to>
      <xdr:col>4</xdr:col>
      <xdr:colOff>342900</xdr:colOff>
      <xdr:row>37</xdr:row>
      <xdr:rowOff>95250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466725</xdr:colOff>
      <xdr:row>39</xdr:row>
      <xdr:rowOff>114300</xdr:rowOff>
    </xdr:from>
    <xdr:to>
      <xdr:col>3</xdr:col>
      <xdr:colOff>685800</xdr:colOff>
      <xdr:row>55</xdr:row>
      <xdr:rowOff>95250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381000</xdr:colOff>
      <xdr:row>49</xdr:row>
      <xdr:rowOff>28574</xdr:rowOff>
    </xdr:from>
    <xdr:to>
      <xdr:col>8</xdr:col>
      <xdr:colOff>304800</xdr:colOff>
      <xdr:row>66</xdr:row>
      <xdr:rowOff>47625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4"/>
  <sheetViews>
    <sheetView zoomScaleNormal="100" workbookViewId="0">
      <pane ySplit="1" topLeftCell="A202" activePane="bottomLeft" state="frozenSplit"/>
      <selection activeCell="E209" sqref="E209"/>
      <selection pane="bottomLeft" activeCell="E209" sqref="E209"/>
    </sheetView>
  </sheetViews>
  <sheetFormatPr baseColWidth="10" defaultColWidth="11.375" defaultRowHeight="12"/>
  <cols>
    <col min="1" max="1" width="10.25" style="82" customWidth="1"/>
    <col min="2" max="2" width="10.75" style="1" customWidth="1"/>
    <col min="3" max="3" width="54.75" style="4" customWidth="1"/>
    <col min="4" max="4" width="20.75" style="70" customWidth="1"/>
    <col min="5" max="5" width="14.125" style="70" customWidth="1"/>
    <col min="6" max="6" width="11.375" style="69" customWidth="1"/>
    <col min="7" max="7" width="11.875" style="82" customWidth="1"/>
    <col min="8" max="8" width="16.875" style="1" customWidth="1"/>
    <col min="9" max="16384" width="11.375" style="1"/>
  </cols>
  <sheetData>
    <row r="1" spans="1:16">
      <c r="A1" s="193" t="s">
        <v>65</v>
      </c>
      <c r="B1" s="126" t="s">
        <v>104</v>
      </c>
      <c r="C1" s="126" t="s">
        <v>0</v>
      </c>
      <c r="D1" s="126" t="s">
        <v>278</v>
      </c>
      <c r="E1" s="126" t="s">
        <v>100</v>
      </c>
      <c r="F1" s="126" t="s">
        <v>101</v>
      </c>
      <c r="G1" s="193" t="s">
        <v>340</v>
      </c>
    </row>
    <row r="2" spans="1:16">
      <c r="A2" s="168">
        <v>1</v>
      </c>
      <c r="B2" s="169" t="s">
        <v>2</v>
      </c>
      <c r="C2" s="170" t="s">
        <v>16</v>
      </c>
      <c r="D2" s="168">
        <v>1</v>
      </c>
      <c r="E2" s="168">
        <v>660</v>
      </c>
      <c r="F2" s="171">
        <v>170.83</v>
      </c>
      <c r="G2" s="168">
        <v>1</v>
      </c>
      <c r="H2" s="116"/>
      <c r="I2" s="116"/>
      <c r="J2" s="116"/>
      <c r="K2" s="116"/>
      <c r="L2" s="116"/>
      <c r="M2" s="116"/>
      <c r="N2" s="116"/>
      <c r="O2" s="116"/>
      <c r="P2" s="116"/>
    </row>
    <row r="3" spans="1:16" s="116" customFormat="1" ht="15" customHeight="1">
      <c r="A3" s="168">
        <v>1</v>
      </c>
      <c r="B3" s="171" t="s">
        <v>2</v>
      </c>
      <c r="C3" s="174" t="s">
        <v>76</v>
      </c>
      <c r="D3" s="168">
        <v>1</v>
      </c>
      <c r="E3" s="168">
        <v>660</v>
      </c>
      <c r="F3" s="171">
        <v>170.83</v>
      </c>
      <c r="G3" s="168">
        <v>1</v>
      </c>
    </row>
    <row r="4" spans="1:16" s="116" customFormat="1" ht="15" customHeight="1">
      <c r="A4" s="6">
        <v>1</v>
      </c>
      <c r="B4" s="51" t="s">
        <v>2</v>
      </c>
      <c r="C4" s="13" t="s">
        <v>45</v>
      </c>
      <c r="D4" s="51"/>
      <c r="E4" s="6">
        <v>1200</v>
      </c>
      <c r="F4" s="51"/>
      <c r="G4" s="161"/>
      <c r="H4" s="52"/>
      <c r="I4" s="52"/>
      <c r="J4" s="52"/>
      <c r="K4" s="52"/>
      <c r="L4" s="52"/>
      <c r="M4" s="52"/>
      <c r="N4" s="52"/>
      <c r="O4" s="52"/>
      <c r="P4" s="52"/>
    </row>
    <row r="5" spans="1:16" s="116" customFormat="1" ht="15" customHeight="1">
      <c r="A5" s="6">
        <v>1</v>
      </c>
      <c r="B5" s="51" t="s">
        <v>2</v>
      </c>
      <c r="C5" s="13" t="s">
        <v>28</v>
      </c>
      <c r="D5" s="6"/>
      <c r="E5" s="6">
        <v>1200</v>
      </c>
      <c r="F5" s="51"/>
      <c r="G5" s="161"/>
      <c r="H5" s="52"/>
      <c r="I5" s="52"/>
      <c r="J5" s="52"/>
      <c r="K5" s="52"/>
      <c r="L5" s="52"/>
      <c r="M5" s="52"/>
      <c r="N5" s="52"/>
      <c r="O5" s="52"/>
      <c r="P5" s="52"/>
    </row>
    <row r="6" spans="1:16" s="116" customFormat="1" ht="15" customHeight="1">
      <c r="A6" s="6">
        <v>1</v>
      </c>
      <c r="B6" s="51" t="s">
        <v>2</v>
      </c>
      <c r="C6" s="13" t="s">
        <v>312</v>
      </c>
      <c r="D6" s="6"/>
      <c r="E6" s="6">
        <v>1200</v>
      </c>
      <c r="F6" s="53"/>
      <c r="G6" s="6"/>
    </row>
    <row r="7" spans="1:16" s="116" customFormat="1" ht="15" customHeight="1">
      <c r="A7" s="6">
        <v>1</v>
      </c>
      <c r="B7" s="58" t="s">
        <v>2</v>
      </c>
      <c r="C7" s="49" t="s">
        <v>14</v>
      </c>
      <c r="D7" s="6"/>
      <c r="E7" s="6">
        <v>1200</v>
      </c>
      <c r="F7" s="51"/>
      <c r="G7" s="161"/>
      <c r="H7" s="52"/>
      <c r="I7" s="52"/>
      <c r="J7" s="52"/>
      <c r="K7" s="52"/>
      <c r="L7" s="52"/>
      <c r="M7" s="52"/>
      <c r="N7" s="52"/>
      <c r="O7" s="52"/>
      <c r="P7" s="52"/>
    </row>
    <row r="8" spans="1:16" s="116" customFormat="1" ht="15" customHeight="1">
      <c r="A8" s="168">
        <v>1</v>
      </c>
      <c r="B8" s="169" t="s">
        <v>1</v>
      </c>
      <c r="C8" s="170" t="s">
        <v>274</v>
      </c>
      <c r="D8" s="168">
        <v>1</v>
      </c>
      <c r="E8" s="168">
        <v>660</v>
      </c>
      <c r="F8" s="171"/>
      <c r="G8" s="168">
        <v>1</v>
      </c>
      <c r="H8" s="52"/>
      <c r="I8" s="52"/>
      <c r="J8" s="52"/>
      <c r="K8" s="52"/>
      <c r="L8" s="52"/>
      <c r="M8" s="52"/>
      <c r="N8" s="52"/>
      <c r="O8" s="52"/>
      <c r="P8" s="52"/>
    </row>
    <row r="9" spans="1:16" s="116" customFormat="1" ht="15" customHeight="1">
      <c r="A9" s="168">
        <v>1</v>
      </c>
      <c r="B9" s="169" t="s">
        <v>1</v>
      </c>
      <c r="C9" s="170" t="s">
        <v>55</v>
      </c>
      <c r="D9" s="168">
        <v>1</v>
      </c>
      <c r="E9" s="168">
        <v>660</v>
      </c>
      <c r="F9" s="171"/>
      <c r="G9" s="168">
        <v>1</v>
      </c>
      <c r="H9" s="52"/>
      <c r="I9" s="52"/>
      <c r="J9" s="52"/>
      <c r="K9" s="52"/>
      <c r="L9" s="52"/>
      <c r="M9" s="52"/>
      <c r="N9" s="52"/>
      <c r="O9" s="52"/>
      <c r="P9" s="52"/>
    </row>
    <row r="10" spans="1:16" s="116" customFormat="1" ht="15" customHeight="1">
      <c r="A10" s="6">
        <v>1</v>
      </c>
      <c r="B10" s="51" t="s">
        <v>1</v>
      </c>
      <c r="C10" s="13" t="s">
        <v>33</v>
      </c>
      <c r="D10" s="6"/>
      <c r="E10" s="6">
        <v>660</v>
      </c>
      <c r="F10" s="51"/>
      <c r="G10" s="162"/>
      <c r="H10" s="12"/>
      <c r="I10" s="12"/>
      <c r="J10" s="12"/>
      <c r="K10" s="12"/>
      <c r="L10" s="12"/>
      <c r="M10" s="12"/>
      <c r="N10" s="12"/>
      <c r="O10" s="12"/>
      <c r="P10" s="12"/>
    </row>
    <row r="11" spans="1:16" s="116" customFormat="1" ht="15" customHeight="1">
      <c r="A11" s="168">
        <v>1</v>
      </c>
      <c r="B11" s="171" t="s">
        <v>2</v>
      </c>
      <c r="C11" s="172" t="s">
        <v>82</v>
      </c>
      <c r="D11" s="168">
        <v>1</v>
      </c>
      <c r="E11" s="168">
        <v>660</v>
      </c>
      <c r="F11" s="171"/>
      <c r="G11" s="168">
        <v>1</v>
      </c>
      <c r="H11" s="52"/>
      <c r="I11" s="52"/>
      <c r="J11" s="52"/>
      <c r="K11" s="52"/>
      <c r="L11" s="52"/>
      <c r="M11" s="52"/>
      <c r="N11" s="52"/>
      <c r="O11" s="52"/>
      <c r="P11" s="52"/>
    </row>
    <row r="12" spans="1:16" s="116" customFormat="1" ht="15" customHeight="1">
      <c r="A12" s="168">
        <v>1</v>
      </c>
      <c r="B12" s="171" t="s">
        <v>2</v>
      </c>
      <c r="C12" s="174" t="s">
        <v>78</v>
      </c>
      <c r="D12" s="168">
        <v>1</v>
      </c>
      <c r="E12" s="168">
        <v>660</v>
      </c>
      <c r="F12" s="175"/>
      <c r="G12" s="168">
        <v>1</v>
      </c>
      <c r="H12" s="64"/>
      <c r="I12" s="64"/>
      <c r="J12" s="64"/>
      <c r="K12" s="64"/>
      <c r="L12" s="64"/>
      <c r="M12" s="64"/>
      <c r="N12" s="64"/>
      <c r="O12" s="64"/>
      <c r="P12" s="64"/>
    </row>
    <row r="13" spans="1:16" s="116" customFormat="1" ht="15" customHeight="1">
      <c r="A13" s="168">
        <v>1</v>
      </c>
      <c r="B13" s="171" t="s">
        <v>2</v>
      </c>
      <c r="C13" s="174" t="s">
        <v>248</v>
      </c>
      <c r="D13" s="168">
        <v>1</v>
      </c>
      <c r="E13" s="168">
        <v>660</v>
      </c>
      <c r="F13" s="175"/>
      <c r="G13" s="168">
        <v>1</v>
      </c>
      <c r="H13" s="12"/>
      <c r="I13" s="12"/>
      <c r="J13" s="12"/>
      <c r="K13" s="12"/>
      <c r="L13" s="12"/>
      <c r="M13" s="12"/>
      <c r="N13" s="12"/>
      <c r="O13" s="12"/>
      <c r="P13" s="12"/>
    </row>
    <row r="14" spans="1:16" s="116" customFormat="1" ht="15" customHeight="1">
      <c r="A14" s="168">
        <v>1</v>
      </c>
      <c r="B14" s="169" t="s">
        <v>2</v>
      </c>
      <c r="C14" s="170" t="s">
        <v>27</v>
      </c>
      <c r="D14" s="168">
        <v>1</v>
      </c>
      <c r="E14" s="168">
        <v>660</v>
      </c>
      <c r="F14" s="171"/>
      <c r="G14" s="168">
        <v>1</v>
      </c>
      <c r="H14" s="52"/>
      <c r="I14" s="52"/>
      <c r="J14" s="52"/>
      <c r="K14" s="52"/>
      <c r="L14" s="52"/>
      <c r="M14" s="52"/>
      <c r="N14" s="52"/>
      <c r="O14" s="52"/>
      <c r="P14" s="52"/>
    </row>
    <row r="15" spans="1:16" s="116" customFormat="1" ht="15" customHeight="1">
      <c r="A15" s="168">
        <v>1</v>
      </c>
      <c r="B15" s="171" t="s">
        <v>2</v>
      </c>
      <c r="C15" s="174" t="s">
        <v>247</v>
      </c>
      <c r="D15" s="168">
        <v>1</v>
      </c>
      <c r="E15" s="168">
        <v>660</v>
      </c>
      <c r="F15" s="171"/>
      <c r="G15" s="168">
        <v>1</v>
      </c>
      <c r="H15" s="52"/>
      <c r="I15" s="52"/>
      <c r="J15" s="52"/>
      <c r="K15" s="52"/>
      <c r="L15" s="52"/>
      <c r="M15" s="52"/>
      <c r="N15" s="52"/>
      <c r="O15" s="52"/>
      <c r="P15" s="52"/>
    </row>
    <row r="16" spans="1:16" s="116" customFormat="1" ht="15" customHeight="1">
      <c r="A16" s="168">
        <v>1</v>
      </c>
      <c r="B16" s="171" t="s">
        <v>2</v>
      </c>
      <c r="C16" s="174" t="s">
        <v>311</v>
      </c>
      <c r="D16" s="168">
        <v>1</v>
      </c>
      <c r="E16" s="168">
        <v>660</v>
      </c>
      <c r="F16" s="175"/>
      <c r="G16" s="168">
        <v>1</v>
      </c>
    </row>
    <row r="17" spans="1:16" s="116" customFormat="1" ht="15" customHeight="1">
      <c r="A17" s="168">
        <v>1</v>
      </c>
      <c r="B17" s="171" t="s">
        <v>2</v>
      </c>
      <c r="C17" s="174" t="s">
        <v>341</v>
      </c>
      <c r="D17" s="168">
        <v>1</v>
      </c>
      <c r="E17" s="168">
        <v>660</v>
      </c>
      <c r="F17" s="171"/>
      <c r="G17" s="168">
        <v>1</v>
      </c>
      <c r="H17" s="52"/>
      <c r="I17" s="52"/>
      <c r="J17" s="52"/>
      <c r="K17" s="52"/>
      <c r="L17" s="52"/>
      <c r="M17" s="52"/>
      <c r="N17" s="52"/>
      <c r="O17" s="52"/>
      <c r="P17" s="52"/>
    </row>
    <row r="18" spans="1:16" s="116" customFormat="1" ht="15" customHeight="1">
      <c r="A18" s="182">
        <v>1</v>
      </c>
      <c r="B18" s="183" t="s">
        <v>2</v>
      </c>
      <c r="C18" s="184" t="s">
        <v>63</v>
      </c>
      <c r="D18" s="182"/>
      <c r="E18" s="182">
        <v>1200</v>
      </c>
      <c r="F18" s="183"/>
      <c r="G18" s="185"/>
      <c r="H18" s="52"/>
      <c r="I18" s="52"/>
      <c r="J18" s="52"/>
      <c r="K18" s="52"/>
      <c r="L18" s="52"/>
      <c r="M18" s="52"/>
      <c r="N18" s="52"/>
      <c r="O18" s="52"/>
      <c r="P18" s="52"/>
    </row>
    <row r="19" spans="1:16" s="116" customFormat="1" ht="15" customHeight="1">
      <c r="A19" s="168">
        <v>1</v>
      </c>
      <c r="B19" s="169" t="s">
        <v>1</v>
      </c>
      <c r="C19" s="170" t="s">
        <v>5</v>
      </c>
      <c r="D19" s="168">
        <v>1</v>
      </c>
      <c r="E19" s="168">
        <v>660</v>
      </c>
      <c r="F19" s="171"/>
      <c r="G19" s="177">
        <v>1</v>
      </c>
      <c r="H19" s="87"/>
      <c r="I19" s="87"/>
      <c r="J19" s="87"/>
      <c r="K19" s="87"/>
      <c r="L19" s="87"/>
      <c r="M19" s="87"/>
      <c r="N19" s="87"/>
      <c r="O19" s="87"/>
      <c r="P19" s="87"/>
    </row>
    <row r="20" spans="1:16" s="116" customFormat="1" ht="15" customHeight="1">
      <c r="A20" s="6">
        <v>1</v>
      </c>
      <c r="B20" s="51" t="s">
        <v>2</v>
      </c>
      <c r="C20" s="13" t="s">
        <v>21</v>
      </c>
      <c r="D20" s="6"/>
      <c r="E20" s="6">
        <v>660</v>
      </c>
      <c r="F20" s="51"/>
      <c r="G20" s="162"/>
      <c r="H20" s="12"/>
      <c r="I20" s="12"/>
      <c r="J20" s="12"/>
      <c r="K20" s="12"/>
      <c r="L20" s="12"/>
      <c r="M20" s="12"/>
      <c r="N20" s="12"/>
      <c r="O20" s="12"/>
      <c r="P20" s="12"/>
    </row>
    <row r="21" spans="1:16" s="116" customFormat="1" ht="15" customHeight="1">
      <c r="A21" s="177">
        <v>1</v>
      </c>
      <c r="B21" s="177" t="s">
        <v>2</v>
      </c>
      <c r="C21" s="226" t="s">
        <v>254</v>
      </c>
      <c r="D21" s="177">
        <v>1</v>
      </c>
      <c r="E21" s="177">
        <v>1200</v>
      </c>
      <c r="F21" s="175"/>
      <c r="G21" s="173">
        <v>1</v>
      </c>
      <c r="H21" s="52"/>
      <c r="I21" s="52"/>
      <c r="J21" s="52"/>
      <c r="K21" s="52"/>
      <c r="L21" s="52"/>
      <c r="M21" s="52"/>
      <c r="N21" s="52"/>
      <c r="O21" s="52"/>
      <c r="P21" s="52"/>
    </row>
    <row r="22" spans="1:16" s="116" customFormat="1" ht="15" customHeight="1">
      <c r="A22" s="168">
        <v>1</v>
      </c>
      <c r="B22" s="169" t="s">
        <v>2</v>
      </c>
      <c r="C22" s="226" t="s">
        <v>72</v>
      </c>
      <c r="D22" s="168">
        <v>1</v>
      </c>
      <c r="E22" s="168">
        <v>660</v>
      </c>
      <c r="F22" s="175"/>
      <c r="G22" s="168">
        <v>1</v>
      </c>
      <c r="H22" s="52"/>
      <c r="I22" s="52"/>
      <c r="J22" s="52"/>
      <c r="K22" s="52"/>
      <c r="L22" s="52"/>
      <c r="M22" s="52"/>
      <c r="N22" s="52"/>
      <c r="O22" s="52"/>
      <c r="P22" s="52"/>
    </row>
    <row r="23" spans="1:16" s="116" customFormat="1" ht="15" customHeight="1">
      <c r="A23" s="182">
        <v>1</v>
      </c>
      <c r="B23" s="183" t="s">
        <v>2</v>
      </c>
      <c r="C23" s="186" t="s">
        <v>236</v>
      </c>
      <c r="D23" s="182"/>
      <c r="E23" s="182">
        <v>660</v>
      </c>
      <c r="F23" s="187"/>
      <c r="G23" s="185"/>
      <c r="H23" s="52"/>
      <c r="I23" s="52"/>
      <c r="J23" s="52"/>
      <c r="K23" s="52"/>
      <c r="L23" s="52"/>
      <c r="M23" s="52"/>
      <c r="N23" s="52"/>
      <c r="O23" s="52"/>
      <c r="P23" s="52"/>
    </row>
    <row r="24" spans="1:16" s="116" customFormat="1" ht="15" customHeight="1">
      <c r="A24" s="168">
        <v>1</v>
      </c>
      <c r="B24" s="171" t="s">
        <v>1</v>
      </c>
      <c r="C24" s="254" t="s">
        <v>377</v>
      </c>
      <c r="D24" s="168">
        <v>1</v>
      </c>
      <c r="E24" s="168">
        <v>660</v>
      </c>
      <c r="F24" s="171"/>
      <c r="G24" s="173">
        <v>1</v>
      </c>
      <c r="H24" s="52"/>
      <c r="I24" s="52"/>
      <c r="J24" s="52"/>
      <c r="K24" s="52"/>
      <c r="L24" s="52"/>
      <c r="M24" s="52"/>
      <c r="N24" s="52"/>
      <c r="O24" s="52"/>
      <c r="P24" s="52"/>
    </row>
    <row r="25" spans="1:16" s="116" customFormat="1" ht="15" customHeight="1">
      <c r="A25" s="168">
        <v>1</v>
      </c>
      <c r="B25" s="171" t="s">
        <v>2</v>
      </c>
      <c r="C25" s="174" t="s">
        <v>24</v>
      </c>
      <c r="D25" s="168">
        <v>1</v>
      </c>
      <c r="E25" s="168">
        <v>660</v>
      </c>
      <c r="F25" s="171"/>
      <c r="G25" s="168">
        <v>1</v>
      </c>
      <c r="H25" s="52"/>
      <c r="I25" s="52"/>
      <c r="J25" s="52"/>
      <c r="K25" s="52"/>
      <c r="L25" s="52"/>
      <c r="M25" s="52"/>
      <c r="N25" s="52"/>
      <c r="O25" s="52"/>
      <c r="P25" s="52"/>
    </row>
    <row r="26" spans="1:16" s="116" customFormat="1" ht="15" customHeight="1">
      <c r="A26" s="168">
        <v>1</v>
      </c>
      <c r="B26" s="169" t="s">
        <v>2</v>
      </c>
      <c r="C26" s="170" t="s">
        <v>31</v>
      </c>
      <c r="D26" s="168">
        <v>1</v>
      </c>
      <c r="E26" s="168">
        <v>660</v>
      </c>
      <c r="F26" s="171"/>
      <c r="G26" s="168">
        <v>1</v>
      </c>
      <c r="H26" s="52"/>
      <c r="I26" s="52"/>
      <c r="J26" s="52"/>
      <c r="K26" s="52"/>
      <c r="L26" s="52"/>
      <c r="M26" s="52"/>
      <c r="N26" s="52"/>
      <c r="O26" s="52"/>
      <c r="P26" s="52"/>
    </row>
    <row r="27" spans="1:16" s="52" customFormat="1" ht="15" customHeight="1">
      <c r="A27" s="168">
        <v>1</v>
      </c>
      <c r="B27" s="169" t="s">
        <v>2</v>
      </c>
      <c r="C27" s="170" t="s">
        <v>84</v>
      </c>
      <c r="D27" s="168">
        <v>1</v>
      </c>
      <c r="E27" s="168">
        <v>1200</v>
      </c>
      <c r="F27" s="171"/>
      <c r="G27" s="173">
        <v>1</v>
      </c>
    </row>
    <row r="28" spans="1:16" s="52" customFormat="1" ht="15" customHeight="1">
      <c r="A28" s="168">
        <v>1</v>
      </c>
      <c r="B28" s="169" t="s">
        <v>1</v>
      </c>
      <c r="C28" s="170" t="s">
        <v>275</v>
      </c>
      <c r="D28" s="168">
        <v>1</v>
      </c>
      <c r="E28" s="168">
        <v>660</v>
      </c>
      <c r="F28" s="171"/>
      <c r="G28" s="173">
        <v>1</v>
      </c>
    </row>
    <row r="29" spans="1:16" s="52" customFormat="1" ht="15" customHeight="1">
      <c r="A29" s="168">
        <v>1</v>
      </c>
      <c r="B29" s="171" t="s">
        <v>2</v>
      </c>
      <c r="C29" s="174" t="s">
        <v>304</v>
      </c>
      <c r="D29" s="168">
        <v>1</v>
      </c>
      <c r="E29" s="168">
        <v>660</v>
      </c>
      <c r="F29" s="175"/>
      <c r="G29" s="168">
        <v>1</v>
      </c>
      <c r="H29" s="118"/>
      <c r="I29" s="118"/>
      <c r="J29" s="118"/>
      <c r="K29" s="118"/>
      <c r="L29" s="118"/>
      <c r="M29" s="118"/>
      <c r="N29" s="118"/>
      <c r="O29" s="118"/>
      <c r="P29" s="118"/>
    </row>
    <row r="30" spans="1:16" s="52" customFormat="1" ht="15" customHeight="1">
      <c r="A30" s="168">
        <v>1</v>
      </c>
      <c r="B30" s="225" t="s">
        <v>2</v>
      </c>
      <c r="C30" s="170" t="s">
        <v>39</v>
      </c>
      <c r="D30" s="168">
        <v>1</v>
      </c>
      <c r="E30" s="168">
        <v>1200</v>
      </c>
      <c r="F30" s="171"/>
      <c r="G30" s="168">
        <v>1</v>
      </c>
    </row>
    <row r="31" spans="1:16" s="116" customFormat="1" ht="15" customHeight="1">
      <c r="A31" s="168">
        <v>1</v>
      </c>
      <c r="B31" s="169" t="s">
        <v>2</v>
      </c>
      <c r="C31" s="170" t="s">
        <v>85</v>
      </c>
      <c r="D31" s="168">
        <v>1</v>
      </c>
      <c r="E31" s="168">
        <v>1200</v>
      </c>
      <c r="F31" s="171"/>
      <c r="G31" s="173">
        <v>1</v>
      </c>
      <c r="H31" s="52"/>
      <c r="I31" s="52"/>
      <c r="J31" s="52"/>
      <c r="K31" s="52"/>
      <c r="L31" s="52"/>
      <c r="M31" s="52"/>
      <c r="N31" s="52"/>
      <c r="O31" s="52"/>
      <c r="P31" s="52"/>
    </row>
    <row r="32" spans="1:16" s="52" customFormat="1" ht="15" customHeight="1">
      <c r="A32" s="168">
        <v>1</v>
      </c>
      <c r="B32" s="169" t="s">
        <v>1</v>
      </c>
      <c r="C32" s="170" t="s">
        <v>23</v>
      </c>
      <c r="D32" s="168">
        <v>1</v>
      </c>
      <c r="E32" s="168">
        <v>660</v>
      </c>
      <c r="F32" s="171"/>
      <c r="G32" s="168">
        <v>1</v>
      </c>
    </row>
    <row r="33" spans="1:16" s="52" customFormat="1" ht="15" customHeight="1">
      <c r="A33" s="168">
        <v>1</v>
      </c>
      <c r="B33" s="171" t="s">
        <v>2</v>
      </c>
      <c r="C33" s="174" t="s">
        <v>12</v>
      </c>
      <c r="D33" s="168">
        <v>1</v>
      </c>
      <c r="E33" s="168">
        <v>660</v>
      </c>
      <c r="F33" s="171"/>
      <c r="G33" s="168">
        <v>1</v>
      </c>
    </row>
    <row r="34" spans="1:16" s="52" customFormat="1" ht="15" customHeight="1">
      <c r="A34" s="123">
        <v>1</v>
      </c>
      <c r="B34" s="123" t="s">
        <v>2</v>
      </c>
      <c r="C34" s="160" t="s">
        <v>337</v>
      </c>
      <c r="D34" s="123">
        <v>1</v>
      </c>
      <c r="E34" s="123">
        <v>660</v>
      </c>
      <c r="F34" s="123"/>
      <c r="G34" s="123">
        <v>1</v>
      </c>
      <c r="H34" s="116"/>
      <c r="I34" s="116"/>
      <c r="J34" s="116"/>
      <c r="K34" s="116"/>
      <c r="L34" s="116"/>
      <c r="M34" s="116"/>
      <c r="N34" s="116"/>
      <c r="O34" s="116"/>
      <c r="P34" s="116"/>
    </row>
    <row r="35" spans="1:16" s="52" customFormat="1" ht="15" customHeight="1">
      <c r="A35" s="168">
        <v>1</v>
      </c>
      <c r="B35" s="171" t="s">
        <v>2</v>
      </c>
      <c r="C35" s="172" t="s">
        <v>19</v>
      </c>
      <c r="D35" s="168">
        <v>1</v>
      </c>
      <c r="E35" s="168">
        <v>660</v>
      </c>
      <c r="F35" s="171"/>
      <c r="G35" s="168">
        <v>1</v>
      </c>
    </row>
    <row r="36" spans="1:16" s="52" customFormat="1" ht="15" customHeight="1">
      <c r="A36" s="6">
        <v>1</v>
      </c>
      <c r="B36" s="51" t="s">
        <v>2</v>
      </c>
      <c r="C36" s="13" t="s">
        <v>4</v>
      </c>
      <c r="D36" s="6"/>
      <c r="E36" s="6">
        <v>1200</v>
      </c>
      <c r="F36" s="51"/>
      <c r="G36" s="161"/>
    </row>
    <row r="37" spans="1:16" s="52" customFormat="1" ht="15" customHeight="1">
      <c r="A37" s="168">
        <v>1</v>
      </c>
      <c r="B37" s="171" t="s">
        <v>2</v>
      </c>
      <c r="C37" s="174" t="s">
        <v>310</v>
      </c>
      <c r="D37" s="168">
        <v>1</v>
      </c>
      <c r="E37" s="168">
        <v>660</v>
      </c>
      <c r="F37" s="175"/>
      <c r="G37" s="168">
        <v>1</v>
      </c>
      <c r="H37" s="118"/>
      <c r="I37" s="118"/>
      <c r="J37" s="118"/>
      <c r="K37" s="118"/>
      <c r="L37" s="118"/>
      <c r="M37" s="118"/>
      <c r="N37" s="118"/>
      <c r="O37" s="118"/>
      <c r="P37" s="118"/>
    </row>
    <row r="38" spans="1:16" s="52" customFormat="1" ht="15" customHeight="1">
      <c r="A38" s="182">
        <v>1</v>
      </c>
      <c r="B38" s="188" t="s">
        <v>1</v>
      </c>
      <c r="C38" s="189" t="s">
        <v>26</v>
      </c>
      <c r="D38" s="182">
        <v>1</v>
      </c>
      <c r="E38" s="182">
        <v>660</v>
      </c>
      <c r="F38" s="183"/>
      <c r="G38" s="182">
        <v>1</v>
      </c>
      <c r="H38" s="12"/>
      <c r="I38" s="12"/>
      <c r="J38" s="12"/>
      <c r="K38" s="12"/>
      <c r="L38" s="12"/>
      <c r="M38" s="12"/>
      <c r="N38" s="12"/>
      <c r="O38" s="12"/>
      <c r="P38" s="12"/>
    </row>
    <row r="39" spans="1:16" s="52" customFormat="1" ht="15" customHeight="1">
      <c r="A39" s="168">
        <v>1</v>
      </c>
      <c r="B39" s="169" t="s">
        <v>2</v>
      </c>
      <c r="C39" s="170" t="s">
        <v>11</v>
      </c>
      <c r="D39" s="168">
        <v>1</v>
      </c>
      <c r="E39" s="168">
        <v>660</v>
      </c>
      <c r="F39" s="171"/>
      <c r="G39" s="173">
        <v>1</v>
      </c>
      <c r="H39" s="12"/>
      <c r="I39" s="12"/>
      <c r="J39" s="12"/>
      <c r="K39" s="12"/>
      <c r="L39" s="12"/>
      <c r="M39" s="12"/>
      <c r="N39" s="12"/>
      <c r="O39" s="12"/>
      <c r="P39" s="12"/>
    </row>
    <row r="40" spans="1:16" s="52" customFormat="1" ht="15" customHeight="1">
      <c r="A40" s="6">
        <v>1</v>
      </c>
      <c r="B40" s="51" t="s">
        <v>2</v>
      </c>
      <c r="C40" s="13" t="s">
        <v>303</v>
      </c>
      <c r="D40" s="6"/>
      <c r="E40" s="6">
        <v>660</v>
      </c>
      <c r="F40" s="53"/>
      <c r="G40" s="163"/>
      <c r="H40" s="118"/>
      <c r="I40" s="118"/>
      <c r="J40" s="118"/>
      <c r="K40" s="118"/>
      <c r="L40" s="118"/>
      <c r="M40" s="118"/>
      <c r="N40" s="118"/>
      <c r="O40" s="118"/>
      <c r="P40" s="118"/>
    </row>
    <row r="41" spans="1:16" s="52" customFormat="1" ht="15" customHeight="1">
      <c r="A41" s="168">
        <v>1</v>
      </c>
      <c r="B41" s="169" t="s">
        <v>2</v>
      </c>
      <c r="C41" s="170" t="s">
        <v>18</v>
      </c>
      <c r="D41" s="168">
        <v>1</v>
      </c>
      <c r="E41" s="168">
        <v>660</v>
      </c>
      <c r="F41" s="171"/>
      <c r="G41" s="168">
        <v>1</v>
      </c>
    </row>
    <row r="42" spans="1:16" s="52" customFormat="1" ht="15" customHeight="1">
      <c r="A42" s="168">
        <v>1</v>
      </c>
      <c r="B42" s="171" t="s">
        <v>2</v>
      </c>
      <c r="C42" s="174" t="s">
        <v>305</v>
      </c>
      <c r="D42" s="168">
        <v>1</v>
      </c>
      <c r="E42" s="168">
        <v>660</v>
      </c>
      <c r="F42" s="175"/>
      <c r="G42" s="168">
        <v>1</v>
      </c>
      <c r="H42" s="118"/>
      <c r="I42" s="118"/>
      <c r="J42" s="118"/>
      <c r="K42" s="118"/>
      <c r="L42" s="118"/>
      <c r="M42" s="118"/>
      <c r="N42" s="118"/>
      <c r="O42" s="118"/>
      <c r="P42" s="118"/>
    </row>
    <row r="43" spans="1:16" s="52" customFormat="1" ht="15" customHeight="1">
      <c r="A43" s="168">
        <v>1</v>
      </c>
      <c r="B43" s="171" t="s">
        <v>2</v>
      </c>
      <c r="C43" s="174" t="s">
        <v>237</v>
      </c>
      <c r="D43" s="168">
        <v>1</v>
      </c>
      <c r="E43" s="168">
        <v>1200</v>
      </c>
      <c r="F43" s="175"/>
      <c r="G43" s="168" t="s">
        <v>360</v>
      </c>
    </row>
    <row r="44" spans="1:16" s="52" customFormat="1" ht="15" customHeight="1">
      <c r="A44" s="6">
        <v>1</v>
      </c>
      <c r="B44" s="51" t="s">
        <v>1</v>
      </c>
      <c r="C44" s="13" t="s">
        <v>309</v>
      </c>
      <c r="D44" s="6"/>
      <c r="E44" s="6">
        <v>660</v>
      </c>
      <c r="F44" s="53"/>
      <c r="G44" s="163"/>
      <c r="H44" s="118"/>
      <c r="I44" s="118"/>
      <c r="J44" s="118"/>
      <c r="K44" s="118"/>
      <c r="L44" s="118"/>
      <c r="M44" s="118"/>
      <c r="N44" s="118"/>
      <c r="O44" s="118"/>
      <c r="P44" s="118"/>
    </row>
    <row r="45" spans="1:16" s="52" customFormat="1" ht="15" customHeight="1">
      <c r="A45" s="168">
        <v>1</v>
      </c>
      <c r="B45" s="171" t="s">
        <v>2</v>
      </c>
      <c r="C45" s="174" t="s">
        <v>86</v>
      </c>
      <c r="D45" s="168">
        <v>1</v>
      </c>
      <c r="E45" s="168">
        <v>1200</v>
      </c>
      <c r="F45" s="171"/>
      <c r="G45" s="168">
        <v>1</v>
      </c>
    </row>
    <row r="46" spans="1:16" s="55" customFormat="1" ht="15" customHeight="1">
      <c r="A46" s="168">
        <v>1</v>
      </c>
      <c r="B46" s="171" t="s">
        <v>2</v>
      </c>
      <c r="C46" s="174" t="s">
        <v>8</v>
      </c>
      <c r="D46" s="168">
        <v>1</v>
      </c>
      <c r="E46" s="168">
        <v>660</v>
      </c>
      <c r="F46" s="168"/>
      <c r="G46" s="168">
        <v>1</v>
      </c>
      <c r="H46" s="52"/>
      <c r="I46" s="52"/>
      <c r="J46" s="52"/>
      <c r="K46" s="52"/>
      <c r="L46" s="52"/>
      <c r="M46" s="52"/>
      <c r="N46" s="52"/>
      <c r="O46" s="52"/>
      <c r="P46" s="52"/>
    </row>
    <row r="47" spans="1:16" s="12" customFormat="1" ht="15" customHeight="1">
      <c r="A47" s="168">
        <v>1</v>
      </c>
      <c r="B47" s="171" t="s">
        <v>2</v>
      </c>
      <c r="C47" s="174" t="s">
        <v>317</v>
      </c>
      <c r="D47" s="168">
        <v>1</v>
      </c>
      <c r="E47" s="168">
        <v>660</v>
      </c>
      <c r="F47" s="175"/>
      <c r="G47" s="168">
        <v>1</v>
      </c>
      <c r="H47" s="116"/>
      <c r="I47" s="116"/>
      <c r="J47" s="116"/>
      <c r="K47" s="116"/>
      <c r="L47" s="116"/>
      <c r="M47" s="116"/>
      <c r="N47" s="116"/>
      <c r="O47" s="116"/>
      <c r="P47" s="116"/>
    </row>
    <row r="48" spans="1:16" s="143" customFormat="1" ht="15" customHeight="1">
      <c r="A48" s="168">
        <v>1</v>
      </c>
      <c r="B48" s="171" t="s">
        <v>1</v>
      </c>
      <c r="C48" s="174" t="s">
        <v>273</v>
      </c>
      <c r="D48" s="168">
        <v>1</v>
      </c>
      <c r="E48" s="168">
        <v>1200</v>
      </c>
      <c r="F48" s="171"/>
      <c r="G48" s="168">
        <v>1</v>
      </c>
      <c r="H48" s="83"/>
      <c r="I48" s="84"/>
      <c r="J48" s="85"/>
      <c r="K48" s="83"/>
      <c r="L48" s="83"/>
      <c r="M48" s="56"/>
      <c r="N48" s="12"/>
      <c r="O48" s="12"/>
      <c r="P48" s="12"/>
    </row>
    <row r="49" spans="1:16" s="12" customFormat="1" ht="15" customHeight="1">
      <c r="A49" s="168">
        <v>1</v>
      </c>
      <c r="B49" s="169" t="s">
        <v>2</v>
      </c>
      <c r="C49" s="170" t="s">
        <v>36</v>
      </c>
      <c r="D49" s="168">
        <v>1</v>
      </c>
      <c r="E49" s="168">
        <v>660</v>
      </c>
      <c r="F49" s="171"/>
      <c r="G49" s="168">
        <v>1</v>
      </c>
      <c r="H49" s="54"/>
      <c r="I49" s="54"/>
      <c r="J49" s="52"/>
      <c r="K49" s="52"/>
      <c r="L49" s="52"/>
      <c r="M49" s="52"/>
      <c r="N49" s="52"/>
      <c r="O49" s="52"/>
      <c r="P49" s="52"/>
    </row>
    <row r="50" spans="1:16" s="12" customFormat="1" ht="15" customHeight="1">
      <c r="A50" s="168">
        <v>1</v>
      </c>
      <c r="B50" s="171" t="s">
        <v>2</v>
      </c>
      <c r="C50" s="174" t="s">
        <v>321</v>
      </c>
      <c r="D50" s="168">
        <v>1</v>
      </c>
      <c r="E50" s="168">
        <v>660</v>
      </c>
      <c r="F50" s="175">
        <v>170.83</v>
      </c>
      <c r="G50" s="168">
        <v>1</v>
      </c>
      <c r="H50" s="116"/>
      <c r="I50" s="116"/>
      <c r="J50" s="116"/>
      <c r="K50" s="116"/>
      <c r="L50" s="116"/>
      <c r="M50" s="116"/>
      <c r="N50" s="116"/>
      <c r="O50" s="116"/>
      <c r="P50" s="116"/>
    </row>
    <row r="51" spans="1:16" s="12" customFormat="1" ht="15" customHeight="1">
      <c r="A51" s="168">
        <v>1</v>
      </c>
      <c r="B51" s="171" t="s">
        <v>2</v>
      </c>
      <c r="C51" s="174" t="s">
        <v>279</v>
      </c>
      <c r="D51" s="168">
        <v>1</v>
      </c>
      <c r="E51" s="168">
        <v>660</v>
      </c>
      <c r="F51" s="171"/>
      <c r="G51" s="168">
        <v>1</v>
      </c>
      <c r="H51" s="54"/>
      <c r="I51" s="54"/>
    </row>
    <row r="52" spans="1:16" s="12" customFormat="1" ht="15" customHeight="1">
      <c r="A52" s="168">
        <v>1</v>
      </c>
      <c r="B52" s="169" t="s">
        <v>2</v>
      </c>
      <c r="C52" s="170" t="s">
        <v>43</v>
      </c>
      <c r="D52" s="176">
        <v>1</v>
      </c>
      <c r="E52" s="168">
        <v>1200</v>
      </c>
      <c r="F52" s="171"/>
      <c r="G52" s="168">
        <v>1</v>
      </c>
      <c r="H52" s="54"/>
      <c r="I52" s="54"/>
    </row>
    <row r="53" spans="1:16" s="12" customFormat="1" ht="15" customHeight="1">
      <c r="A53" s="168">
        <v>1</v>
      </c>
      <c r="B53" s="171" t="s">
        <v>2</v>
      </c>
      <c r="C53" s="174" t="s">
        <v>282</v>
      </c>
      <c r="D53" s="168">
        <v>1</v>
      </c>
      <c r="E53" s="168">
        <v>660</v>
      </c>
      <c r="F53" s="175"/>
      <c r="G53" s="168">
        <v>1</v>
      </c>
      <c r="H53" s="118"/>
      <c r="I53" s="118"/>
      <c r="J53" s="118"/>
      <c r="K53" s="118"/>
      <c r="L53" s="118"/>
      <c r="M53" s="118"/>
      <c r="N53" s="118"/>
      <c r="O53" s="118"/>
      <c r="P53" s="118"/>
    </row>
    <row r="54" spans="1:16" s="12" customFormat="1" ht="15" customHeight="1">
      <c r="A54" s="6">
        <v>1</v>
      </c>
      <c r="B54" s="51" t="s">
        <v>1</v>
      </c>
      <c r="C54" s="13" t="s">
        <v>239</v>
      </c>
      <c r="D54" s="6"/>
      <c r="E54" s="6">
        <v>1200</v>
      </c>
      <c r="F54" s="53"/>
      <c r="G54" s="164"/>
      <c r="H54" s="68"/>
      <c r="I54" s="68"/>
      <c r="J54" s="68"/>
      <c r="K54" s="68"/>
      <c r="L54" s="68"/>
      <c r="M54" s="68"/>
      <c r="N54" s="68"/>
      <c r="O54" s="68"/>
      <c r="P54" s="68"/>
    </row>
    <row r="55" spans="1:16" s="12" customFormat="1" ht="15" customHeight="1">
      <c r="A55" s="168">
        <v>1</v>
      </c>
      <c r="B55" s="171" t="s">
        <v>1</v>
      </c>
      <c r="C55" s="174" t="s">
        <v>272</v>
      </c>
      <c r="D55" s="168">
        <v>1</v>
      </c>
      <c r="E55" s="168">
        <v>660</v>
      </c>
      <c r="F55" s="171"/>
      <c r="G55" s="168">
        <v>1</v>
      </c>
      <c r="H55" s="54"/>
      <c r="I55" s="54"/>
      <c r="J55" s="52"/>
      <c r="K55" s="52"/>
      <c r="L55" s="52"/>
      <c r="M55" s="52"/>
      <c r="N55" s="52"/>
      <c r="O55" s="52"/>
      <c r="P55" s="52"/>
    </row>
    <row r="56" spans="1:16" s="12" customFormat="1" ht="15" customHeight="1">
      <c r="A56" s="177">
        <v>1</v>
      </c>
      <c r="B56" s="177" t="s">
        <v>2</v>
      </c>
      <c r="C56" s="206" t="s">
        <v>255</v>
      </c>
      <c r="D56" s="177">
        <v>1</v>
      </c>
      <c r="E56" s="177">
        <v>1200</v>
      </c>
      <c r="F56" s="175">
        <v>170.83</v>
      </c>
      <c r="G56" s="168">
        <v>1</v>
      </c>
      <c r="H56" s="54"/>
      <c r="I56" s="117"/>
      <c r="J56" s="116"/>
      <c r="K56" s="116"/>
      <c r="L56" s="116"/>
      <c r="M56" s="116"/>
      <c r="N56" s="116"/>
      <c r="O56" s="116"/>
      <c r="P56" s="116"/>
    </row>
    <row r="57" spans="1:16" s="12" customFormat="1" ht="15" customHeight="1">
      <c r="A57" s="168">
        <v>1</v>
      </c>
      <c r="B57" s="171" t="s">
        <v>2</v>
      </c>
      <c r="C57" s="174" t="s">
        <v>77</v>
      </c>
      <c r="D57" s="168">
        <v>1</v>
      </c>
      <c r="E57" s="168">
        <v>660</v>
      </c>
      <c r="F57" s="171">
        <v>170.83</v>
      </c>
      <c r="G57" s="168">
        <v>1</v>
      </c>
      <c r="H57" s="54"/>
      <c r="I57" s="54"/>
    </row>
    <row r="58" spans="1:16" s="12" customFormat="1" ht="15" customHeight="1">
      <c r="A58" s="168">
        <v>1</v>
      </c>
      <c r="B58" s="171" t="s">
        <v>2</v>
      </c>
      <c r="C58" s="174" t="s">
        <v>87</v>
      </c>
      <c r="D58" s="168">
        <v>1</v>
      </c>
      <c r="E58" s="168">
        <v>1200</v>
      </c>
      <c r="F58" s="171"/>
      <c r="G58" s="168">
        <v>1</v>
      </c>
      <c r="H58" s="54"/>
      <c r="I58" s="54"/>
      <c r="J58" s="52"/>
      <c r="K58" s="52"/>
      <c r="L58" s="52"/>
      <c r="M58" s="52"/>
      <c r="N58" s="52"/>
      <c r="O58" s="52"/>
      <c r="P58" s="52"/>
    </row>
    <row r="59" spans="1:16" s="12" customFormat="1" ht="15" customHeight="1">
      <c r="A59" s="131">
        <v>1</v>
      </c>
      <c r="B59" s="132" t="s">
        <v>2</v>
      </c>
      <c r="C59" s="202" t="s">
        <v>245</v>
      </c>
      <c r="D59" s="131"/>
      <c r="E59" s="131">
        <v>1200</v>
      </c>
      <c r="F59" s="132"/>
      <c r="G59" s="131"/>
      <c r="H59" s="54"/>
      <c r="I59" s="54"/>
      <c r="J59" s="52"/>
      <c r="K59" s="52"/>
      <c r="L59" s="52"/>
      <c r="M59" s="52"/>
      <c r="N59" s="52"/>
      <c r="O59" s="52"/>
      <c r="P59" s="52"/>
    </row>
    <row r="60" spans="1:16" s="12" customFormat="1" ht="15" customHeight="1">
      <c r="A60" s="6">
        <v>1</v>
      </c>
      <c r="B60" s="51" t="s">
        <v>1</v>
      </c>
      <c r="C60" s="13" t="s">
        <v>50</v>
      </c>
      <c r="D60" s="6"/>
      <c r="E60" s="6">
        <v>660</v>
      </c>
      <c r="F60" s="51"/>
      <c r="G60" s="165"/>
      <c r="H60" s="5"/>
      <c r="I60" s="5"/>
      <c r="J60" s="5"/>
      <c r="K60" s="5"/>
      <c r="L60" s="5"/>
      <c r="M60" s="5"/>
      <c r="N60" s="5"/>
      <c r="O60" s="5"/>
      <c r="P60" s="5"/>
    </row>
    <row r="61" spans="1:16" s="12" customFormat="1" ht="15" customHeight="1">
      <c r="A61" s="168">
        <v>1</v>
      </c>
      <c r="B61" s="171" t="s">
        <v>1</v>
      </c>
      <c r="C61" s="174" t="s">
        <v>9</v>
      </c>
      <c r="D61" s="168">
        <v>1</v>
      </c>
      <c r="E61" s="168">
        <v>1200</v>
      </c>
      <c r="F61" s="171"/>
      <c r="G61" s="168">
        <v>1</v>
      </c>
      <c r="H61" s="52"/>
      <c r="I61" s="52"/>
      <c r="J61" s="52"/>
      <c r="K61" s="52"/>
      <c r="L61" s="52"/>
      <c r="M61" s="52"/>
      <c r="N61" s="52"/>
      <c r="O61" s="52"/>
      <c r="P61" s="52"/>
    </row>
    <row r="62" spans="1:16" s="12" customFormat="1" ht="15" customHeight="1">
      <c r="A62" s="61">
        <v>1</v>
      </c>
      <c r="B62" s="61" t="s">
        <v>2</v>
      </c>
      <c r="C62" s="62" t="s">
        <v>253</v>
      </c>
      <c r="D62" s="107"/>
      <c r="E62" s="107">
        <v>660</v>
      </c>
      <c r="F62" s="59"/>
      <c r="G62" s="165"/>
      <c r="H62" s="5"/>
      <c r="I62" s="5"/>
      <c r="J62" s="5"/>
      <c r="K62" s="5"/>
      <c r="L62" s="5"/>
      <c r="M62" s="5"/>
      <c r="N62" s="5"/>
      <c r="O62" s="5"/>
      <c r="P62" s="5"/>
    </row>
    <row r="63" spans="1:16" s="12" customFormat="1" ht="15" customHeight="1">
      <c r="A63" s="168">
        <v>1</v>
      </c>
      <c r="B63" s="171" t="s">
        <v>1</v>
      </c>
      <c r="C63" s="174" t="s">
        <v>30</v>
      </c>
      <c r="D63" s="168">
        <v>1</v>
      </c>
      <c r="E63" s="168">
        <v>1200</v>
      </c>
      <c r="F63" s="171"/>
      <c r="G63" s="168">
        <v>1</v>
      </c>
      <c r="H63" s="52" t="s">
        <v>362</v>
      </c>
      <c r="I63" s="52"/>
      <c r="J63" s="52"/>
      <c r="K63" s="52"/>
      <c r="L63" s="52"/>
      <c r="M63" s="52"/>
      <c r="N63" s="52"/>
      <c r="O63" s="52"/>
      <c r="P63" s="52"/>
    </row>
    <row r="64" spans="1:16" s="12" customFormat="1" ht="15" customHeight="1">
      <c r="A64" s="182">
        <v>1</v>
      </c>
      <c r="B64" s="183" t="s">
        <v>1</v>
      </c>
      <c r="C64" s="186" t="s">
        <v>73</v>
      </c>
      <c r="D64" s="182"/>
      <c r="E64" s="182">
        <v>660</v>
      </c>
      <c r="F64" s="183"/>
      <c r="G64" s="185"/>
    </row>
    <row r="65" spans="1:16" s="12" customFormat="1" ht="15" customHeight="1">
      <c r="A65" s="168">
        <v>1</v>
      </c>
      <c r="B65" s="171" t="s">
        <v>1</v>
      </c>
      <c r="C65" s="174" t="s">
        <v>212</v>
      </c>
      <c r="D65" s="168">
        <v>1</v>
      </c>
      <c r="E65" s="168">
        <v>660</v>
      </c>
      <c r="F65" s="171"/>
      <c r="G65" s="168">
        <v>1</v>
      </c>
      <c r="H65" s="52"/>
      <c r="I65" s="52"/>
      <c r="J65" s="52"/>
      <c r="K65" s="52"/>
      <c r="L65" s="52"/>
      <c r="M65" s="52"/>
      <c r="N65" s="52"/>
      <c r="O65" s="52"/>
      <c r="P65" s="52"/>
    </row>
    <row r="66" spans="1:16" s="12" customFormat="1" ht="15" customHeight="1">
      <c r="A66" s="123">
        <v>1</v>
      </c>
      <c r="B66" s="166" t="s">
        <v>2</v>
      </c>
      <c r="C66" s="167" t="s">
        <v>342</v>
      </c>
      <c r="D66" s="123">
        <v>1</v>
      </c>
      <c r="E66" s="123">
        <v>660</v>
      </c>
      <c r="F66" s="50"/>
      <c r="G66" s="123">
        <v>1</v>
      </c>
    </row>
    <row r="67" spans="1:16" s="12" customFormat="1" ht="15" customHeight="1">
      <c r="A67" s="168">
        <v>1</v>
      </c>
      <c r="B67" s="171" t="s">
        <v>1</v>
      </c>
      <c r="C67" s="174" t="s">
        <v>99</v>
      </c>
      <c r="D67" s="168">
        <v>1</v>
      </c>
      <c r="E67" s="168">
        <v>660</v>
      </c>
      <c r="F67" s="175"/>
      <c r="G67" s="168">
        <v>1</v>
      </c>
      <c r="H67" s="52"/>
      <c r="I67" s="52"/>
      <c r="J67" s="52"/>
      <c r="K67" s="52"/>
      <c r="L67" s="52"/>
      <c r="M67" s="52"/>
      <c r="N67" s="52"/>
      <c r="O67" s="52"/>
      <c r="P67" s="52"/>
    </row>
    <row r="68" spans="1:16" s="12" customFormat="1" ht="15" customHeight="1">
      <c r="A68" s="182">
        <v>1</v>
      </c>
      <c r="B68" s="183" t="s">
        <v>1</v>
      </c>
      <c r="C68" s="186" t="s">
        <v>343</v>
      </c>
      <c r="D68" s="182"/>
      <c r="E68" s="182">
        <v>1200</v>
      </c>
      <c r="F68" s="183"/>
      <c r="G68" s="185"/>
    </row>
    <row r="69" spans="1:16" s="12" customFormat="1" ht="15" customHeight="1">
      <c r="A69" s="168">
        <v>1</v>
      </c>
      <c r="B69" s="171" t="s">
        <v>1</v>
      </c>
      <c r="C69" s="174" t="s">
        <v>241</v>
      </c>
      <c r="D69" s="168">
        <v>1</v>
      </c>
      <c r="E69" s="168">
        <v>660</v>
      </c>
      <c r="F69" s="175"/>
      <c r="G69" s="168">
        <v>1</v>
      </c>
      <c r="H69" s="1"/>
    </row>
    <row r="70" spans="1:16" s="12" customFormat="1" ht="15" customHeight="1">
      <c r="A70" s="168">
        <v>1</v>
      </c>
      <c r="B70" s="171" t="s">
        <v>1</v>
      </c>
      <c r="C70" s="174" t="s">
        <v>56</v>
      </c>
      <c r="D70" s="168">
        <v>1</v>
      </c>
      <c r="E70" s="168">
        <v>660</v>
      </c>
      <c r="F70" s="171"/>
      <c r="G70" s="168">
        <v>1</v>
      </c>
    </row>
    <row r="71" spans="1:16" s="12" customFormat="1" ht="15" customHeight="1">
      <c r="A71" s="168">
        <v>1</v>
      </c>
      <c r="B71" s="171" t="s">
        <v>1</v>
      </c>
      <c r="C71" s="174" t="s">
        <v>38</v>
      </c>
      <c r="D71" s="168">
        <v>1</v>
      </c>
      <c r="E71" s="168">
        <v>660</v>
      </c>
      <c r="F71" s="171"/>
      <c r="G71" s="168">
        <v>1</v>
      </c>
    </row>
    <row r="72" spans="1:16" s="12" customFormat="1" ht="15" customHeight="1">
      <c r="A72" s="168">
        <v>1</v>
      </c>
      <c r="B72" s="171" t="s">
        <v>2</v>
      </c>
      <c r="C72" s="174" t="s">
        <v>20</v>
      </c>
      <c r="D72" s="168">
        <v>1</v>
      </c>
      <c r="E72" s="168">
        <v>660</v>
      </c>
      <c r="F72" s="171"/>
      <c r="G72" s="168">
        <v>1</v>
      </c>
    </row>
    <row r="73" spans="1:16" s="12" customFormat="1" ht="15" customHeight="1">
      <c r="A73" s="182">
        <v>1</v>
      </c>
      <c r="B73" s="183" t="s">
        <v>1</v>
      </c>
      <c r="C73" s="186" t="s">
        <v>276</v>
      </c>
      <c r="D73" s="182"/>
      <c r="E73" s="182">
        <v>660</v>
      </c>
      <c r="F73" s="183"/>
      <c r="G73" s="185"/>
    </row>
    <row r="74" spans="1:16" s="12" customFormat="1" ht="15" customHeight="1">
      <c r="A74" s="123">
        <v>1</v>
      </c>
      <c r="B74" s="166" t="s">
        <v>2</v>
      </c>
      <c r="C74" s="167" t="s">
        <v>339</v>
      </c>
      <c r="D74" s="123">
        <v>1</v>
      </c>
      <c r="E74" s="123">
        <v>1200</v>
      </c>
      <c r="F74" s="50"/>
      <c r="G74" s="123">
        <v>1</v>
      </c>
    </row>
    <row r="75" spans="1:16" s="12" customFormat="1" ht="15" customHeight="1">
      <c r="A75" s="168">
        <v>1</v>
      </c>
      <c r="B75" s="169" t="s">
        <v>2</v>
      </c>
      <c r="C75" s="170" t="s">
        <v>54</v>
      </c>
      <c r="D75" s="168">
        <v>1</v>
      </c>
      <c r="E75" s="168">
        <v>660</v>
      </c>
      <c r="F75" s="171"/>
      <c r="G75" s="168">
        <v>1</v>
      </c>
    </row>
    <row r="76" spans="1:16" s="12" customFormat="1" ht="15" customHeight="1">
      <c r="A76" s="168">
        <v>1</v>
      </c>
      <c r="B76" s="169" t="s">
        <v>1</v>
      </c>
      <c r="C76" s="170" t="s">
        <v>277</v>
      </c>
      <c r="D76" s="168">
        <v>1</v>
      </c>
      <c r="E76" s="168">
        <v>1200</v>
      </c>
      <c r="F76" s="171">
        <v>170.83</v>
      </c>
      <c r="G76" s="173">
        <v>1</v>
      </c>
    </row>
    <row r="77" spans="1:16" s="12" customFormat="1" ht="15" customHeight="1">
      <c r="A77" s="168">
        <v>1</v>
      </c>
      <c r="B77" s="171" t="s">
        <v>1</v>
      </c>
      <c r="C77" s="174" t="s">
        <v>34</v>
      </c>
      <c r="D77" s="168">
        <v>1</v>
      </c>
      <c r="E77" s="168">
        <v>660</v>
      </c>
      <c r="F77" s="171"/>
      <c r="G77" s="168">
        <v>1</v>
      </c>
    </row>
    <row r="78" spans="1:16" s="12" customFormat="1" ht="15" customHeight="1">
      <c r="A78" s="168">
        <v>1</v>
      </c>
      <c r="B78" s="171" t="s">
        <v>1</v>
      </c>
      <c r="C78" s="174" t="s">
        <v>15</v>
      </c>
      <c r="D78" s="168">
        <v>1</v>
      </c>
      <c r="E78" s="168">
        <v>1200</v>
      </c>
      <c r="F78" s="171"/>
      <c r="G78" s="173">
        <v>1</v>
      </c>
    </row>
    <row r="79" spans="1:16" s="12" customFormat="1" ht="15" customHeight="1">
      <c r="A79" s="168">
        <v>1</v>
      </c>
      <c r="B79" s="171" t="s">
        <v>2</v>
      </c>
      <c r="C79" s="174" t="s">
        <v>80</v>
      </c>
      <c r="D79" s="168">
        <v>1</v>
      </c>
      <c r="E79" s="168">
        <v>660</v>
      </c>
      <c r="F79" s="171"/>
      <c r="G79" s="168">
        <v>1</v>
      </c>
    </row>
    <row r="80" spans="1:16" s="12" customFormat="1" ht="15" customHeight="1">
      <c r="A80" s="6">
        <v>1</v>
      </c>
      <c r="B80" s="58" t="s">
        <v>1</v>
      </c>
      <c r="C80" s="49" t="s">
        <v>3</v>
      </c>
      <c r="D80" s="6"/>
      <c r="E80" s="6">
        <v>660</v>
      </c>
      <c r="F80" s="51"/>
      <c r="G80" s="162"/>
    </row>
    <row r="81" spans="1:16" s="12" customFormat="1" ht="15" customHeight="1">
      <c r="A81" s="6">
        <v>1</v>
      </c>
      <c r="B81" s="58" t="s">
        <v>2</v>
      </c>
      <c r="C81" s="49" t="s">
        <v>64</v>
      </c>
      <c r="D81" s="6"/>
      <c r="E81" s="6">
        <v>1200</v>
      </c>
      <c r="F81" s="51"/>
      <c r="G81" s="162"/>
    </row>
    <row r="82" spans="1:16" s="12" customFormat="1" ht="15" customHeight="1">
      <c r="A82" s="6">
        <v>1</v>
      </c>
      <c r="B82" s="51" t="s">
        <v>1</v>
      </c>
      <c r="C82" s="13" t="s">
        <v>35</v>
      </c>
      <c r="D82" s="6"/>
      <c r="E82" s="6">
        <v>660</v>
      </c>
      <c r="F82" s="51"/>
      <c r="G82" s="162"/>
    </row>
    <row r="83" spans="1:16" s="12" customFormat="1" ht="14.45" customHeight="1">
      <c r="A83" s="168">
        <v>1</v>
      </c>
      <c r="B83" s="169" t="s">
        <v>2</v>
      </c>
      <c r="C83" s="170" t="s">
        <v>57</v>
      </c>
      <c r="D83" s="168">
        <v>1</v>
      </c>
      <c r="E83" s="168">
        <v>1200</v>
      </c>
      <c r="F83" s="171"/>
      <c r="G83" s="177">
        <v>1</v>
      </c>
      <c r="H83" s="66"/>
      <c r="I83" s="66"/>
      <c r="J83" s="66"/>
      <c r="K83" s="66"/>
      <c r="L83" s="66"/>
      <c r="M83" s="66"/>
      <c r="N83" s="66"/>
      <c r="O83" s="66"/>
      <c r="P83" s="66"/>
    </row>
    <row r="84" spans="1:16" s="12" customFormat="1" ht="15" customHeight="1">
      <c r="A84" s="123">
        <v>1</v>
      </c>
      <c r="B84" s="123" t="s">
        <v>1</v>
      </c>
      <c r="C84" s="160" t="s">
        <v>338</v>
      </c>
      <c r="D84" s="123">
        <v>1</v>
      </c>
      <c r="E84" s="123">
        <v>660</v>
      </c>
      <c r="F84" s="50">
        <v>170.83</v>
      </c>
      <c r="G84" s="110">
        <v>1</v>
      </c>
      <c r="H84" s="1"/>
      <c r="I84" s="1"/>
      <c r="J84" s="1"/>
      <c r="K84" s="1"/>
      <c r="L84" s="1"/>
      <c r="M84" s="1"/>
      <c r="N84" s="1"/>
      <c r="O84" s="1"/>
      <c r="P84" s="1"/>
    </row>
    <row r="85" spans="1:16" s="12" customFormat="1" ht="15" customHeight="1">
      <c r="A85" s="168">
        <v>1</v>
      </c>
      <c r="B85" s="169" t="s">
        <v>1</v>
      </c>
      <c r="C85" s="170" t="s">
        <v>52</v>
      </c>
      <c r="D85" s="168">
        <v>1</v>
      </c>
      <c r="E85" s="168">
        <v>1200</v>
      </c>
      <c r="F85" s="171">
        <v>170.83</v>
      </c>
      <c r="G85" s="168">
        <v>1</v>
      </c>
    </row>
    <row r="86" spans="1:16" s="12" customFormat="1" ht="15" customHeight="1">
      <c r="A86" s="168">
        <v>1</v>
      </c>
      <c r="B86" s="171" t="s">
        <v>2</v>
      </c>
      <c r="C86" s="174" t="s">
        <v>49</v>
      </c>
      <c r="D86" s="168">
        <v>1</v>
      </c>
      <c r="E86" s="168">
        <v>660</v>
      </c>
      <c r="F86" s="171"/>
      <c r="G86" s="168">
        <v>1</v>
      </c>
    </row>
    <row r="87" spans="1:16" s="12" customFormat="1" ht="15" customHeight="1">
      <c r="A87" s="6">
        <v>1</v>
      </c>
      <c r="B87" s="51" t="s">
        <v>2</v>
      </c>
      <c r="C87" s="13" t="s">
        <v>183</v>
      </c>
      <c r="D87" s="6"/>
      <c r="E87" s="6">
        <v>660</v>
      </c>
      <c r="F87" s="51"/>
      <c r="G87" s="6"/>
    </row>
    <row r="88" spans="1:16" s="12" customFormat="1" ht="15" customHeight="1">
      <c r="A88" s="168">
        <v>1</v>
      </c>
      <c r="B88" s="171" t="s">
        <v>2</v>
      </c>
      <c r="C88" s="174" t="s">
        <v>22</v>
      </c>
      <c r="D88" s="168">
        <v>1</v>
      </c>
      <c r="E88" s="168">
        <v>660</v>
      </c>
      <c r="F88" s="171"/>
      <c r="G88" s="177">
        <v>1</v>
      </c>
      <c r="H88" s="87"/>
      <c r="I88" s="87"/>
      <c r="J88" s="87"/>
      <c r="K88" s="87"/>
      <c r="L88" s="87"/>
      <c r="M88" s="87"/>
      <c r="N88" s="87"/>
      <c r="O88" s="87"/>
      <c r="P88" s="87"/>
    </row>
    <row r="89" spans="1:16" s="12" customFormat="1" ht="15" customHeight="1">
      <c r="A89" s="168">
        <v>1</v>
      </c>
      <c r="B89" s="171" t="s">
        <v>2</v>
      </c>
      <c r="C89" s="174" t="s">
        <v>286</v>
      </c>
      <c r="D89" s="168">
        <v>1</v>
      </c>
      <c r="E89" s="168">
        <v>1200</v>
      </c>
      <c r="F89" s="175"/>
      <c r="G89" s="168">
        <v>1</v>
      </c>
      <c r="H89" s="118"/>
      <c r="I89" s="118"/>
      <c r="J89" s="118"/>
      <c r="K89" s="118"/>
      <c r="L89" s="118"/>
      <c r="M89" s="118"/>
      <c r="N89" s="118"/>
      <c r="O89" s="118"/>
      <c r="P89" s="118"/>
    </row>
    <row r="90" spans="1:16" s="12" customFormat="1" ht="15" customHeight="1">
      <c r="A90" s="168">
        <v>1</v>
      </c>
      <c r="B90" s="169" t="s">
        <v>2</v>
      </c>
      <c r="C90" s="174" t="s">
        <v>89</v>
      </c>
      <c r="D90" s="168">
        <v>1</v>
      </c>
      <c r="E90" s="168">
        <v>1200</v>
      </c>
      <c r="F90" s="175"/>
      <c r="G90" s="168">
        <v>1</v>
      </c>
    </row>
    <row r="91" spans="1:16" s="12" customFormat="1" ht="15" customHeight="1">
      <c r="A91" s="6">
        <v>1</v>
      </c>
      <c r="B91" s="51" t="s">
        <v>2</v>
      </c>
      <c r="C91" s="13" t="s">
        <v>322</v>
      </c>
      <c r="D91" s="6"/>
      <c r="E91" s="6">
        <v>660</v>
      </c>
      <c r="F91" s="53"/>
      <c r="G91" s="6"/>
      <c r="H91" s="116"/>
      <c r="I91" s="116"/>
      <c r="J91" s="116"/>
      <c r="K91" s="116"/>
      <c r="L91" s="116"/>
      <c r="M91" s="116"/>
      <c r="N91" s="116"/>
      <c r="O91" s="116"/>
      <c r="P91" s="116"/>
    </row>
    <row r="92" spans="1:16" s="12" customFormat="1" ht="15" customHeight="1">
      <c r="A92" s="177">
        <v>1</v>
      </c>
      <c r="B92" s="177" t="s">
        <v>2</v>
      </c>
      <c r="C92" s="206" t="s">
        <v>256</v>
      </c>
      <c r="D92" s="177">
        <v>1</v>
      </c>
      <c r="E92" s="177">
        <v>660</v>
      </c>
      <c r="F92" s="175"/>
      <c r="G92" s="168">
        <v>1</v>
      </c>
      <c r="H92" s="116"/>
      <c r="I92" s="116"/>
      <c r="J92" s="116"/>
      <c r="K92" s="116"/>
      <c r="L92" s="116"/>
      <c r="M92" s="116"/>
      <c r="N92" s="116"/>
      <c r="O92" s="116"/>
      <c r="P92" s="116"/>
    </row>
    <row r="93" spans="1:16" s="12" customFormat="1" ht="15" customHeight="1">
      <c r="A93" s="6">
        <v>1</v>
      </c>
      <c r="B93" s="58" t="s">
        <v>1</v>
      </c>
      <c r="C93" s="49" t="s">
        <v>271</v>
      </c>
      <c r="D93" s="6"/>
      <c r="E93" s="6">
        <v>660</v>
      </c>
      <c r="F93" s="51"/>
      <c r="G93" s="162"/>
    </row>
    <row r="94" spans="1:16" s="12" customFormat="1" ht="15" customHeight="1">
      <c r="A94" s="168">
        <v>1</v>
      </c>
      <c r="B94" s="171" t="s">
        <v>1</v>
      </c>
      <c r="C94" s="174" t="s">
        <v>42</v>
      </c>
      <c r="D94" s="168">
        <v>1</v>
      </c>
      <c r="E94" s="168">
        <v>660</v>
      </c>
      <c r="F94" s="171"/>
      <c r="G94" s="177">
        <v>1</v>
      </c>
      <c r="H94" s="63"/>
      <c r="I94" s="63"/>
      <c r="J94" s="63"/>
      <c r="K94" s="63"/>
      <c r="L94" s="63"/>
      <c r="M94" s="63"/>
      <c r="N94" s="63"/>
      <c r="O94" s="63"/>
      <c r="P94" s="63"/>
    </row>
    <row r="95" spans="1:16" s="12" customFormat="1" ht="15" customHeight="1">
      <c r="A95" s="168">
        <v>1</v>
      </c>
      <c r="B95" s="171" t="s">
        <v>1</v>
      </c>
      <c r="C95" s="174" t="s">
        <v>58</v>
      </c>
      <c r="D95" s="168">
        <v>1</v>
      </c>
      <c r="E95" s="168">
        <v>660</v>
      </c>
      <c r="F95" s="171"/>
      <c r="G95" s="168">
        <v>1</v>
      </c>
    </row>
    <row r="96" spans="1:16" s="12" customFormat="1" ht="15" customHeight="1">
      <c r="A96" s="168">
        <v>1</v>
      </c>
      <c r="B96" s="171" t="s">
        <v>1</v>
      </c>
      <c r="C96" s="174" t="s">
        <v>270</v>
      </c>
      <c r="D96" s="168">
        <v>1</v>
      </c>
      <c r="E96" s="168">
        <v>660</v>
      </c>
      <c r="F96" s="171"/>
      <c r="G96" s="168">
        <v>1</v>
      </c>
    </row>
    <row r="97" spans="1:16" s="12" customFormat="1" ht="15" customHeight="1">
      <c r="A97" s="168">
        <v>1</v>
      </c>
      <c r="B97" s="169" t="s">
        <v>1</v>
      </c>
      <c r="C97" s="170" t="s">
        <v>17</v>
      </c>
      <c r="D97" s="168">
        <v>1</v>
      </c>
      <c r="E97" s="168">
        <v>1200</v>
      </c>
      <c r="F97" s="171">
        <v>170.83</v>
      </c>
      <c r="G97" s="168">
        <v>1</v>
      </c>
    </row>
    <row r="98" spans="1:16" s="12" customFormat="1" ht="15" customHeight="1">
      <c r="A98" s="168">
        <v>1</v>
      </c>
      <c r="B98" s="169" t="s">
        <v>1</v>
      </c>
      <c r="C98" s="170" t="s">
        <v>59</v>
      </c>
      <c r="D98" s="168">
        <v>1</v>
      </c>
      <c r="E98" s="168">
        <v>1200</v>
      </c>
      <c r="F98" s="171"/>
      <c r="G98" s="168">
        <v>1</v>
      </c>
    </row>
    <row r="99" spans="1:16" s="12" customFormat="1" ht="15" customHeight="1">
      <c r="A99" s="168">
        <v>1</v>
      </c>
      <c r="B99" s="169" t="s">
        <v>2</v>
      </c>
      <c r="C99" s="170" t="s">
        <v>37</v>
      </c>
      <c r="D99" s="168">
        <v>1</v>
      </c>
      <c r="E99" s="168">
        <v>660</v>
      </c>
      <c r="F99" s="171"/>
      <c r="G99" s="168">
        <v>1</v>
      </c>
    </row>
    <row r="100" spans="1:16" s="12" customFormat="1" ht="15" customHeight="1">
      <c r="A100" s="168">
        <v>1</v>
      </c>
      <c r="B100" s="169" t="s">
        <v>2</v>
      </c>
      <c r="C100" s="174" t="s">
        <v>91</v>
      </c>
      <c r="D100" s="168">
        <v>1</v>
      </c>
      <c r="E100" s="168">
        <v>660</v>
      </c>
      <c r="F100" s="171"/>
      <c r="G100" s="168">
        <v>1</v>
      </c>
    </row>
    <row r="101" spans="1:16" s="12" customFormat="1" ht="15" customHeight="1">
      <c r="A101" s="6">
        <v>1</v>
      </c>
      <c r="B101" s="51" t="s">
        <v>1</v>
      </c>
      <c r="C101" s="13" t="s">
        <v>48</v>
      </c>
      <c r="D101" s="6"/>
      <c r="E101" s="6">
        <v>660</v>
      </c>
      <c r="F101" s="51"/>
      <c r="G101" s="162"/>
    </row>
    <row r="102" spans="1:16" s="12" customFormat="1" ht="15" customHeight="1">
      <c r="A102" s="6">
        <v>1</v>
      </c>
      <c r="B102" s="51" t="s">
        <v>1</v>
      </c>
      <c r="C102" s="13" t="s">
        <v>40</v>
      </c>
      <c r="D102" s="6"/>
      <c r="E102" s="6">
        <v>660</v>
      </c>
      <c r="F102" s="51"/>
      <c r="G102" s="165"/>
      <c r="H102" s="5"/>
      <c r="I102" s="5"/>
      <c r="J102" s="5"/>
      <c r="K102" s="5"/>
      <c r="L102" s="5"/>
      <c r="M102" s="5"/>
      <c r="N102" s="5"/>
      <c r="O102" s="5"/>
      <c r="P102" s="5"/>
    </row>
    <row r="103" spans="1:16" s="12" customFormat="1" ht="15" customHeight="1">
      <c r="A103" s="168">
        <v>1</v>
      </c>
      <c r="B103" s="171" t="s">
        <v>1</v>
      </c>
      <c r="C103" s="174" t="s">
        <v>62</v>
      </c>
      <c r="D103" s="168">
        <v>1</v>
      </c>
      <c r="E103" s="168">
        <v>1200</v>
      </c>
      <c r="F103" s="171"/>
      <c r="G103" s="168">
        <v>1</v>
      </c>
    </row>
    <row r="104" spans="1:16" s="12" customFormat="1" ht="15" customHeight="1">
      <c r="A104" s="131">
        <v>1</v>
      </c>
      <c r="B104" s="178" t="s">
        <v>1</v>
      </c>
      <c r="C104" s="179" t="s">
        <v>29</v>
      </c>
      <c r="D104" s="131">
        <v>1</v>
      </c>
      <c r="E104" s="131">
        <v>1200</v>
      </c>
      <c r="F104" s="132"/>
      <c r="G104" s="131">
        <v>1</v>
      </c>
    </row>
    <row r="105" spans="1:16" s="12" customFormat="1" ht="15" customHeight="1">
      <c r="A105" s="6">
        <v>1</v>
      </c>
      <c r="B105" s="58" t="s">
        <v>1</v>
      </c>
      <c r="C105" s="49" t="s">
        <v>41</v>
      </c>
      <c r="D105" s="6"/>
      <c r="E105" s="6">
        <v>660</v>
      </c>
      <c r="F105" s="51"/>
      <c r="G105" s="162"/>
    </row>
    <row r="106" spans="1:16" s="12" customFormat="1" ht="15" customHeight="1">
      <c r="A106" s="6">
        <v>1</v>
      </c>
      <c r="B106" s="51" t="s">
        <v>2</v>
      </c>
      <c r="C106" s="13" t="s">
        <v>318</v>
      </c>
      <c r="D106" s="6"/>
      <c r="E106" s="6">
        <v>660</v>
      </c>
      <c r="F106" s="53"/>
      <c r="G106" s="6"/>
      <c r="H106" s="116"/>
      <c r="I106" s="116"/>
      <c r="J106" s="116"/>
      <c r="K106" s="116"/>
      <c r="L106" s="116"/>
      <c r="M106" s="116"/>
      <c r="N106" s="116"/>
      <c r="O106" s="116"/>
      <c r="P106" s="116"/>
    </row>
    <row r="107" spans="1:16" s="12" customFormat="1" ht="15" customHeight="1">
      <c r="A107" s="168">
        <v>1</v>
      </c>
      <c r="B107" s="171" t="s">
        <v>2</v>
      </c>
      <c r="C107" s="174" t="s">
        <v>92</v>
      </c>
      <c r="D107" s="168">
        <v>1</v>
      </c>
      <c r="E107" s="168">
        <v>660</v>
      </c>
      <c r="F107" s="171"/>
      <c r="G107" s="168">
        <v>1</v>
      </c>
    </row>
    <row r="108" spans="1:16" s="5" customFormat="1" ht="15" customHeight="1">
      <c r="A108" s="168">
        <v>1</v>
      </c>
      <c r="B108" s="171" t="s">
        <v>1</v>
      </c>
      <c r="C108" s="174" t="s">
        <v>93</v>
      </c>
      <c r="D108" s="176">
        <v>1</v>
      </c>
      <c r="E108" s="168">
        <v>660</v>
      </c>
      <c r="F108" s="171"/>
      <c r="G108" s="168">
        <v>1</v>
      </c>
      <c r="H108" s="12"/>
      <c r="I108" s="12"/>
      <c r="J108" s="12"/>
      <c r="K108" s="12"/>
      <c r="L108" s="12"/>
      <c r="M108" s="12"/>
      <c r="N108" s="12"/>
      <c r="O108" s="12"/>
      <c r="P108" s="12"/>
    </row>
    <row r="109" spans="1:16" s="5" customFormat="1" ht="15" customHeight="1">
      <c r="A109" s="6">
        <v>1</v>
      </c>
      <c r="B109" s="58" t="s">
        <v>2</v>
      </c>
      <c r="C109" s="49" t="s">
        <v>53</v>
      </c>
      <c r="D109" s="6"/>
      <c r="E109" s="6">
        <v>660</v>
      </c>
      <c r="F109" s="51"/>
      <c r="G109" s="165"/>
    </row>
    <row r="110" spans="1:16" s="5" customFormat="1" ht="15" customHeight="1">
      <c r="A110" s="168">
        <v>1</v>
      </c>
      <c r="B110" s="169" t="s">
        <v>2</v>
      </c>
      <c r="C110" s="174" t="s">
        <v>269</v>
      </c>
      <c r="D110" s="168">
        <v>1</v>
      </c>
      <c r="E110" s="168">
        <v>1200</v>
      </c>
      <c r="F110" s="171"/>
      <c r="G110" s="177">
        <v>1</v>
      </c>
      <c r="H110" s="108"/>
      <c r="I110" s="108"/>
      <c r="J110" s="108"/>
      <c r="K110" s="108"/>
      <c r="L110" s="108"/>
      <c r="M110" s="108"/>
      <c r="N110" s="108"/>
      <c r="O110" s="108"/>
      <c r="P110" s="108"/>
    </row>
    <row r="111" spans="1:16" s="5" customFormat="1" ht="15" customHeight="1">
      <c r="A111" s="175">
        <v>1</v>
      </c>
      <c r="B111" s="177" t="s">
        <v>2</v>
      </c>
      <c r="C111" s="206" t="s">
        <v>257</v>
      </c>
      <c r="D111" s="175">
        <v>1</v>
      </c>
      <c r="E111" s="175">
        <v>660</v>
      </c>
      <c r="F111" s="175"/>
      <c r="G111" s="168">
        <v>1</v>
      </c>
      <c r="H111" s="118"/>
      <c r="I111" s="118"/>
      <c r="J111" s="118"/>
      <c r="K111" s="118"/>
      <c r="L111" s="118"/>
      <c r="M111" s="118"/>
      <c r="N111" s="118"/>
      <c r="O111" s="118"/>
      <c r="P111" s="118"/>
    </row>
    <row r="112" spans="1:16" s="5" customFormat="1" ht="15" customHeight="1">
      <c r="A112" s="6">
        <v>1</v>
      </c>
      <c r="B112" s="51" t="s">
        <v>1</v>
      </c>
      <c r="C112" s="13" t="s">
        <v>47</v>
      </c>
      <c r="D112" s="6"/>
      <c r="E112" s="6">
        <v>1200</v>
      </c>
      <c r="F112" s="51"/>
      <c r="G112" s="161"/>
      <c r="H112" s="12"/>
      <c r="I112" s="12"/>
      <c r="J112" s="12"/>
      <c r="K112" s="12"/>
      <c r="L112" s="12"/>
      <c r="M112" s="12"/>
      <c r="N112" s="12"/>
      <c r="O112" s="12"/>
      <c r="P112" s="12"/>
    </row>
    <row r="113" spans="1:16" s="5" customFormat="1" ht="15" customHeight="1">
      <c r="A113" s="168">
        <v>1</v>
      </c>
      <c r="B113" s="171" t="s">
        <v>1</v>
      </c>
      <c r="C113" s="174" t="s">
        <v>268</v>
      </c>
      <c r="D113" s="168">
        <v>1</v>
      </c>
      <c r="E113" s="168">
        <v>660</v>
      </c>
      <c r="F113" s="171"/>
      <c r="G113" s="168">
        <v>1</v>
      </c>
      <c r="H113" s="12"/>
      <c r="I113" s="12"/>
      <c r="J113" s="12"/>
      <c r="K113" s="12"/>
      <c r="L113" s="12"/>
      <c r="M113" s="12"/>
      <c r="N113" s="12"/>
      <c r="O113" s="12"/>
      <c r="P113" s="12"/>
    </row>
    <row r="114" spans="1:16" s="60" customFormat="1">
      <c r="A114" s="168">
        <v>1</v>
      </c>
      <c r="B114" s="169" t="s">
        <v>2</v>
      </c>
      <c r="C114" s="170" t="s">
        <v>198</v>
      </c>
      <c r="D114" s="168">
        <v>1</v>
      </c>
      <c r="E114" s="168">
        <v>660</v>
      </c>
      <c r="F114" s="171"/>
      <c r="G114" s="168">
        <v>1</v>
      </c>
      <c r="H114" s="1"/>
      <c r="I114" s="12"/>
      <c r="J114" s="12"/>
      <c r="K114" s="12"/>
      <c r="L114" s="12"/>
      <c r="M114" s="12"/>
      <c r="N114" s="12"/>
      <c r="O114" s="12"/>
      <c r="P114" s="12"/>
    </row>
    <row r="115" spans="1:16" s="5" customFormat="1" ht="15" customHeight="1">
      <c r="A115" s="6">
        <v>1</v>
      </c>
      <c r="B115" s="51" t="s">
        <v>1</v>
      </c>
      <c r="C115" s="13" t="s">
        <v>267</v>
      </c>
      <c r="D115" s="6"/>
      <c r="E115" s="6">
        <v>660</v>
      </c>
      <c r="F115" s="51"/>
      <c r="G115" s="162"/>
      <c r="H115" s="12"/>
      <c r="I115" s="12"/>
      <c r="J115" s="12"/>
      <c r="K115" s="12"/>
      <c r="L115" s="12"/>
      <c r="M115" s="12"/>
      <c r="N115" s="12"/>
      <c r="O115" s="12"/>
      <c r="P115" s="12"/>
    </row>
    <row r="116" spans="1:16" s="65" customFormat="1" ht="15" customHeight="1">
      <c r="A116" s="168">
        <v>1</v>
      </c>
      <c r="B116" s="169" t="s">
        <v>1</v>
      </c>
      <c r="C116" s="170" t="s">
        <v>60</v>
      </c>
      <c r="D116" s="168">
        <v>1</v>
      </c>
      <c r="E116" s="168">
        <v>1200</v>
      </c>
      <c r="F116" s="171"/>
      <c r="G116" s="168">
        <v>1</v>
      </c>
      <c r="H116" s="12"/>
      <c r="I116" s="12"/>
      <c r="J116" s="12"/>
      <c r="K116" s="12"/>
      <c r="L116" s="12"/>
      <c r="M116" s="12"/>
      <c r="N116" s="12"/>
      <c r="O116" s="12"/>
      <c r="P116" s="12"/>
    </row>
    <row r="117" spans="1:16" s="65" customFormat="1" ht="15" customHeight="1">
      <c r="A117" s="168">
        <v>1</v>
      </c>
      <c r="B117" s="169" t="s">
        <v>1</v>
      </c>
      <c r="C117" s="170" t="s">
        <v>266</v>
      </c>
      <c r="D117" s="168">
        <v>1</v>
      </c>
      <c r="E117" s="168">
        <v>1200</v>
      </c>
      <c r="F117" s="171"/>
      <c r="G117" s="168" t="s">
        <v>360</v>
      </c>
      <c r="H117" s="12"/>
      <c r="I117" s="12"/>
      <c r="J117" s="12"/>
      <c r="K117" s="12"/>
      <c r="L117" s="12"/>
      <c r="M117" s="12"/>
      <c r="N117" s="12"/>
      <c r="O117" s="12"/>
      <c r="P117" s="12"/>
    </row>
    <row r="118" spans="1:16" s="65" customFormat="1" ht="15" customHeight="1">
      <c r="A118" s="6">
        <v>1</v>
      </c>
      <c r="B118" s="51" t="s">
        <v>1</v>
      </c>
      <c r="C118" s="13" t="s">
        <v>191</v>
      </c>
      <c r="D118" s="6"/>
      <c r="E118" s="6">
        <v>660</v>
      </c>
      <c r="F118" s="51"/>
      <c r="G118" s="162"/>
      <c r="H118" s="12"/>
      <c r="I118" s="12"/>
      <c r="J118" s="12"/>
      <c r="K118" s="12"/>
      <c r="L118" s="12"/>
      <c r="M118" s="12"/>
      <c r="N118" s="12"/>
      <c r="O118" s="12"/>
      <c r="P118" s="12"/>
    </row>
    <row r="119" spans="1:16" s="87" customFormat="1">
      <c r="A119" s="168">
        <v>1</v>
      </c>
      <c r="B119" s="171" t="s">
        <v>1</v>
      </c>
      <c r="C119" s="174" t="s">
        <v>319</v>
      </c>
      <c r="D119" s="168">
        <v>1</v>
      </c>
      <c r="E119" s="168">
        <v>660</v>
      </c>
      <c r="F119" s="175"/>
      <c r="G119" s="168">
        <v>1</v>
      </c>
      <c r="H119" s="118"/>
      <c r="I119" s="118"/>
      <c r="J119" s="118"/>
      <c r="K119" s="118"/>
      <c r="L119" s="118"/>
      <c r="M119" s="118"/>
      <c r="N119" s="118"/>
      <c r="O119" s="118"/>
      <c r="P119" s="118"/>
    </row>
    <row r="120" spans="1:16" s="87" customFormat="1">
      <c r="A120" s="168">
        <v>1</v>
      </c>
      <c r="B120" s="171" t="s">
        <v>1</v>
      </c>
      <c r="C120" s="174" t="s">
        <v>98</v>
      </c>
      <c r="D120" s="168">
        <v>1</v>
      </c>
      <c r="E120" s="168">
        <v>660</v>
      </c>
      <c r="F120" s="175"/>
      <c r="G120" s="168">
        <v>1</v>
      </c>
      <c r="H120" s="12"/>
      <c r="I120" s="12"/>
      <c r="J120" s="12"/>
      <c r="K120" s="12"/>
      <c r="L120" s="12"/>
      <c r="M120" s="12"/>
      <c r="N120" s="12"/>
      <c r="O120" s="12"/>
      <c r="P120" s="12"/>
    </row>
    <row r="121" spans="1:16" s="108" customFormat="1" ht="15" customHeight="1">
      <c r="A121" s="168">
        <v>1</v>
      </c>
      <c r="B121" s="171" t="s">
        <v>1</v>
      </c>
      <c r="C121" s="174" t="s">
        <v>265</v>
      </c>
      <c r="D121" s="168">
        <v>1</v>
      </c>
      <c r="E121" s="168">
        <v>660</v>
      </c>
      <c r="F121" s="171"/>
      <c r="G121" s="168">
        <v>1</v>
      </c>
      <c r="H121" s="12"/>
      <c r="I121" s="12"/>
      <c r="J121" s="12"/>
      <c r="K121" s="12"/>
      <c r="L121" s="12"/>
      <c r="M121" s="12"/>
      <c r="N121" s="12"/>
      <c r="O121" s="12"/>
      <c r="P121" s="12"/>
    </row>
    <row r="122" spans="1:16" s="108" customFormat="1" ht="15" customHeight="1">
      <c r="A122" s="168">
        <v>1</v>
      </c>
      <c r="B122" s="171" t="s">
        <v>1</v>
      </c>
      <c r="C122" s="174" t="s">
        <v>97</v>
      </c>
      <c r="D122" s="168">
        <v>1</v>
      </c>
      <c r="E122" s="168">
        <v>660</v>
      </c>
      <c r="F122" s="175"/>
      <c r="G122" s="168">
        <v>1</v>
      </c>
      <c r="H122" s="12"/>
      <c r="I122" s="12"/>
      <c r="J122" s="12"/>
      <c r="K122" s="12"/>
      <c r="L122" s="12"/>
      <c r="M122" s="12"/>
      <c r="N122" s="12"/>
      <c r="O122" s="12"/>
      <c r="P122" s="12"/>
    </row>
    <row r="123" spans="1:16" s="87" customFormat="1" ht="15" customHeight="1">
      <c r="A123" s="6">
        <v>1</v>
      </c>
      <c r="B123" s="51" t="s">
        <v>1</v>
      </c>
      <c r="C123" s="13" t="s">
        <v>320</v>
      </c>
      <c r="D123" s="6"/>
      <c r="E123" s="6">
        <v>660</v>
      </c>
      <c r="F123" s="53"/>
      <c r="G123" s="6"/>
      <c r="H123" s="116"/>
      <c r="I123" s="116"/>
      <c r="J123" s="116"/>
      <c r="K123" s="116"/>
      <c r="L123" s="116"/>
      <c r="M123" s="116"/>
      <c r="N123" s="116"/>
      <c r="O123" s="116"/>
      <c r="P123" s="116"/>
    </row>
    <row r="124" spans="1:16" s="87" customFormat="1" ht="15" customHeight="1">
      <c r="A124" s="168">
        <v>1</v>
      </c>
      <c r="B124" s="171" t="s">
        <v>2</v>
      </c>
      <c r="C124" s="174" t="s">
        <v>94</v>
      </c>
      <c r="D124" s="168">
        <v>1</v>
      </c>
      <c r="E124" s="168">
        <v>1200</v>
      </c>
      <c r="F124" s="171"/>
      <c r="G124" s="168">
        <v>1</v>
      </c>
      <c r="H124" s="1" t="s">
        <v>367</v>
      </c>
      <c r="I124" s="12"/>
      <c r="J124" s="12"/>
      <c r="K124" s="12"/>
      <c r="L124" s="12"/>
      <c r="M124" s="12"/>
      <c r="N124" s="12"/>
      <c r="O124" s="12"/>
      <c r="P124" s="12"/>
    </row>
    <row r="125" spans="1:16" s="136" customFormat="1" ht="15" customHeight="1">
      <c r="A125" s="168">
        <v>1</v>
      </c>
      <c r="B125" s="169" t="s">
        <v>1</v>
      </c>
      <c r="C125" s="170" t="s">
        <v>61</v>
      </c>
      <c r="D125" s="168">
        <v>1</v>
      </c>
      <c r="E125" s="168">
        <v>1200</v>
      </c>
      <c r="F125" s="171"/>
      <c r="G125" s="168">
        <v>1</v>
      </c>
      <c r="H125" s="12"/>
      <c r="I125" s="12"/>
      <c r="J125" s="12"/>
      <c r="K125" s="12"/>
      <c r="L125" s="12"/>
      <c r="M125" s="12"/>
      <c r="N125" s="12"/>
      <c r="O125" s="12"/>
      <c r="P125" s="12"/>
    </row>
    <row r="126" spans="1:16" s="87" customFormat="1" ht="15" customHeight="1">
      <c r="A126" s="168">
        <v>1</v>
      </c>
      <c r="B126" s="169" t="s">
        <v>1</v>
      </c>
      <c r="C126" s="170" t="s">
        <v>6</v>
      </c>
      <c r="D126" s="168">
        <v>1</v>
      </c>
      <c r="E126" s="168">
        <v>660</v>
      </c>
      <c r="F126" s="171"/>
      <c r="G126" s="168">
        <v>1</v>
      </c>
      <c r="H126" s="12"/>
      <c r="I126" s="12"/>
      <c r="J126" s="12"/>
      <c r="K126" s="12"/>
      <c r="L126" s="12"/>
      <c r="M126" s="12"/>
      <c r="N126" s="12"/>
      <c r="O126" s="12"/>
      <c r="P126" s="12"/>
    </row>
    <row r="127" spans="1:16" s="136" customFormat="1" ht="15" customHeight="1">
      <c r="A127" s="168">
        <v>1</v>
      </c>
      <c r="B127" s="171" t="s">
        <v>1</v>
      </c>
      <c r="C127" s="174" t="s">
        <v>264</v>
      </c>
      <c r="D127" s="168">
        <v>1</v>
      </c>
      <c r="E127" s="168">
        <v>1200</v>
      </c>
      <c r="F127" s="171"/>
      <c r="G127" s="168">
        <v>1</v>
      </c>
      <c r="H127" s="12"/>
      <c r="I127" s="12"/>
      <c r="J127" s="12"/>
      <c r="K127" s="12"/>
      <c r="L127" s="12"/>
      <c r="M127" s="12"/>
      <c r="N127" s="12"/>
      <c r="O127" s="12"/>
      <c r="P127" s="12"/>
    </row>
    <row r="128" spans="1:16" s="87" customFormat="1" ht="15" customHeight="1">
      <c r="A128" s="168">
        <v>1</v>
      </c>
      <c r="B128" s="169" t="s">
        <v>1</v>
      </c>
      <c r="C128" s="170" t="s">
        <v>44</v>
      </c>
      <c r="D128" s="168">
        <v>1</v>
      </c>
      <c r="E128" s="168">
        <v>660</v>
      </c>
      <c r="F128" s="171"/>
      <c r="G128" s="168">
        <v>1</v>
      </c>
      <c r="H128" s="12"/>
      <c r="I128" s="12"/>
      <c r="J128" s="12"/>
      <c r="K128" s="12"/>
      <c r="L128" s="12"/>
      <c r="M128" s="12"/>
      <c r="N128" s="12"/>
      <c r="O128" s="12"/>
      <c r="P128" s="12"/>
    </row>
    <row r="129" spans="1:16" s="87" customFormat="1" ht="15" customHeight="1">
      <c r="A129" s="6">
        <v>1</v>
      </c>
      <c r="B129" s="58" t="s">
        <v>1</v>
      </c>
      <c r="C129" s="49" t="s">
        <v>46</v>
      </c>
      <c r="D129" s="6"/>
      <c r="E129" s="6">
        <v>660</v>
      </c>
      <c r="F129" s="51"/>
      <c r="G129" s="162"/>
      <c r="H129" s="12"/>
      <c r="I129" s="12"/>
      <c r="J129" s="12"/>
      <c r="K129" s="12"/>
      <c r="L129" s="12"/>
      <c r="M129" s="12"/>
      <c r="N129" s="12"/>
      <c r="O129" s="12"/>
      <c r="P129" s="12"/>
    </row>
    <row r="130" spans="1:16" s="87" customFormat="1" ht="15" customHeight="1">
      <c r="A130" s="168">
        <v>1</v>
      </c>
      <c r="B130" s="171" t="s">
        <v>2</v>
      </c>
      <c r="C130" s="174" t="s">
        <v>153</v>
      </c>
      <c r="D130" s="168">
        <v>1</v>
      </c>
      <c r="E130" s="168">
        <v>1200</v>
      </c>
      <c r="F130" s="171"/>
      <c r="G130" s="168" t="s">
        <v>360</v>
      </c>
      <c r="H130" s="1"/>
      <c r="I130" s="56"/>
      <c r="J130" s="56"/>
      <c r="K130" s="56"/>
      <c r="L130" s="56"/>
      <c r="M130" s="56"/>
      <c r="N130" s="12"/>
      <c r="O130" s="12"/>
      <c r="P130" s="12"/>
    </row>
    <row r="131" spans="1:16" s="87" customFormat="1" ht="15" customHeight="1">
      <c r="A131" s="6">
        <v>1</v>
      </c>
      <c r="B131" s="51" t="s">
        <v>1</v>
      </c>
      <c r="C131" s="13" t="s">
        <v>71</v>
      </c>
      <c r="D131" s="6"/>
      <c r="E131" s="6">
        <v>660</v>
      </c>
      <c r="F131" s="51"/>
      <c r="G131" s="162"/>
      <c r="H131" s="56"/>
      <c r="I131" s="56"/>
      <c r="J131" s="56"/>
      <c r="K131" s="56"/>
      <c r="L131" s="56"/>
      <c r="M131" s="56"/>
      <c r="N131" s="12"/>
      <c r="O131" s="12"/>
      <c r="P131" s="12"/>
    </row>
    <row r="132" spans="1:16" s="87" customFormat="1" ht="15" customHeight="1">
      <c r="A132" s="168">
        <v>1</v>
      </c>
      <c r="B132" s="169" t="s">
        <v>1</v>
      </c>
      <c r="C132" s="170" t="s">
        <v>263</v>
      </c>
      <c r="D132" s="168">
        <v>1</v>
      </c>
      <c r="E132" s="168">
        <v>1200</v>
      </c>
      <c r="F132" s="171"/>
      <c r="G132" s="168">
        <v>1</v>
      </c>
      <c r="H132" s="56"/>
      <c r="I132" s="56"/>
      <c r="J132" s="56"/>
      <c r="K132" s="56"/>
      <c r="L132" s="56"/>
      <c r="M132" s="56"/>
      <c r="N132" s="12"/>
      <c r="O132" s="12"/>
      <c r="P132" s="12"/>
    </row>
    <row r="133" spans="1:16" s="87" customFormat="1" ht="15" customHeight="1">
      <c r="A133" s="6">
        <v>1</v>
      </c>
      <c r="B133" s="58" t="s">
        <v>2</v>
      </c>
      <c r="C133" s="49" t="s">
        <v>13</v>
      </c>
      <c r="D133" s="6"/>
      <c r="E133" s="6">
        <v>660</v>
      </c>
      <c r="F133" s="51"/>
      <c r="G133" s="162"/>
      <c r="H133" s="56"/>
      <c r="I133" s="56"/>
      <c r="J133" s="56"/>
      <c r="K133" s="56"/>
      <c r="L133" s="56"/>
      <c r="M133" s="56"/>
      <c r="N133" s="12"/>
      <c r="O133" s="12"/>
      <c r="P133" s="12"/>
    </row>
    <row r="134" spans="1:16" s="87" customFormat="1" ht="15" customHeight="1">
      <c r="A134" s="168">
        <v>1</v>
      </c>
      <c r="B134" s="171" t="s">
        <v>2</v>
      </c>
      <c r="C134" s="170" t="s">
        <v>96</v>
      </c>
      <c r="D134" s="168">
        <v>1</v>
      </c>
      <c r="E134" s="168">
        <v>1200</v>
      </c>
      <c r="F134" s="171"/>
      <c r="G134" s="168">
        <v>1</v>
      </c>
      <c r="H134" s="56"/>
      <c r="I134" s="56"/>
      <c r="J134" s="56"/>
      <c r="K134" s="56"/>
      <c r="L134" s="56"/>
      <c r="M134" s="56"/>
      <c r="N134" s="12"/>
      <c r="O134" s="12"/>
      <c r="P134" s="12"/>
    </row>
    <row r="135" spans="1:16" s="87" customFormat="1" ht="15" customHeight="1">
      <c r="A135" s="182">
        <v>1</v>
      </c>
      <c r="B135" s="190" t="s">
        <v>2</v>
      </c>
      <c r="C135" s="191" t="s">
        <v>7</v>
      </c>
      <c r="D135" s="182"/>
      <c r="E135" s="182">
        <v>660</v>
      </c>
      <c r="F135" s="183"/>
      <c r="G135" s="185"/>
      <c r="H135" s="111"/>
      <c r="I135" s="111"/>
      <c r="J135" s="85"/>
      <c r="K135" s="83"/>
      <c r="L135" s="112"/>
      <c r="M135" s="56"/>
      <c r="N135" s="12"/>
      <c r="O135" s="12"/>
      <c r="P135" s="12"/>
    </row>
    <row r="136" spans="1:16" s="87" customFormat="1" ht="15" customHeight="1">
      <c r="A136" s="168">
        <v>1</v>
      </c>
      <c r="B136" s="171" t="s">
        <v>1</v>
      </c>
      <c r="C136" s="174" t="s">
        <v>25</v>
      </c>
      <c r="D136" s="168">
        <v>1</v>
      </c>
      <c r="E136" s="168">
        <v>660</v>
      </c>
      <c r="F136" s="171"/>
      <c r="G136" s="168">
        <v>1</v>
      </c>
      <c r="H136" s="83"/>
      <c r="I136" s="84"/>
      <c r="J136" s="85"/>
      <c r="K136" s="83"/>
      <c r="L136" s="83"/>
      <c r="M136" s="56"/>
      <c r="N136" s="12"/>
      <c r="O136" s="12"/>
      <c r="P136" s="12"/>
    </row>
    <row r="137" spans="1:16" s="87" customFormat="1" ht="15" customHeight="1">
      <c r="A137" s="6">
        <v>1</v>
      </c>
      <c r="B137" s="51" t="s">
        <v>2</v>
      </c>
      <c r="C137" s="13" t="s">
        <v>75</v>
      </c>
      <c r="D137" s="6"/>
      <c r="E137" s="6">
        <v>1200</v>
      </c>
      <c r="F137" s="51"/>
      <c r="G137" s="161"/>
      <c r="H137" s="135"/>
      <c r="I137" s="84"/>
      <c r="J137" s="85"/>
      <c r="K137" s="135"/>
      <c r="L137" s="135"/>
      <c r="M137" s="54"/>
      <c r="N137" s="52"/>
      <c r="O137" s="52"/>
      <c r="P137" s="52"/>
    </row>
    <row r="138" spans="1:16" s="87" customFormat="1" ht="15" customHeight="1">
      <c r="A138" s="6">
        <v>1</v>
      </c>
      <c r="B138" s="51" t="s">
        <v>1</v>
      </c>
      <c r="C138" s="13" t="s">
        <v>249</v>
      </c>
      <c r="D138" s="6"/>
      <c r="E138" s="6">
        <v>660</v>
      </c>
      <c r="F138" s="53"/>
      <c r="G138" s="163"/>
      <c r="H138" s="121"/>
      <c r="I138" s="122"/>
      <c r="J138" s="120"/>
      <c r="K138" s="121"/>
      <c r="L138" s="121"/>
      <c r="M138" s="119"/>
      <c r="N138" s="118"/>
      <c r="O138" s="118"/>
      <c r="P138" s="118"/>
    </row>
    <row r="139" spans="1:16" s="87" customFormat="1" ht="15" customHeight="1">
      <c r="A139" s="207">
        <v>1</v>
      </c>
      <c r="B139" s="208" t="s">
        <v>1</v>
      </c>
      <c r="C139" s="209" t="s">
        <v>81</v>
      </c>
      <c r="D139" s="207">
        <v>1</v>
      </c>
      <c r="E139" s="207">
        <v>660</v>
      </c>
      <c r="F139" s="210"/>
      <c r="G139" s="207">
        <v>1</v>
      </c>
      <c r="H139" s="52"/>
      <c r="I139" s="52"/>
      <c r="J139" s="52"/>
      <c r="K139" s="52"/>
      <c r="L139" s="52"/>
      <c r="M139" s="52"/>
      <c r="N139" s="52"/>
      <c r="O139" s="52"/>
      <c r="P139" s="52"/>
    </row>
    <row r="140" spans="1:16" s="87" customFormat="1" ht="15" customHeight="1">
      <c r="A140" s="123">
        <v>1</v>
      </c>
      <c r="B140" s="50" t="s">
        <v>2</v>
      </c>
      <c r="C140" s="124" t="s">
        <v>374</v>
      </c>
      <c r="D140" s="123">
        <v>1</v>
      </c>
      <c r="E140" s="123">
        <v>660</v>
      </c>
      <c r="F140" s="109"/>
      <c r="G140" s="123">
        <v>1</v>
      </c>
      <c r="H140" s="52"/>
      <c r="I140" s="52"/>
      <c r="J140" s="52"/>
      <c r="K140" s="52"/>
      <c r="L140" s="52"/>
      <c r="M140" s="52"/>
      <c r="N140" s="52"/>
      <c r="O140" s="52"/>
      <c r="P140" s="52"/>
    </row>
    <row r="141" spans="1:16" s="87" customFormat="1" ht="15" customHeight="1">
      <c r="A141" s="123">
        <v>1</v>
      </c>
      <c r="B141" s="50" t="s">
        <v>1</v>
      </c>
      <c r="C141" s="124" t="s">
        <v>350</v>
      </c>
      <c r="D141" s="123">
        <v>1</v>
      </c>
      <c r="E141" s="123">
        <v>660</v>
      </c>
      <c r="F141" s="109"/>
      <c r="G141" s="123">
        <v>1</v>
      </c>
      <c r="H141" s="52"/>
      <c r="I141" s="52"/>
      <c r="J141" s="52"/>
      <c r="K141" s="52"/>
      <c r="L141" s="52"/>
      <c r="M141" s="52"/>
      <c r="N141" s="52"/>
      <c r="O141" s="52"/>
      <c r="P141" s="52"/>
    </row>
    <row r="142" spans="1:16" s="87" customFormat="1" ht="15" customHeight="1">
      <c r="A142" s="123">
        <v>1</v>
      </c>
      <c r="B142" s="50" t="s">
        <v>2</v>
      </c>
      <c r="C142" s="124" t="s">
        <v>364</v>
      </c>
      <c r="D142" s="123">
        <v>1</v>
      </c>
      <c r="E142" s="123">
        <v>1200</v>
      </c>
      <c r="F142" s="109"/>
      <c r="G142" s="123" t="s">
        <v>360</v>
      </c>
      <c r="H142" s="52"/>
      <c r="I142" s="52"/>
      <c r="J142" s="52"/>
      <c r="K142" s="52"/>
      <c r="L142" s="52"/>
      <c r="M142" s="52"/>
      <c r="N142" s="52"/>
      <c r="O142" s="52"/>
      <c r="P142" s="52"/>
    </row>
    <row r="143" spans="1:16" s="87" customFormat="1" ht="15" customHeight="1">
      <c r="A143" s="123">
        <v>1</v>
      </c>
      <c r="B143" s="50" t="s">
        <v>1</v>
      </c>
      <c r="C143" s="124" t="s">
        <v>366</v>
      </c>
      <c r="D143" s="123">
        <v>1</v>
      </c>
      <c r="E143" s="123">
        <v>660</v>
      </c>
      <c r="F143" s="109"/>
      <c r="G143" s="123">
        <v>1</v>
      </c>
      <c r="H143" s="52"/>
      <c r="I143" s="52"/>
      <c r="J143" s="52"/>
      <c r="K143" s="52"/>
      <c r="L143" s="52"/>
      <c r="M143" s="52"/>
      <c r="N143" s="52"/>
      <c r="O143" s="52"/>
      <c r="P143" s="52"/>
    </row>
    <row r="144" spans="1:16" s="87" customFormat="1" ht="15" customHeight="1">
      <c r="A144" s="123">
        <v>1</v>
      </c>
      <c r="B144" s="50" t="s">
        <v>2</v>
      </c>
      <c r="C144" s="124" t="s">
        <v>372</v>
      </c>
      <c r="D144" s="123">
        <v>1</v>
      </c>
      <c r="E144" s="123">
        <v>660</v>
      </c>
      <c r="F144" s="109"/>
      <c r="G144" s="123">
        <v>1</v>
      </c>
      <c r="H144" s="52"/>
      <c r="I144" s="52"/>
      <c r="J144" s="52"/>
      <c r="K144" s="52"/>
      <c r="L144" s="52"/>
      <c r="M144" s="52"/>
      <c r="N144" s="52"/>
      <c r="O144" s="52"/>
      <c r="P144" s="52"/>
    </row>
    <row r="145" spans="1:16" s="87" customFormat="1" ht="15" customHeight="1">
      <c r="A145" s="123">
        <v>1</v>
      </c>
      <c r="B145" s="50" t="s">
        <v>2</v>
      </c>
      <c r="C145" s="124" t="s">
        <v>368</v>
      </c>
      <c r="D145" s="123">
        <v>1</v>
      </c>
      <c r="E145" s="123">
        <v>300</v>
      </c>
      <c r="F145" s="109"/>
      <c r="G145" s="123">
        <v>1</v>
      </c>
      <c r="H145" s="52"/>
      <c r="I145" s="52"/>
      <c r="J145" s="52"/>
      <c r="K145" s="52"/>
      <c r="L145" s="52"/>
      <c r="M145" s="52"/>
      <c r="N145" s="52"/>
      <c r="O145" s="52"/>
      <c r="P145" s="52"/>
    </row>
    <row r="146" spans="1:16" s="87" customFormat="1" ht="15" customHeight="1">
      <c r="A146" s="123">
        <v>1</v>
      </c>
      <c r="B146" s="50" t="s">
        <v>2</v>
      </c>
      <c r="C146" s="124" t="s">
        <v>375</v>
      </c>
      <c r="D146" s="123">
        <v>1</v>
      </c>
      <c r="E146" s="123">
        <v>1200</v>
      </c>
      <c r="F146" s="109"/>
      <c r="G146" s="123">
        <v>1</v>
      </c>
      <c r="H146" s="52"/>
      <c r="I146" s="52"/>
      <c r="J146" s="52"/>
      <c r="K146" s="52"/>
      <c r="L146" s="52"/>
      <c r="M146" s="52"/>
      <c r="N146" s="52"/>
      <c r="O146" s="52"/>
      <c r="P146" s="52"/>
    </row>
    <row r="147" spans="1:16" s="60" customFormat="1" ht="15" customHeight="1">
      <c r="A147" s="123">
        <v>1</v>
      </c>
      <c r="B147" s="50" t="s">
        <v>2</v>
      </c>
      <c r="C147" s="124" t="s">
        <v>378</v>
      </c>
      <c r="D147" s="123">
        <v>1</v>
      </c>
      <c r="E147" s="123">
        <v>660</v>
      </c>
      <c r="F147" s="109">
        <v>170.83</v>
      </c>
      <c r="G147" s="123">
        <v>1</v>
      </c>
      <c r="H147" s="116"/>
      <c r="I147" s="116"/>
      <c r="J147" s="116"/>
      <c r="K147" s="116"/>
      <c r="L147" s="116"/>
      <c r="M147" s="116"/>
      <c r="N147" s="116"/>
      <c r="O147" s="116"/>
      <c r="P147" s="116"/>
    </row>
    <row r="148" spans="1:16" s="60" customFormat="1" ht="15" customHeight="1">
      <c r="A148" s="123">
        <v>1</v>
      </c>
      <c r="B148" s="50" t="s">
        <v>2</v>
      </c>
      <c r="C148" s="124" t="s">
        <v>380</v>
      </c>
      <c r="D148" s="123">
        <v>1</v>
      </c>
      <c r="E148" s="123">
        <v>660</v>
      </c>
      <c r="F148" s="109">
        <v>170.83</v>
      </c>
      <c r="G148" s="123">
        <v>1</v>
      </c>
      <c r="H148" s="116"/>
      <c r="I148" s="116"/>
      <c r="J148" s="116"/>
      <c r="K148" s="116"/>
      <c r="L148" s="116"/>
      <c r="M148" s="116"/>
      <c r="N148" s="116"/>
      <c r="O148" s="116"/>
      <c r="P148" s="116"/>
    </row>
    <row r="149" spans="1:16" s="60" customFormat="1" ht="15" customHeight="1">
      <c r="A149" s="123">
        <v>1</v>
      </c>
      <c r="B149" s="50" t="s">
        <v>2</v>
      </c>
      <c r="C149" s="124" t="s">
        <v>384</v>
      </c>
      <c r="D149" s="123">
        <v>1</v>
      </c>
      <c r="E149" s="123">
        <v>660</v>
      </c>
      <c r="F149" s="109"/>
      <c r="G149" s="123">
        <v>1</v>
      </c>
      <c r="H149" s="116"/>
      <c r="I149" s="116"/>
      <c r="J149" s="116"/>
      <c r="K149" s="116"/>
      <c r="L149" s="116"/>
      <c r="M149" s="116"/>
      <c r="N149" s="116"/>
      <c r="O149" s="116"/>
      <c r="P149" s="116"/>
    </row>
    <row r="150" spans="1:16" s="68" customFormat="1" ht="15" customHeight="1">
      <c r="A150" s="123">
        <v>1</v>
      </c>
      <c r="B150" s="50" t="s">
        <v>2</v>
      </c>
      <c r="C150" s="124" t="s">
        <v>385</v>
      </c>
      <c r="D150" s="123">
        <v>1</v>
      </c>
      <c r="E150" s="123">
        <v>660</v>
      </c>
      <c r="F150" s="109"/>
      <c r="G150" s="123">
        <v>1</v>
      </c>
      <c r="H150" s="253"/>
      <c r="I150" s="253"/>
      <c r="J150" s="253"/>
      <c r="K150" s="253"/>
      <c r="L150" s="253"/>
      <c r="M150" s="253"/>
      <c r="N150" s="253"/>
      <c r="O150" s="253"/>
      <c r="P150" s="253"/>
    </row>
    <row r="151" spans="1:16" s="68" customFormat="1" ht="15" customHeight="1">
      <c r="A151" s="123">
        <v>1</v>
      </c>
      <c r="B151" s="50" t="s">
        <v>2</v>
      </c>
      <c r="C151" s="124" t="s">
        <v>386</v>
      </c>
      <c r="D151" s="123">
        <v>1</v>
      </c>
      <c r="E151" s="123">
        <v>660</v>
      </c>
      <c r="F151" s="109"/>
      <c r="G151" s="123">
        <v>1</v>
      </c>
      <c r="H151" s="253"/>
      <c r="I151" s="253"/>
      <c r="J151" s="253"/>
      <c r="K151" s="253"/>
      <c r="L151" s="253"/>
      <c r="M151" s="253"/>
      <c r="N151" s="253"/>
      <c r="O151" s="253"/>
      <c r="P151" s="253"/>
    </row>
    <row r="152" spans="1:16" s="60" customFormat="1" ht="15" customHeight="1">
      <c r="A152" s="123">
        <v>1</v>
      </c>
      <c r="B152" s="50" t="s">
        <v>2</v>
      </c>
      <c r="C152" s="124" t="s">
        <v>387</v>
      </c>
      <c r="D152" s="123">
        <v>1</v>
      </c>
      <c r="E152" s="123">
        <v>660</v>
      </c>
      <c r="F152" s="109"/>
      <c r="G152" s="123" t="s">
        <v>360</v>
      </c>
      <c r="H152" s="116"/>
      <c r="I152" s="116"/>
      <c r="J152" s="116"/>
      <c r="K152" s="116"/>
      <c r="L152" s="116"/>
      <c r="M152" s="116"/>
      <c r="N152" s="116"/>
      <c r="O152" s="116"/>
      <c r="P152" s="116"/>
    </row>
    <row r="153" spans="1:16" s="60" customFormat="1" ht="15" customHeight="1">
      <c r="A153" s="123">
        <v>1</v>
      </c>
      <c r="B153" s="50" t="s">
        <v>2</v>
      </c>
      <c r="C153" s="124" t="s">
        <v>388</v>
      </c>
      <c r="D153" s="123">
        <v>1</v>
      </c>
      <c r="E153" s="123">
        <v>660</v>
      </c>
      <c r="F153" s="109"/>
      <c r="G153" s="123">
        <v>1</v>
      </c>
      <c r="H153" s="116"/>
      <c r="I153" s="116"/>
      <c r="J153" s="116"/>
      <c r="K153" s="116"/>
      <c r="L153" s="116"/>
      <c r="M153" s="116"/>
      <c r="N153" s="116"/>
      <c r="O153" s="116"/>
      <c r="P153" s="116"/>
    </row>
    <row r="154" spans="1:16" s="60" customFormat="1" ht="15" customHeight="1">
      <c r="A154" s="110">
        <v>1</v>
      </c>
      <c r="B154" s="110" t="s">
        <v>2</v>
      </c>
      <c r="C154" s="255" t="s">
        <v>393</v>
      </c>
      <c r="D154" s="123">
        <v>1</v>
      </c>
      <c r="E154" s="123">
        <v>660</v>
      </c>
      <c r="F154" s="109"/>
      <c r="G154" s="123">
        <v>1</v>
      </c>
      <c r="H154" s="116"/>
      <c r="I154" s="116"/>
      <c r="J154" s="116"/>
      <c r="K154" s="116"/>
      <c r="L154" s="116"/>
      <c r="M154" s="116"/>
      <c r="N154" s="116"/>
      <c r="O154" s="116"/>
      <c r="P154" s="116"/>
    </row>
    <row r="155" spans="1:16" s="60" customFormat="1" ht="15" customHeight="1">
      <c r="A155" s="123">
        <v>1</v>
      </c>
      <c r="B155" s="50" t="s">
        <v>1</v>
      </c>
      <c r="C155" s="124" t="s">
        <v>389</v>
      </c>
      <c r="D155" s="123">
        <v>1</v>
      </c>
      <c r="E155" s="123">
        <f>132/1.2</f>
        <v>110</v>
      </c>
      <c r="F155" s="109"/>
      <c r="G155" s="123">
        <v>1</v>
      </c>
      <c r="H155" s="116"/>
      <c r="I155" s="116"/>
      <c r="J155" s="116"/>
      <c r="K155" s="116"/>
      <c r="L155" s="116"/>
      <c r="M155" s="116"/>
      <c r="N155" s="116"/>
      <c r="O155" s="116"/>
      <c r="P155" s="116"/>
    </row>
    <row r="156" spans="1:16" s="60" customFormat="1" ht="15" customHeight="1">
      <c r="A156" s="110">
        <v>1</v>
      </c>
      <c r="B156" s="110" t="s">
        <v>2</v>
      </c>
      <c r="C156" s="255" t="s">
        <v>390</v>
      </c>
      <c r="D156" s="123">
        <v>1</v>
      </c>
      <c r="E156" s="123">
        <v>41.67</v>
      </c>
      <c r="F156" s="109"/>
      <c r="G156" s="123" t="s">
        <v>360</v>
      </c>
      <c r="H156" s="116"/>
      <c r="I156" s="116"/>
      <c r="J156" s="116"/>
      <c r="K156" s="116"/>
      <c r="L156" s="116"/>
      <c r="M156" s="116"/>
      <c r="N156" s="116"/>
      <c r="O156" s="116"/>
      <c r="P156" s="116"/>
    </row>
    <row r="157" spans="1:16" s="60" customFormat="1" ht="15" customHeight="1">
      <c r="A157" s="110">
        <v>1</v>
      </c>
      <c r="B157" s="110" t="s">
        <v>2</v>
      </c>
      <c r="C157" s="255" t="s">
        <v>391</v>
      </c>
      <c r="D157" s="123">
        <v>1</v>
      </c>
      <c r="E157" s="123">
        <v>110</v>
      </c>
      <c r="F157" s="109"/>
      <c r="G157" s="123" t="s">
        <v>360</v>
      </c>
      <c r="H157" s="116"/>
      <c r="I157" s="116"/>
      <c r="J157" s="116"/>
      <c r="K157" s="116"/>
      <c r="L157" s="116"/>
      <c r="M157" s="116"/>
      <c r="N157" s="116"/>
      <c r="O157" s="116"/>
      <c r="P157" s="116"/>
    </row>
    <row r="158" spans="1:16" s="60" customFormat="1" ht="15" customHeight="1">
      <c r="A158" s="110">
        <v>1</v>
      </c>
      <c r="B158" s="110" t="s">
        <v>2</v>
      </c>
      <c r="C158" s="255" t="s">
        <v>392</v>
      </c>
      <c r="D158" s="123">
        <v>1</v>
      </c>
      <c r="E158" s="123">
        <v>41.67</v>
      </c>
      <c r="F158" s="109"/>
      <c r="G158" s="123" t="s">
        <v>360</v>
      </c>
      <c r="H158" s="116"/>
      <c r="I158" s="116"/>
      <c r="J158" s="116"/>
      <c r="K158" s="116"/>
      <c r="L158" s="116"/>
      <c r="M158" s="116"/>
      <c r="N158" s="116"/>
      <c r="O158" s="116"/>
      <c r="P158" s="116"/>
    </row>
    <row r="159" spans="1:16" s="87" customFormat="1" ht="15" customHeight="1">
      <c r="A159" s="83">
        <f>SUM(A2:A158)</f>
        <v>157</v>
      </c>
      <c r="B159" s="57"/>
      <c r="C159" s="120"/>
      <c r="D159" s="125">
        <f>SUM(D2:D158)</f>
        <v>118</v>
      </c>
      <c r="E159" s="122"/>
      <c r="F159" s="130"/>
      <c r="G159" s="159"/>
      <c r="H159" s="12"/>
      <c r="I159" s="12"/>
      <c r="J159" s="12"/>
      <c r="K159" s="12"/>
      <c r="L159" s="12"/>
      <c r="M159" s="12"/>
      <c r="N159" s="12"/>
      <c r="O159" s="12"/>
      <c r="P159" s="12"/>
    </row>
    <row r="160" spans="1:16" s="87" customFormat="1">
      <c r="A160" s="98"/>
      <c r="B160" s="98"/>
      <c r="C160" s="99"/>
      <c r="D160" s="100"/>
      <c r="E160" s="100"/>
      <c r="F160" s="100"/>
      <c r="G160" s="86"/>
    </row>
    <row r="161" spans="1:10" ht="13.5">
      <c r="A161" s="127">
        <f>D159/(137+E170)</f>
        <v>0.78666666666666663</v>
      </c>
      <c r="B161" s="128" t="s">
        <v>281</v>
      </c>
    </row>
    <row r="162" spans="1:10" s="68" customFormat="1">
      <c r="C162" s="205" t="s">
        <v>371</v>
      </c>
      <c r="E162" s="69">
        <f>D159</f>
        <v>118</v>
      </c>
      <c r="G162" s="67"/>
    </row>
    <row r="163" spans="1:10">
      <c r="A163" s="83"/>
      <c r="B163" s="84"/>
      <c r="C163" s="204" t="s">
        <v>370</v>
      </c>
      <c r="D163" s="83"/>
      <c r="E163" s="69">
        <f>(A159-D159)</f>
        <v>39</v>
      </c>
      <c r="F163" s="83"/>
    </row>
    <row r="164" spans="1:10">
      <c r="C164" s="133" t="s">
        <v>287</v>
      </c>
      <c r="E164" s="70">
        <v>2</v>
      </c>
    </row>
    <row r="165" spans="1:10">
      <c r="A165" s="1"/>
      <c r="C165" s="181" t="s">
        <v>344</v>
      </c>
      <c r="E165" s="70">
        <v>7</v>
      </c>
      <c r="H165" s="256" t="s">
        <v>394</v>
      </c>
      <c r="I165" s="73">
        <v>3</v>
      </c>
      <c r="J165" s="74">
        <f>I165/I168</f>
        <v>1.9108280254777069E-2</v>
      </c>
    </row>
    <row r="166" spans="1:10">
      <c r="A166" s="1"/>
      <c r="C166" s="71" t="s">
        <v>66</v>
      </c>
      <c r="E166" s="70">
        <v>23</v>
      </c>
      <c r="H166" s="72" t="s">
        <v>233</v>
      </c>
      <c r="I166" s="73">
        <v>46</v>
      </c>
      <c r="J166" s="74">
        <f>I166/I168</f>
        <v>0.2929936305732484</v>
      </c>
    </row>
    <row r="167" spans="1:10">
      <c r="A167" s="1"/>
      <c r="C167" s="75" t="s">
        <v>67</v>
      </c>
      <c r="E167" s="70">
        <v>91</v>
      </c>
      <c r="F167" s="76">
        <f>E167/E169</f>
        <v>0.57961783439490444</v>
      </c>
      <c r="H167" s="77" t="s">
        <v>234</v>
      </c>
      <c r="I167" s="73">
        <v>108</v>
      </c>
      <c r="J167" s="74">
        <f>I167/I168</f>
        <v>0.68789808917197448</v>
      </c>
    </row>
    <row r="168" spans="1:10">
      <c r="A168" s="1"/>
      <c r="C168" s="78" t="s">
        <v>68</v>
      </c>
      <c r="E168" s="70">
        <v>66</v>
      </c>
      <c r="F168" s="76">
        <f>E168/E169</f>
        <v>0.42038216560509556</v>
      </c>
      <c r="H168" s="79" t="s">
        <v>153</v>
      </c>
      <c r="I168" s="73">
        <f>I167+I166+I165</f>
        <v>157</v>
      </c>
      <c r="J168" s="74">
        <f>SUM(J165:J167)</f>
        <v>1</v>
      </c>
    </row>
    <row r="169" spans="1:10">
      <c r="A169" s="1"/>
      <c r="C169" s="80" t="s">
        <v>70</v>
      </c>
      <c r="E169" s="70">
        <f>E167+E168</f>
        <v>157</v>
      </c>
    </row>
    <row r="170" spans="1:10">
      <c r="A170" s="1"/>
      <c r="C170" s="4" t="s">
        <v>347</v>
      </c>
      <c r="E170" s="70">
        <f>'RESILIATIONS 2018'!A15</f>
        <v>13</v>
      </c>
    </row>
    <row r="171" spans="1:10">
      <c r="A171" s="1"/>
      <c r="C171" s="81" t="s">
        <v>151</v>
      </c>
      <c r="E171" s="70">
        <v>11</v>
      </c>
    </row>
    <row r="172" spans="1:10">
      <c r="A172" s="1"/>
    </row>
    <row r="173" spans="1:10">
      <c r="A173" s="1"/>
    </row>
    <row r="174" spans="1:10">
      <c r="A174" s="1"/>
    </row>
  </sheetData>
  <autoFilter ref="A1:P159">
    <sortState ref="A2:P158">
      <sortCondition sortBy="cellColor" ref="C1:C153" dxfId="0"/>
    </sortState>
  </autoFilter>
  <sortState ref="A2:R149">
    <sortCondition ref="C2:C149"/>
  </sortState>
  <phoneticPr fontId="35"/>
  <pageMargins left="0.15748031496062992" right="0.11811023622047245" top="0.43307086614173229" bottom="0.11811023622047245" header="0.15748031496062992" footer="7.874015748031496E-2"/>
  <pageSetup paperSize="9" scale="66" fitToHeight="0" orientation="portrait" r:id="rId1"/>
  <headerFooter>
    <oddHeader>&amp;CADHESIONS RENOUVELLEES 2015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tabSelected="1" topLeftCell="F1" workbookViewId="0">
      <selection activeCell="N30" sqref="N30"/>
    </sheetView>
  </sheetViews>
  <sheetFormatPr baseColWidth="10" defaultRowHeight="13.5"/>
  <cols>
    <col min="1" max="1" width="29.25" customWidth="1"/>
    <col min="3" max="3" width="40.625" customWidth="1"/>
    <col min="4" max="4" width="11" customWidth="1"/>
    <col min="5" max="5" width="43.875" customWidth="1"/>
    <col min="7" max="7" width="21.75" customWidth="1"/>
    <col min="8" max="8" width="4.75" customWidth="1"/>
    <col min="9" max="9" width="37.75" customWidth="1"/>
    <col min="10" max="10" width="34.125" customWidth="1"/>
  </cols>
  <sheetData>
    <row r="1" spans="1:12" ht="15">
      <c r="A1" s="267" t="s">
        <v>412</v>
      </c>
      <c r="B1" s="268"/>
      <c r="C1" s="278" t="s">
        <v>428</v>
      </c>
      <c r="E1" s="282" t="s">
        <v>435</v>
      </c>
      <c r="G1" s="286" t="s">
        <v>454</v>
      </c>
      <c r="I1" s="294" t="s">
        <v>457</v>
      </c>
      <c r="J1" s="294"/>
    </row>
    <row r="2" spans="1:12" ht="15">
      <c r="A2" s="269" t="s">
        <v>413</v>
      </c>
      <c r="B2" s="268"/>
      <c r="C2" s="279" t="s">
        <v>429</v>
      </c>
      <c r="E2" s="275" t="s">
        <v>436</v>
      </c>
      <c r="G2" s="287" t="s">
        <v>455</v>
      </c>
      <c r="I2" s="292" t="s">
        <v>456</v>
      </c>
      <c r="J2" s="292" t="s">
        <v>428</v>
      </c>
    </row>
    <row r="3" spans="1:12">
      <c r="A3" s="7" t="s">
        <v>331</v>
      </c>
      <c r="B3" s="268"/>
      <c r="C3" s="43" t="s">
        <v>14</v>
      </c>
      <c r="E3" s="7" t="s">
        <v>282</v>
      </c>
      <c r="G3" s="285"/>
      <c r="I3" s="289" t="s">
        <v>461</v>
      </c>
      <c r="J3" s="290" t="s">
        <v>460</v>
      </c>
    </row>
    <row r="4" spans="1:12" ht="15">
      <c r="A4" s="138" t="s">
        <v>372</v>
      </c>
      <c r="B4" s="268"/>
      <c r="C4" s="43" t="s">
        <v>312</v>
      </c>
      <c r="E4" s="275" t="s">
        <v>437</v>
      </c>
      <c r="I4" s="292" t="s">
        <v>458</v>
      </c>
      <c r="J4" s="292" t="s">
        <v>459</v>
      </c>
    </row>
    <row r="5" spans="1:12" ht="15">
      <c r="A5" s="270" t="s">
        <v>414</v>
      </c>
      <c r="B5" s="268"/>
      <c r="C5" s="281" t="s">
        <v>441</v>
      </c>
      <c r="E5" s="10" t="s">
        <v>63</v>
      </c>
      <c r="I5" s="291" t="s">
        <v>463</v>
      </c>
      <c r="J5" s="288" t="s">
        <v>462</v>
      </c>
    </row>
    <row r="6" spans="1:12">
      <c r="A6" s="94" t="s">
        <v>366</v>
      </c>
      <c r="B6" s="268"/>
      <c r="C6" s="8" t="s">
        <v>218</v>
      </c>
      <c r="E6" s="259" t="s">
        <v>388</v>
      </c>
    </row>
    <row r="7" spans="1:12">
      <c r="A7" s="7" t="s">
        <v>184</v>
      </c>
      <c r="B7" s="268"/>
      <c r="C7" s="7" t="s">
        <v>181</v>
      </c>
      <c r="E7" s="7" t="s">
        <v>191</v>
      </c>
    </row>
    <row r="8" spans="1:12" ht="15">
      <c r="A8" s="269" t="s">
        <v>415</v>
      </c>
      <c r="B8" s="268"/>
      <c r="C8" s="276" t="s">
        <v>430</v>
      </c>
      <c r="E8" s="7" t="s">
        <v>95</v>
      </c>
    </row>
    <row r="9" spans="1:12" ht="15">
      <c r="A9" s="271" t="s">
        <v>416</v>
      </c>
      <c r="B9" s="268"/>
      <c r="C9" s="43" t="s">
        <v>55</v>
      </c>
      <c r="E9" s="275" t="s">
        <v>438</v>
      </c>
    </row>
    <row r="10" spans="1:12" ht="15">
      <c r="A10" s="272" t="s">
        <v>417</v>
      </c>
      <c r="B10" s="268"/>
      <c r="C10" s="141" t="s">
        <v>375</v>
      </c>
      <c r="E10" s="43" t="s">
        <v>214</v>
      </c>
      <c r="I10" s="229" t="s">
        <v>152</v>
      </c>
      <c r="J10" s="229" t="s">
        <v>223</v>
      </c>
      <c r="K10" s="229" t="s">
        <v>153</v>
      </c>
    </row>
    <row r="11" spans="1:12" ht="14.25">
      <c r="A11" s="47" t="s">
        <v>91</v>
      </c>
      <c r="B11" s="268"/>
      <c r="C11" s="8" t="s">
        <v>103</v>
      </c>
      <c r="E11" s="8" t="s">
        <v>215</v>
      </c>
      <c r="I11" s="41" t="s">
        <v>235</v>
      </c>
      <c r="J11" s="41" t="s">
        <v>228</v>
      </c>
      <c r="K11" s="42">
        <v>1</v>
      </c>
      <c r="L11" s="295">
        <f>SUM(K11)/J49</f>
        <v>6.369426751592357E-3</v>
      </c>
    </row>
    <row r="12" spans="1:12" ht="14.25">
      <c r="A12" s="8" t="s">
        <v>241</v>
      </c>
      <c r="B12" s="268"/>
      <c r="C12" s="7" t="s">
        <v>192</v>
      </c>
      <c r="E12" s="7" t="s">
        <v>4</v>
      </c>
      <c r="I12" s="41" t="s">
        <v>235</v>
      </c>
      <c r="J12" s="41" t="s">
        <v>228</v>
      </c>
      <c r="K12" s="42">
        <v>1</v>
      </c>
      <c r="L12" s="295">
        <f>SUM(K12)/J49</f>
        <v>6.369426751592357E-3</v>
      </c>
    </row>
    <row r="13" spans="1:12" ht="15">
      <c r="A13" s="269" t="s">
        <v>418</v>
      </c>
      <c r="B13" s="268"/>
      <c r="C13" s="7" t="s">
        <v>193</v>
      </c>
      <c r="E13" s="8" t="s">
        <v>59</v>
      </c>
      <c r="I13" s="20" t="s">
        <v>140</v>
      </c>
      <c r="J13" s="20" t="s">
        <v>228</v>
      </c>
      <c r="K13" s="21">
        <v>1</v>
      </c>
      <c r="L13" s="295">
        <f>SUM(K13)/J49</f>
        <v>6.369426751592357E-3</v>
      </c>
    </row>
    <row r="14" spans="1:12" ht="14.25">
      <c r="A14" s="257" t="s">
        <v>386</v>
      </c>
      <c r="B14" s="268"/>
      <c r="C14" s="7" t="s">
        <v>62</v>
      </c>
      <c r="E14" s="134" t="s">
        <v>384</v>
      </c>
      <c r="I14" s="20" t="s">
        <v>140</v>
      </c>
      <c r="J14" s="20" t="s">
        <v>228</v>
      </c>
      <c r="K14" s="21">
        <v>1</v>
      </c>
      <c r="L14" s="295">
        <f>SUM(K14)/J49</f>
        <v>6.369426751592357E-3</v>
      </c>
    </row>
    <row r="15" spans="1:12" ht="14.25">
      <c r="A15" s="47" t="s">
        <v>239</v>
      </c>
      <c r="B15" s="268"/>
      <c r="C15" s="7" t="s">
        <v>158</v>
      </c>
      <c r="E15" s="7" t="s">
        <v>195</v>
      </c>
      <c r="I15" s="41" t="s">
        <v>139</v>
      </c>
      <c r="J15" s="41" t="s">
        <v>228</v>
      </c>
      <c r="K15" s="42">
        <v>1</v>
      </c>
      <c r="L15" s="295">
        <f>SUM(K15)/J49</f>
        <v>6.369426751592357E-3</v>
      </c>
    </row>
    <row r="16" spans="1:12" ht="14.25">
      <c r="A16" s="7" t="s">
        <v>208</v>
      </c>
      <c r="B16" s="268"/>
      <c r="C16" s="8" t="s">
        <v>217</v>
      </c>
      <c r="E16" s="8" t="s">
        <v>196</v>
      </c>
      <c r="I16" s="139" t="s">
        <v>139</v>
      </c>
      <c r="J16" s="139" t="s">
        <v>228</v>
      </c>
      <c r="K16" s="140">
        <v>1</v>
      </c>
      <c r="L16" s="295">
        <f>SUM(K16)/J49</f>
        <v>6.369426751592357E-3</v>
      </c>
    </row>
    <row r="17" spans="1:12" ht="14.25">
      <c r="A17" s="8" t="s">
        <v>52</v>
      </c>
      <c r="B17" s="268"/>
      <c r="C17" s="8" t="s">
        <v>96</v>
      </c>
      <c r="E17" s="7" t="s">
        <v>75</v>
      </c>
      <c r="I17" s="20" t="s">
        <v>139</v>
      </c>
      <c r="J17" s="20" t="s">
        <v>228</v>
      </c>
      <c r="K17" s="21">
        <v>1</v>
      </c>
      <c r="L17" s="295">
        <f>SUM(K17)/J49</f>
        <v>6.369426751592357E-3</v>
      </c>
    </row>
    <row r="18" spans="1:12" ht="15">
      <c r="A18" s="7" t="s">
        <v>94</v>
      </c>
      <c r="B18" s="268"/>
      <c r="C18" s="279" t="s">
        <v>431</v>
      </c>
      <c r="E18" s="275" t="s">
        <v>439</v>
      </c>
      <c r="I18" s="20" t="s">
        <v>139</v>
      </c>
      <c r="J18" s="20" t="s">
        <v>228</v>
      </c>
      <c r="K18" s="21">
        <v>1</v>
      </c>
      <c r="L18" s="295">
        <f>SUM(K18)/J49</f>
        <v>6.369426751592357E-3</v>
      </c>
    </row>
    <row r="19" spans="1:12" ht="15">
      <c r="A19" s="269" t="s">
        <v>419</v>
      </c>
      <c r="C19" s="157" t="s">
        <v>339</v>
      </c>
      <c r="E19" s="257" t="s">
        <v>385</v>
      </c>
      <c r="I19" s="20" t="s">
        <v>139</v>
      </c>
      <c r="J19" s="20" t="s">
        <v>228</v>
      </c>
      <c r="K19" s="21">
        <v>1</v>
      </c>
      <c r="L19" s="295">
        <f>SUM(K19)/J49</f>
        <v>6.369426751592357E-3</v>
      </c>
    </row>
    <row r="20" spans="1:12" ht="14.25">
      <c r="A20" s="8" t="s">
        <v>85</v>
      </c>
      <c r="C20" s="7" t="s">
        <v>210</v>
      </c>
      <c r="E20" s="47" t="s">
        <v>78</v>
      </c>
      <c r="I20" s="20" t="s">
        <v>139</v>
      </c>
      <c r="J20" s="20" t="s">
        <v>228</v>
      </c>
      <c r="K20" s="21">
        <v>1</v>
      </c>
      <c r="L20" s="295">
        <f>SUM(K20)/J49</f>
        <v>6.369426751592357E-3</v>
      </c>
    </row>
    <row r="21" spans="1:12" ht="15">
      <c r="A21" s="8" t="s">
        <v>183</v>
      </c>
      <c r="C21" s="275" t="s">
        <v>432</v>
      </c>
      <c r="E21" s="7" t="s">
        <v>21</v>
      </c>
      <c r="I21" s="20" t="s">
        <v>139</v>
      </c>
      <c r="J21" s="20" t="s">
        <v>228</v>
      </c>
      <c r="K21" s="21">
        <v>1</v>
      </c>
      <c r="L21" s="295">
        <f>SUM(K21)/J49</f>
        <v>6.369426751592357E-3</v>
      </c>
    </row>
    <row r="22" spans="1:12" ht="14.25">
      <c r="A22" s="8" t="s">
        <v>322</v>
      </c>
      <c r="C22" s="47" t="s">
        <v>28</v>
      </c>
      <c r="E22" s="29" t="s">
        <v>72</v>
      </c>
      <c r="I22" s="20" t="s">
        <v>139</v>
      </c>
      <c r="J22" s="20" t="s">
        <v>228</v>
      </c>
      <c r="K22" s="21">
        <v>1</v>
      </c>
      <c r="L22" s="295">
        <f>SUM(K22)/J49</f>
        <v>6.369426751592357E-3</v>
      </c>
    </row>
    <row r="23" spans="1:12" ht="14.25">
      <c r="A23" s="134" t="s">
        <v>381</v>
      </c>
      <c r="C23" s="7" t="s">
        <v>237</v>
      </c>
      <c r="E23" s="8" t="s">
        <v>11</v>
      </c>
      <c r="I23" s="20" t="s">
        <v>139</v>
      </c>
      <c r="J23" s="20" t="s">
        <v>228</v>
      </c>
      <c r="K23" s="21">
        <v>1</v>
      </c>
      <c r="L23" s="295">
        <f>SUM(K23)/J49</f>
        <v>6.369426751592357E-3</v>
      </c>
    </row>
    <row r="24" spans="1:12" ht="14.25">
      <c r="A24" s="8" t="s">
        <v>182</v>
      </c>
      <c r="C24" s="8" t="s">
        <v>177</v>
      </c>
      <c r="E24" s="7" t="s">
        <v>279</v>
      </c>
      <c r="I24" s="96" t="s">
        <v>354</v>
      </c>
      <c r="J24" s="96" t="s">
        <v>228</v>
      </c>
      <c r="K24" s="156">
        <v>1</v>
      </c>
      <c r="L24" s="295">
        <f>SUM(K24)/J49</f>
        <v>6.369426751592357E-3</v>
      </c>
    </row>
    <row r="25" spans="1:12" ht="14.25">
      <c r="A25" s="7" t="s">
        <v>25</v>
      </c>
      <c r="C25" s="7" t="s">
        <v>153</v>
      </c>
      <c r="E25" s="8" t="s">
        <v>43</v>
      </c>
      <c r="I25" s="20" t="s">
        <v>354</v>
      </c>
      <c r="J25" s="20" t="s">
        <v>228</v>
      </c>
      <c r="K25" s="21">
        <v>1</v>
      </c>
      <c r="L25" s="295">
        <f>SUM(K25)/J49</f>
        <v>6.369426751592357E-3</v>
      </c>
    </row>
    <row r="26" spans="1:12" ht="15">
      <c r="A26" s="94" t="s">
        <v>368</v>
      </c>
      <c r="C26" s="275" t="s">
        <v>433</v>
      </c>
      <c r="E26" s="7" t="s">
        <v>87</v>
      </c>
      <c r="I26" s="41" t="s">
        <v>146</v>
      </c>
      <c r="J26" s="41" t="s">
        <v>228</v>
      </c>
      <c r="K26" s="42">
        <v>1</v>
      </c>
      <c r="L26" s="295">
        <f>SUM(K26)/J49</f>
        <v>6.369426751592357E-3</v>
      </c>
    </row>
    <row r="27" spans="1:12" ht="14.25">
      <c r="A27" s="273" t="s">
        <v>422</v>
      </c>
      <c r="C27" s="180" t="s">
        <v>317</v>
      </c>
      <c r="E27" s="8" t="s">
        <v>54</v>
      </c>
      <c r="I27" s="20" t="s">
        <v>146</v>
      </c>
      <c r="J27" s="20" t="s">
        <v>228</v>
      </c>
      <c r="K27" s="21">
        <v>1</v>
      </c>
      <c r="L27" s="295">
        <f>SUM(K27)/J49</f>
        <v>6.369426751592357E-3</v>
      </c>
    </row>
    <row r="28" spans="1:12" ht="15">
      <c r="A28" s="274" t="s">
        <v>423</v>
      </c>
      <c r="C28" s="8" t="s">
        <v>88</v>
      </c>
      <c r="E28" s="7" t="s">
        <v>197</v>
      </c>
      <c r="I28" s="20" t="s">
        <v>146</v>
      </c>
      <c r="J28" s="20" t="s">
        <v>228</v>
      </c>
      <c r="K28" s="21">
        <v>1</v>
      </c>
      <c r="L28" s="295">
        <f>SUM(K28)/J49</f>
        <v>6.369426751592357E-3</v>
      </c>
    </row>
    <row r="29" spans="1:12" ht="14.25">
      <c r="A29" s="257" t="s">
        <v>392</v>
      </c>
      <c r="C29" s="7" t="s">
        <v>207</v>
      </c>
      <c r="E29" s="7" t="s">
        <v>286</v>
      </c>
      <c r="I29" s="20" t="s">
        <v>146</v>
      </c>
      <c r="J29" s="20" t="s">
        <v>228</v>
      </c>
      <c r="K29" s="21">
        <v>1</v>
      </c>
      <c r="L29" s="295">
        <f>SUM(K29)/J49</f>
        <v>6.369426751592357E-3</v>
      </c>
    </row>
    <row r="30" spans="1:12" ht="14.25">
      <c r="A30" s="43" t="s">
        <v>201</v>
      </c>
      <c r="C30" s="8" t="s">
        <v>29</v>
      </c>
      <c r="E30" s="7" t="s">
        <v>261</v>
      </c>
      <c r="I30" s="96" t="s">
        <v>400</v>
      </c>
      <c r="J30" s="96" t="s">
        <v>427</v>
      </c>
      <c r="K30" s="97">
        <v>1</v>
      </c>
      <c r="L30" s="295">
        <f>SUM(K30)/J49</f>
        <v>6.369426751592357E-3</v>
      </c>
    </row>
    <row r="31" spans="1:12" ht="15">
      <c r="A31" s="43" t="s">
        <v>245</v>
      </c>
      <c r="C31" s="134" t="s">
        <v>350</v>
      </c>
      <c r="E31" s="275" t="s">
        <v>440</v>
      </c>
      <c r="I31" s="180" t="s">
        <v>135</v>
      </c>
      <c r="J31" s="180" t="s">
        <v>228</v>
      </c>
      <c r="K31" s="24">
        <v>1</v>
      </c>
      <c r="L31" s="295">
        <f>SUM(K31)/J49</f>
        <v>6.369426751592357E-3</v>
      </c>
    </row>
    <row r="32" spans="1:12" ht="14.25">
      <c r="A32" s="8" t="s">
        <v>64</v>
      </c>
      <c r="C32" s="8" t="s">
        <v>249</v>
      </c>
      <c r="E32" s="7" t="s">
        <v>248</v>
      </c>
      <c r="I32" s="20" t="s">
        <v>135</v>
      </c>
      <c r="J32" s="20" t="s">
        <v>228</v>
      </c>
      <c r="K32" s="21">
        <v>1</v>
      </c>
      <c r="L32" s="295">
        <f>SUM(K32)/J49</f>
        <v>6.369426751592357E-3</v>
      </c>
    </row>
    <row r="33" spans="1:12" ht="15">
      <c r="A33" s="7" t="s">
        <v>22</v>
      </c>
      <c r="C33" s="275" t="s">
        <v>434</v>
      </c>
      <c r="E33" s="43" t="s">
        <v>213</v>
      </c>
      <c r="I33" s="15" t="s">
        <v>135</v>
      </c>
      <c r="J33" s="20" t="s">
        <v>228</v>
      </c>
      <c r="K33" s="21">
        <v>1</v>
      </c>
      <c r="L33" s="295">
        <f>SUM(K33)/J49</f>
        <v>6.369426751592357E-3</v>
      </c>
    </row>
    <row r="34" spans="1:12" ht="14.25">
      <c r="A34" s="7" t="s">
        <v>89</v>
      </c>
      <c r="C34" s="251" t="s">
        <v>377</v>
      </c>
      <c r="E34" s="8" t="s">
        <v>305</v>
      </c>
      <c r="I34" s="20" t="s">
        <v>135</v>
      </c>
      <c r="J34" s="20" t="s">
        <v>228</v>
      </c>
      <c r="K34" s="21">
        <v>1</v>
      </c>
      <c r="L34" s="295">
        <f>SUM(K34)/J49</f>
        <v>6.369426751592357E-3</v>
      </c>
    </row>
    <row r="35" spans="1:12" ht="14.25">
      <c r="A35" s="8" t="s">
        <v>209</v>
      </c>
      <c r="E35" s="94" t="s">
        <v>374</v>
      </c>
      <c r="I35" s="96" t="s">
        <v>135</v>
      </c>
      <c r="J35" s="96" t="s">
        <v>228</v>
      </c>
      <c r="K35" s="97">
        <v>1</v>
      </c>
      <c r="L35" s="295">
        <f>SUM(K35)/J49</f>
        <v>6.369426751592357E-3</v>
      </c>
    </row>
    <row r="36" spans="1:12" ht="14.25">
      <c r="A36" s="7" t="s">
        <v>280</v>
      </c>
      <c r="E36" s="7" t="s">
        <v>79</v>
      </c>
      <c r="I36" s="20" t="s">
        <v>135</v>
      </c>
      <c r="J36" s="20" t="s">
        <v>228</v>
      </c>
      <c r="K36" s="21">
        <v>1</v>
      </c>
      <c r="L36" s="295">
        <f>SUM(K36)/J49</f>
        <v>6.369426751592357E-3</v>
      </c>
    </row>
    <row r="37" spans="1:12" ht="14.25">
      <c r="A37" s="7" t="s">
        <v>221</v>
      </c>
      <c r="E37" s="7" t="s">
        <v>20</v>
      </c>
      <c r="I37" s="20" t="s">
        <v>133</v>
      </c>
      <c r="J37" s="20" t="s">
        <v>228</v>
      </c>
      <c r="K37" s="21">
        <v>1</v>
      </c>
      <c r="L37" s="295">
        <f>SUM(K37)/J49</f>
        <v>6.369426751592357E-3</v>
      </c>
    </row>
    <row r="38" spans="1:12" ht="15">
      <c r="A38" s="275" t="s">
        <v>424</v>
      </c>
      <c r="E38" s="280" t="s">
        <v>442</v>
      </c>
      <c r="I38" s="295"/>
      <c r="J38" s="295"/>
      <c r="K38" s="21">
        <v>27</v>
      </c>
      <c r="L38" s="295">
        <v>100</v>
      </c>
    </row>
    <row r="39" spans="1:12">
      <c r="A39" s="8" t="s">
        <v>18</v>
      </c>
      <c r="E39" s="43" t="s">
        <v>16</v>
      </c>
    </row>
    <row r="40" spans="1:12">
      <c r="A40" s="7" t="s">
        <v>10</v>
      </c>
      <c r="E40" s="9" t="s">
        <v>82</v>
      </c>
    </row>
    <row r="41" spans="1:12" ht="15">
      <c r="A41" s="276" t="s">
        <v>425</v>
      </c>
      <c r="E41" s="9" t="s">
        <v>247</v>
      </c>
    </row>
    <row r="42" spans="1:12">
      <c r="A42" s="43" t="s">
        <v>39</v>
      </c>
      <c r="E42" s="9" t="s">
        <v>313</v>
      </c>
    </row>
    <row r="43" spans="1:12">
      <c r="A43" s="8" t="s">
        <v>202</v>
      </c>
      <c r="E43" s="7" t="s">
        <v>24</v>
      </c>
    </row>
    <row r="44" spans="1:12">
      <c r="A44" s="8" t="s">
        <v>205</v>
      </c>
      <c r="E44" s="7" t="s">
        <v>304</v>
      </c>
    </row>
    <row r="45" spans="1:12" ht="14.25">
      <c r="A45" s="7" t="s">
        <v>203</v>
      </c>
      <c r="E45" s="160" t="s">
        <v>337</v>
      </c>
      <c r="I45" s="293" t="s">
        <v>464</v>
      </c>
      <c r="J45" s="32">
        <v>1</v>
      </c>
      <c r="K45" s="33">
        <v>5.0505050505050509E-3</v>
      </c>
    </row>
    <row r="46" spans="1:12" ht="14.25">
      <c r="A46" s="8" t="s">
        <v>220</v>
      </c>
      <c r="E46" s="7" t="s">
        <v>86</v>
      </c>
      <c r="I46" s="35" t="s">
        <v>224</v>
      </c>
      <c r="J46" s="32">
        <v>40</v>
      </c>
      <c r="K46" s="33">
        <v>0.25477707006369427</v>
      </c>
    </row>
    <row r="47" spans="1:12" ht="14.25">
      <c r="A47" s="8" t="s">
        <v>204</v>
      </c>
      <c r="E47" s="94" t="s">
        <v>389</v>
      </c>
      <c r="I47" s="36" t="s">
        <v>135</v>
      </c>
      <c r="J47" s="32">
        <v>26</v>
      </c>
      <c r="K47" s="33">
        <v>0.16560509554140126</v>
      </c>
    </row>
    <row r="48" spans="1:12" ht="14.25">
      <c r="A48" s="8" t="s">
        <v>44</v>
      </c>
      <c r="E48" s="8" t="s">
        <v>36</v>
      </c>
      <c r="I48" s="37" t="s">
        <v>225</v>
      </c>
      <c r="J48" s="32">
        <v>90</v>
      </c>
      <c r="K48" s="33">
        <v>0.57324840764331209</v>
      </c>
    </row>
    <row r="49" spans="1:11" ht="15">
      <c r="A49" s="277" t="s">
        <v>426</v>
      </c>
      <c r="E49" s="8" t="s">
        <v>321</v>
      </c>
      <c r="I49" s="38" t="s">
        <v>153</v>
      </c>
      <c r="J49" s="39">
        <v>157</v>
      </c>
      <c r="K49" s="34">
        <v>0.99868107829891262</v>
      </c>
    </row>
    <row r="50" spans="1:11">
      <c r="A50" s="43" t="s">
        <v>222</v>
      </c>
      <c r="E50" s="7" t="s">
        <v>255</v>
      </c>
    </row>
    <row r="51" spans="1:11">
      <c r="A51" s="8" t="s">
        <v>41</v>
      </c>
      <c r="E51" s="94" t="s">
        <v>342</v>
      </c>
    </row>
    <row r="52" spans="1:11">
      <c r="E52" s="7" t="s">
        <v>212</v>
      </c>
    </row>
    <row r="53" spans="1:11">
      <c r="E53" s="94" t="s">
        <v>338</v>
      </c>
    </row>
    <row r="54" spans="1:11">
      <c r="E54" s="8" t="s">
        <v>57</v>
      </c>
    </row>
    <row r="55" spans="1:11">
      <c r="E55" s="8" t="s">
        <v>37</v>
      </c>
    </row>
    <row r="56" spans="1:11">
      <c r="E56" s="7" t="s">
        <v>186</v>
      </c>
    </row>
    <row r="57" spans="1:11">
      <c r="E57" s="7" t="s">
        <v>257</v>
      </c>
    </row>
    <row r="58" spans="1:11">
      <c r="E58" s="7" t="s">
        <v>211</v>
      </c>
    </row>
    <row r="59" spans="1:11">
      <c r="E59" s="8" t="s">
        <v>285</v>
      </c>
    </row>
    <row r="60" spans="1:11">
      <c r="E60" s="11" t="s">
        <v>7</v>
      </c>
    </row>
    <row r="61" spans="1:11" ht="15">
      <c r="E61" s="283" t="s">
        <v>443</v>
      </c>
    </row>
    <row r="62" spans="1:11">
      <c r="E62" s="142" t="s">
        <v>364</v>
      </c>
    </row>
    <row r="63" spans="1:11" ht="15">
      <c r="E63" s="283" t="s">
        <v>444</v>
      </c>
    </row>
    <row r="64" spans="1:11">
      <c r="E64" s="47" t="s">
        <v>8</v>
      </c>
    </row>
    <row r="65" spans="5:5">
      <c r="E65" s="7" t="s">
        <v>73</v>
      </c>
    </row>
    <row r="66" spans="5:5" ht="15">
      <c r="E66" s="283" t="s">
        <v>445</v>
      </c>
    </row>
    <row r="67" spans="5:5">
      <c r="E67" s="7" t="s">
        <v>76</v>
      </c>
    </row>
    <row r="68" spans="5:5">
      <c r="E68" s="8" t="s">
        <v>27</v>
      </c>
    </row>
    <row r="69" spans="5:5">
      <c r="E69" s="8" t="s">
        <v>310</v>
      </c>
    </row>
    <row r="70" spans="5:5">
      <c r="E70" s="134" t="s">
        <v>387</v>
      </c>
    </row>
    <row r="71" spans="5:5">
      <c r="E71" s="134" t="s">
        <v>391</v>
      </c>
    </row>
    <row r="72" spans="5:5">
      <c r="E72" s="7" t="s">
        <v>35</v>
      </c>
    </row>
    <row r="73" spans="5:5">
      <c r="E73" s="7" t="s">
        <v>49</v>
      </c>
    </row>
    <row r="74" spans="5:5">
      <c r="E74" s="94" t="s">
        <v>378</v>
      </c>
    </row>
    <row r="75" spans="5:5">
      <c r="E75" s="8" t="s">
        <v>198</v>
      </c>
    </row>
    <row r="76" spans="5:5">
      <c r="E76" s="8" t="s">
        <v>13</v>
      </c>
    </row>
    <row r="77" spans="5:5" ht="15">
      <c r="E77" s="283" t="s">
        <v>446</v>
      </c>
    </row>
    <row r="78" spans="5:5">
      <c r="E78" s="8" t="s">
        <v>31</v>
      </c>
    </row>
    <row r="79" spans="5:5">
      <c r="E79" s="9" t="s">
        <v>19</v>
      </c>
    </row>
    <row r="80" spans="5:5" ht="15">
      <c r="E80" s="284" t="s">
        <v>447</v>
      </c>
    </row>
    <row r="81" spans="5:5">
      <c r="E81" s="7" t="s">
        <v>309</v>
      </c>
    </row>
    <row r="82" spans="5:5">
      <c r="E82" s="7" t="s">
        <v>393</v>
      </c>
    </row>
    <row r="83" spans="5:5" ht="15">
      <c r="E83" s="283" t="s">
        <v>448</v>
      </c>
    </row>
    <row r="84" spans="5:5">
      <c r="E84" s="7" t="s">
        <v>253</v>
      </c>
    </row>
    <row r="85" spans="5:5">
      <c r="E85" s="7" t="s">
        <v>30</v>
      </c>
    </row>
    <row r="86" spans="5:5">
      <c r="E86" s="7" t="s">
        <v>92</v>
      </c>
    </row>
    <row r="87" spans="5:5">
      <c r="E87" s="7" t="s">
        <v>199</v>
      </c>
    </row>
    <row r="88" spans="5:5" ht="15">
      <c r="E88" s="283" t="s">
        <v>449</v>
      </c>
    </row>
    <row r="89" spans="5:5">
      <c r="E89" s="47" t="s">
        <v>15</v>
      </c>
    </row>
    <row r="90" spans="5:5">
      <c r="E90" s="7" t="s">
        <v>200</v>
      </c>
    </row>
    <row r="91" spans="5:5">
      <c r="E91" s="7" t="s">
        <v>219</v>
      </c>
    </row>
    <row r="92" spans="5:5">
      <c r="E92" s="8" t="s">
        <v>6</v>
      </c>
    </row>
    <row r="93" spans="5:5" ht="15">
      <c r="E93" s="283" t="s">
        <v>450</v>
      </c>
    </row>
    <row r="94" spans="5:5">
      <c r="E94" s="47" t="s">
        <v>77</v>
      </c>
    </row>
    <row r="95" spans="5:5">
      <c r="E95" s="7" t="s">
        <v>303</v>
      </c>
    </row>
    <row r="96" spans="5:5">
      <c r="E96" s="7" t="s">
        <v>50</v>
      </c>
    </row>
    <row r="97" spans="5:5" ht="15">
      <c r="E97" s="283" t="s">
        <v>451</v>
      </c>
    </row>
    <row r="98" spans="5:5">
      <c r="E98" s="47" t="s">
        <v>83</v>
      </c>
    </row>
    <row r="99" spans="5:5">
      <c r="E99" s="43" t="s">
        <v>236</v>
      </c>
    </row>
    <row r="100" spans="5:5">
      <c r="E100" s="7" t="s">
        <v>99</v>
      </c>
    </row>
    <row r="101" spans="5:5" ht="15">
      <c r="E101" s="283" t="s">
        <v>452</v>
      </c>
    </row>
    <row r="102" spans="5:5">
      <c r="E102" s="7" t="s">
        <v>12</v>
      </c>
    </row>
    <row r="103" spans="5:5">
      <c r="E103" s="7" t="s">
        <v>34</v>
      </c>
    </row>
    <row r="104" spans="5:5" ht="15">
      <c r="E104" s="283" t="s">
        <v>453</v>
      </c>
    </row>
    <row r="105" spans="5:5">
      <c r="E105" s="138" t="s">
        <v>45</v>
      </c>
    </row>
    <row r="106" spans="5:5">
      <c r="E106" s="7" t="s">
        <v>33</v>
      </c>
    </row>
    <row r="107" spans="5:5">
      <c r="E107" s="7" t="s">
        <v>56</v>
      </c>
    </row>
    <row r="108" spans="5:5">
      <c r="E108" s="7" t="s">
        <v>38</v>
      </c>
    </row>
  </sheetData>
  <mergeCells count="1">
    <mergeCell ref="I1:J1"/>
  </mergeCells>
  <phoneticPr fontId="3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98"/>
  <sheetViews>
    <sheetView topLeftCell="C1" workbookViewId="0">
      <pane ySplit="1" topLeftCell="A2" activePane="bottomLeft" state="frozenSplit"/>
      <selection pane="bottomLeft" activeCell="E202" sqref="E202"/>
    </sheetView>
  </sheetViews>
  <sheetFormatPr baseColWidth="10" defaultColWidth="11.375" defaultRowHeight="12"/>
  <cols>
    <col min="1" max="2" width="14.25" style="232" customWidth="1"/>
    <col min="3" max="3" width="55" style="30" customWidth="1"/>
    <col min="4" max="4" width="38.625" style="27" customWidth="1"/>
    <col min="5" max="5" width="27" style="27" customWidth="1"/>
    <col min="6" max="6" width="8.25" style="27" customWidth="1"/>
    <col min="7" max="7" width="7.25" style="27" customWidth="1"/>
    <col min="8" max="16384" width="11.375" style="27"/>
  </cols>
  <sheetData>
    <row r="1" spans="1:7">
      <c r="A1" s="227" t="s">
        <v>104</v>
      </c>
      <c r="B1" s="227" t="s">
        <v>383</v>
      </c>
      <c r="C1" s="228" t="s">
        <v>0</v>
      </c>
      <c r="D1" s="229" t="s">
        <v>105</v>
      </c>
      <c r="E1" s="229" t="s">
        <v>152</v>
      </c>
      <c r="F1" s="229" t="s">
        <v>223</v>
      </c>
      <c r="G1" s="229" t="s">
        <v>153</v>
      </c>
    </row>
    <row r="2" spans="1:7">
      <c r="A2" s="39" t="s">
        <v>2</v>
      </c>
      <c r="B2" s="39">
        <v>1200</v>
      </c>
      <c r="C2" s="43" t="s">
        <v>14</v>
      </c>
      <c r="D2" s="41" t="s">
        <v>164</v>
      </c>
      <c r="E2" s="41" t="s">
        <v>235</v>
      </c>
      <c r="F2" s="41" t="s">
        <v>228</v>
      </c>
      <c r="G2" s="42">
        <v>1</v>
      </c>
    </row>
    <row r="3" spans="1:7">
      <c r="A3" s="39" t="s">
        <v>2</v>
      </c>
      <c r="B3" s="39">
        <v>1200</v>
      </c>
      <c r="C3" s="43" t="s">
        <v>312</v>
      </c>
      <c r="D3" s="41" t="s">
        <v>164</v>
      </c>
      <c r="E3" s="41" t="s">
        <v>235</v>
      </c>
      <c r="F3" s="41" t="s">
        <v>228</v>
      </c>
      <c r="G3" s="42">
        <v>1</v>
      </c>
    </row>
    <row r="4" spans="1:7" hidden="1">
      <c r="A4" s="233"/>
      <c r="B4" s="233"/>
      <c r="C4" s="234" t="s">
        <v>232</v>
      </c>
      <c r="D4" s="235"/>
      <c r="E4" s="234" t="s">
        <v>235</v>
      </c>
      <c r="F4" s="234"/>
      <c r="G4" s="236">
        <f>SUM(G2:G3)</f>
        <v>2</v>
      </c>
    </row>
    <row r="5" spans="1:7">
      <c r="A5" s="39" t="s">
        <v>1</v>
      </c>
      <c r="B5" s="39">
        <v>660</v>
      </c>
      <c r="C5" s="8" t="s">
        <v>218</v>
      </c>
      <c r="D5" s="158" t="s">
        <v>290</v>
      </c>
      <c r="E5" s="20" t="s">
        <v>140</v>
      </c>
      <c r="F5" s="20" t="s">
        <v>228</v>
      </c>
      <c r="G5" s="21">
        <v>1</v>
      </c>
    </row>
    <row r="6" spans="1:7">
      <c r="A6" s="39" t="s">
        <v>1</v>
      </c>
      <c r="B6" s="39">
        <v>1200</v>
      </c>
      <c r="C6" s="7" t="s">
        <v>181</v>
      </c>
      <c r="D6" s="22" t="s">
        <v>121</v>
      </c>
      <c r="E6" s="20" t="s">
        <v>140</v>
      </c>
      <c r="F6" s="20" t="s">
        <v>228</v>
      </c>
      <c r="G6" s="21">
        <v>1</v>
      </c>
    </row>
    <row r="7" spans="1:7" hidden="1">
      <c r="A7" s="244" t="s">
        <v>1</v>
      </c>
      <c r="B7" s="244">
        <v>660</v>
      </c>
      <c r="C7" s="94" t="s">
        <v>366</v>
      </c>
      <c r="D7" s="250" t="s">
        <v>145</v>
      </c>
      <c r="E7" s="96" t="s">
        <v>140</v>
      </c>
      <c r="F7" s="96" t="s">
        <v>226</v>
      </c>
      <c r="G7" s="97">
        <v>1</v>
      </c>
    </row>
    <row r="8" spans="1:7" s="101" customFormat="1" hidden="1">
      <c r="A8" s="39" t="s">
        <v>1</v>
      </c>
      <c r="B8" s="39">
        <v>660</v>
      </c>
      <c r="C8" s="7" t="s">
        <v>184</v>
      </c>
      <c r="D8" s="15" t="s">
        <v>358</v>
      </c>
      <c r="E8" s="20" t="s">
        <v>140</v>
      </c>
      <c r="F8" s="20" t="s">
        <v>226</v>
      </c>
      <c r="G8" s="21">
        <v>1</v>
      </c>
    </row>
    <row r="9" spans="1:7" hidden="1">
      <c r="A9" s="233"/>
      <c r="B9" s="233"/>
      <c r="C9" s="234" t="s">
        <v>232</v>
      </c>
      <c r="D9" s="237"/>
      <c r="E9" s="234" t="s">
        <v>140</v>
      </c>
      <c r="F9" s="234"/>
      <c r="G9" s="236">
        <f>SUM(G5:G8)</f>
        <v>4</v>
      </c>
    </row>
    <row r="10" spans="1:7" s="101" customFormat="1" hidden="1">
      <c r="A10" s="212" t="s">
        <v>2</v>
      </c>
      <c r="B10" s="39">
        <v>660</v>
      </c>
      <c r="C10" s="7" t="s">
        <v>282</v>
      </c>
      <c r="D10" s="15" t="s">
        <v>284</v>
      </c>
      <c r="E10" s="20" t="s">
        <v>355</v>
      </c>
      <c r="F10" s="20" t="s">
        <v>227</v>
      </c>
      <c r="G10" s="21">
        <v>1</v>
      </c>
    </row>
    <row r="11" spans="1:7" s="101" customFormat="1" hidden="1">
      <c r="A11" s="212" t="s">
        <v>2</v>
      </c>
      <c r="B11" s="39">
        <v>660</v>
      </c>
      <c r="C11" s="7" t="s">
        <v>331</v>
      </c>
      <c r="D11" s="15" t="s">
        <v>332</v>
      </c>
      <c r="E11" s="20" t="s">
        <v>355</v>
      </c>
      <c r="F11" s="20" t="s">
        <v>226</v>
      </c>
      <c r="G11" s="21">
        <v>1</v>
      </c>
    </row>
    <row r="12" spans="1:7" s="101" customFormat="1" hidden="1">
      <c r="A12" s="245" t="s">
        <v>2</v>
      </c>
      <c r="B12" s="244">
        <v>660</v>
      </c>
      <c r="C12" s="138" t="s">
        <v>372</v>
      </c>
      <c r="D12" s="104" t="s">
        <v>373</v>
      </c>
      <c r="E12" s="96" t="s">
        <v>355</v>
      </c>
      <c r="F12" s="96" t="s">
        <v>226</v>
      </c>
      <c r="G12" s="97">
        <v>1</v>
      </c>
    </row>
    <row r="13" spans="1:7" hidden="1">
      <c r="A13" s="233"/>
      <c r="B13" s="233"/>
      <c r="C13" s="246" t="s">
        <v>382</v>
      </c>
      <c r="D13" s="247"/>
      <c r="E13" s="247" t="s">
        <v>355</v>
      </c>
      <c r="F13" s="247"/>
      <c r="G13" s="248">
        <f>SUM(G10:G12)</f>
        <v>3</v>
      </c>
    </row>
    <row r="14" spans="1:7" hidden="1">
      <c r="A14" s="39" t="s">
        <v>2</v>
      </c>
      <c r="B14" s="39">
        <v>1200</v>
      </c>
      <c r="C14" s="10" t="s">
        <v>63</v>
      </c>
      <c r="D14" s="22" t="s">
        <v>144</v>
      </c>
      <c r="E14" s="20" t="s">
        <v>144</v>
      </c>
      <c r="F14" s="20" t="s">
        <v>227</v>
      </c>
      <c r="G14" s="21">
        <v>1</v>
      </c>
    </row>
    <row r="15" spans="1:7" hidden="1">
      <c r="A15" s="244" t="s">
        <v>2</v>
      </c>
      <c r="B15" s="244">
        <v>660</v>
      </c>
      <c r="C15" s="259" t="s">
        <v>388</v>
      </c>
      <c r="D15" s="250" t="s">
        <v>144</v>
      </c>
      <c r="E15" s="96" t="s">
        <v>144</v>
      </c>
      <c r="F15" s="96" t="s">
        <v>227</v>
      </c>
      <c r="G15" s="97">
        <v>1</v>
      </c>
    </row>
    <row r="16" spans="1:7" hidden="1">
      <c r="A16" s="39" t="s">
        <v>1</v>
      </c>
      <c r="B16" s="39">
        <v>660</v>
      </c>
      <c r="C16" s="7" t="s">
        <v>191</v>
      </c>
      <c r="D16" s="15" t="s">
        <v>144</v>
      </c>
      <c r="E16" s="20" t="s">
        <v>144</v>
      </c>
      <c r="F16" s="20" t="s">
        <v>227</v>
      </c>
      <c r="G16" s="21">
        <v>1</v>
      </c>
    </row>
    <row r="17" spans="1:11" hidden="1">
      <c r="A17" s="39" t="s">
        <v>1</v>
      </c>
      <c r="B17" s="39">
        <v>1200</v>
      </c>
      <c r="C17" s="7" t="s">
        <v>95</v>
      </c>
      <c r="D17" s="15" t="s">
        <v>144</v>
      </c>
      <c r="E17" s="20" t="s">
        <v>144</v>
      </c>
      <c r="F17" s="20" t="s">
        <v>227</v>
      </c>
      <c r="G17" s="21">
        <v>1</v>
      </c>
    </row>
    <row r="18" spans="1:11" hidden="1">
      <c r="A18" s="233"/>
      <c r="B18" s="233"/>
      <c r="C18" s="234" t="s">
        <v>232</v>
      </c>
      <c r="D18" s="237"/>
      <c r="E18" s="234" t="s">
        <v>144</v>
      </c>
      <c r="F18" s="234"/>
      <c r="G18" s="236">
        <f>SUM(G14:G17)</f>
        <v>4</v>
      </c>
    </row>
    <row r="19" spans="1:11">
      <c r="A19" s="39" t="s">
        <v>1</v>
      </c>
      <c r="B19" s="39">
        <v>660</v>
      </c>
      <c r="C19" s="43" t="s">
        <v>55</v>
      </c>
      <c r="D19" s="41" t="s">
        <v>156</v>
      </c>
      <c r="E19" s="41" t="s">
        <v>139</v>
      </c>
      <c r="F19" s="41" t="s">
        <v>228</v>
      </c>
      <c r="G19" s="42">
        <v>1</v>
      </c>
    </row>
    <row r="20" spans="1:11">
      <c r="A20" s="244" t="s">
        <v>2</v>
      </c>
      <c r="B20" s="244">
        <v>1200</v>
      </c>
      <c r="C20" s="141" t="s">
        <v>375</v>
      </c>
      <c r="D20" s="95" t="s">
        <v>174</v>
      </c>
      <c r="E20" s="139" t="s">
        <v>139</v>
      </c>
      <c r="F20" s="139" t="s">
        <v>228</v>
      </c>
      <c r="G20" s="140">
        <v>1</v>
      </c>
    </row>
    <row r="21" spans="1:11">
      <c r="A21" s="39" t="s">
        <v>1</v>
      </c>
      <c r="B21" s="39">
        <v>660</v>
      </c>
      <c r="C21" s="8" t="s">
        <v>103</v>
      </c>
      <c r="D21" s="22" t="s">
        <v>134</v>
      </c>
      <c r="E21" s="20" t="s">
        <v>139</v>
      </c>
      <c r="F21" s="20" t="s">
        <v>228</v>
      </c>
      <c r="G21" s="21">
        <v>1</v>
      </c>
      <c r="H21" s="101"/>
      <c r="I21" s="101"/>
      <c r="J21" s="101"/>
      <c r="K21" s="101"/>
    </row>
    <row r="22" spans="1:11">
      <c r="A22" s="39" t="s">
        <v>1</v>
      </c>
      <c r="B22" s="39">
        <v>660</v>
      </c>
      <c r="C22" s="7" t="s">
        <v>192</v>
      </c>
      <c r="D22" s="22" t="s">
        <v>134</v>
      </c>
      <c r="E22" s="20" t="s">
        <v>139</v>
      </c>
      <c r="F22" s="20" t="s">
        <v>228</v>
      </c>
      <c r="G22" s="21">
        <v>1</v>
      </c>
    </row>
    <row r="23" spans="1:11">
      <c r="A23" s="39" t="s">
        <v>1</v>
      </c>
      <c r="B23" s="39">
        <v>660</v>
      </c>
      <c r="C23" s="7" t="s">
        <v>193</v>
      </c>
      <c r="D23" s="16" t="s">
        <v>134</v>
      </c>
      <c r="E23" s="20" t="s">
        <v>139</v>
      </c>
      <c r="F23" s="20" t="s">
        <v>228</v>
      </c>
      <c r="G23" s="21">
        <v>1</v>
      </c>
    </row>
    <row r="24" spans="1:11">
      <c r="A24" s="39" t="s">
        <v>1</v>
      </c>
      <c r="B24" s="39">
        <v>1200</v>
      </c>
      <c r="C24" s="7" t="s">
        <v>62</v>
      </c>
      <c r="D24" s="20" t="s">
        <v>157</v>
      </c>
      <c r="E24" s="20" t="s">
        <v>139</v>
      </c>
      <c r="F24" s="20" t="s">
        <v>228</v>
      </c>
      <c r="G24" s="21">
        <v>1</v>
      </c>
    </row>
    <row r="25" spans="1:11">
      <c r="A25" s="39" t="s">
        <v>2</v>
      </c>
      <c r="B25" s="39">
        <v>1200</v>
      </c>
      <c r="C25" s="7" t="s">
        <v>158</v>
      </c>
      <c r="D25" s="16" t="s">
        <v>174</v>
      </c>
      <c r="E25" s="20" t="s">
        <v>139</v>
      </c>
      <c r="F25" s="20" t="s">
        <v>228</v>
      </c>
      <c r="G25" s="21">
        <v>1</v>
      </c>
    </row>
    <row r="26" spans="1:11">
      <c r="A26" s="39" t="s">
        <v>1</v>
      </c>
      <c r="B26" s="39">
        <v>1200</v>
      </c>
      <c r="C26" s="8" t="s">
        <v>217</v>
      </c>
      <c r="D26" s="20" t="s">
        <v>139</v>
      </c>
      <c r="E26" s="20" t="s">
        <v>139</v>
      </c>
      <c r="F26" s="20" t="s">
        <v>228</v>
      </c>
      <c r="G26" s="21">
        <v>1</v>
      </c>
    </row>
    <row r="27" spans="1:11" s="101" customFormat="1">
      <c r="A27" s="212" t="s">
        <v>2</v>
      </c>
      <c r="B27" s="212">
        <v>1200</v>
      </c>
      <c r="C27" s="8" t="s">
        <v>96</v>
      </c>
      <c r="D27" s="22" t="s">
        <v>134</v>
      </c>
      <c r="E27" s="20" t="s">
        <v>139</v>
      </c>
      <c r="F27" s="20" t="s">
        <v>228</v>
      </c>
      <c r="G27" s="21">
        <v>1</v>
      </c>
      <c r="H27" s="27"/>
      <c r="I27" s="27"/>
      <c r="J27" s="27"/>
      <c r="K27" s="27"/>
    </row>
    <row r="28" spans="1:11" hidden="1">
      <c r="A28" s="233"/>
      <c r="B28" s="233"/>
      <c r="C28" s="234" t="s">
        <v>232</v>
      </c>
      <c r="D28" s="237"/>
      <c r="E28" s="234" t="s">
        <v>139</v>
      </c>
      <c r="F28" s="234"/>
      <c r="G28" s="236">
        <f>SUM(G19:G27)</f>
        <v>9</v>
      </c>
    </row>
    <row r="29" spans="1:11" hidden="1">
      <c r="A29" s="39" t="s">
        <v>1</v>
      </c>
      <c r="B29" s="39">
        <v>660</v>
      </c>
      <c r="C29" s="43" t="s">
        <v>214</v>
      </c>
      <c r="D29" s="41" t="s">
        <v>114</v>
      </c>
      <c r="E29" s="41" t="s">
        <v>359</v>
      </c>
      <c r="F29" s="41" t="s">
        <v>227</v>
      </c>
      <c r="G29" s="42">
        <v>1</v>
      </c>
    </row>
    <row r="30" spans="1:11" hidden="1">
      <c r="A30" s="39" t="s">
        <v>2</v>
      </c>
      <c r="B30" s="39">
        <v>1200</v>
      </c>
      <c r="C30" s="8" t="s">
        <v>215</v>
      </c>
      <c r="D30" s="16" t="s">
        <v>114</v>
      </c>
      <c r="E30" s="41" t="s">
        <v>359</v>
      </c>
      <c r="F30" s="20" t="s">
        <v>227</v>
      </c>
      <c r="G30" s="21">
        <v>1</v>
      </c>
    </row>
    <row r="31" spans="1:11" hidden="1">
      <c r="A31" s="39" t="s">
        <v>2</v>
      </c>
      <c r="B31" s="39">
        <v>660</v>
      </c>
      <c r="C31" s="7" t="s">
        <v>4</v>
      </c>
      <c r="D31" s="15" t="s">
        <v>114</v>
      </c>
      <c r="E31" s="41" t="s">
        <v>359</v>
      </c>
      <c r="F31" s="20" t="s">
        <v>227</v>
      </c>
      <c r="G31" s="21">
        <v>1</v>
      </c>
    </row>
    <row r="32" spans="1:11" hidden="1">
      <c r="A32" s="39" t="s">
        <v>1</v>
      </c>
      <c r="B32" s="39">
        <v>1200</v>
      </c>
      <c r="C32" s="8" t="s">
        <v>59</v>
      </c>
      <c r="D32" s="16" t="s">
        <v>114</v>
      </c>
      <c r="E32" s="41" t="s">
        <v>359</v>
      </c>
      <c r="F32" s="20" t="s">
        <v>227</v>
      </c>
      <c r="G32" s="21">
        <v>1</v>
      </c>
    </row>
    <row r="33" spans="1:7" hidden="1">
      <c r="A33" s="244" t="s">
        <v>2</v>
      </c>
      <c r="B33" s="244">
        <v>660</v>
      </c>
      <c r="C33" s="134" t="s">
        <v>384</v>
      </c>
      <c r="D33" s="95" t="s">
        <v>114</v>
      </c>
      <c r="E33" s="139" t="s">
        <v>359</v>
      </c>
      <c r="F33" s="96" t="s">
        <v>227</v>
      </c>
      <c r="G33" s="97">
        <v>1</v>
      </c>
    </row>
    <row r="34" spans="1:7" s="101" customFormat="1" hidden="1">
      <c r="A34" s="39" t="s">
        <v>1</v>
      </c>
      <c r="B34" s="39">
        <v>660</v>
      </c>
      <c r="C34" s="7" t="s">
        <v>195</v>
      </c>
      <c r="D34" s="28" t="s">
        <v>114</v>
      </c>
      <c r="E34" s="41" t="s">
        <v>359</v>
      </c>
      <c r="F34" s="20" t="s">
        <v>227</v>
      </c>
      <c r="G34" s="21">
        <v>1</v>
      </c>
    </row>
    <row r="35" spans="1:7" hidden="1">
      <c r="A35" s="39" t="s">
        <v>1</v>
      </c>
      <c r="B35" s="39">
        <v>1200</v>
      </c>
      <c r="C35" s="8" t="s">
        <v>196</v>
      </c>
      <c r="D35" s="16" t="s">
        <v>114</v>
      </c>
      <c r="E35" s="41" t="s">
        <v>359</v>
      </c>
      <c r="F35" s="20" t="s">
        <v>227</v>
      </c>
      <c r="G35" s="21">
        <v>1</v>
      </c>
    </row>
    <row r="36" spans="1:7" hidden="1">
      <c r="A36" s="39" t="s">
        <v>2</v>
      </c>
      <c r="B36" s="39">
        <v>1200</v>
      </c>
      <c r="C36" s="7" t="s">
        <v>75</v>
      </c>
      <c r="D36" s="20" t="s">
        <v>159</v>
      </c>
      <c r="E36" s="41" t="s">
        <v>359</v>
      </c>
      <c r="F36" s="20" t="s">
        <v>227</v>
      </c>
      <c r="G36" s="21">
        <v>1</v>
      </c>
    </row>
    <row r="37" spans="1:7" hidden="1">
      <c r="A37" s="233"/>
      <c r="B37" s="233"/>
      <c r="C37" s="234" t="s">
        <v>232</v>
      </c>
      <c r="D37" s="237"/>
      <c r="E37" s="234" t="s">
        <v>359</v>
      </c>
      <c r="F37" s="234"/>
      <c r="G37" s="236">
        <f>SUM(G29:G36)</f>
        <v>8</v>
      </c>
    </row>
    <row r="38" spans="1:7" hidden="1">
      <c r="A38" s="244" t="s">
        <v>2</v>
      </c>
      <c r="B38" s="244">
        <v>660</v>
      </c>
      <c r="C38" s="257" t="s">
        <v>385</v>
      </c>
      <c r="D38" s="258" t="s">
        <v>111</v>
      </c>
      <c r="E38" s="258" t="s">
        <v>111</v>
      </c>
      <c r="F38" s="258" t="s">
        <v>227</v>
      </c>
      <c r="G38" s="140">
        <v>1</v>
      </c>
    </row>
    <row r="39" spans="1:7" s="101" customFormat="1" hidden="1">
      <c r="A39" s="212" t="s">
        <v>2</v>
      </c>
      <c r="B39" s="39">
        <v>660</v>
      </c>
      <c r="C39" s="47" t="s">
        <v>78</v>
      </c>
      <c r="D39" s="44" t="s">
        <v>111</v>
      </c>
      <c r="E39" s="44" t="s">
        <v>111</v>
      </c>
      <c r="F39" s="44" t="s">
        <v>227</v>
      </c>
      <c r="G39" s="42">
        <v>1</v>
      </c>
    </row>
    <row r="40" spans="1:7" s="101" customFormat="1" hidden="1">
      <c r="A40" s="212" t="s">
        <v>2</v>
      </c>
      <c r="B40" s="39">
        <v>660</v>
      </c>
      <c r="C40" s="7" t="s">
        <v>21</v>
      </c>
      <c r="D40" s="16" t="s">
        <v>111</v>
      </c>
      <c r="E40" s="16" t="s">
        <v>111</v>
      </c>
      <c r="F40" s="28" t="s">
        <v>227</v>
      </c>
      <c r="G40" s="21">
        <v>1</v>
      </c>
    </row>
    <row r="41" spans="1:7" s="101" customFormat="1" hidden="1">
      <c r="A41" s="212" t="s">
        <v>2</v>
      </c>
      <c r="B41" s="39">
        <v>660</v>
      </c>
      <c r="C41" s="29" t="s">
        <v>72</v>
      </c>
      <c r="D41" s="28" t="s">
        <v>111</v>
      </c>
      <c r="E41" s="16" t="s">
        <v>111</v>
      </c>
      <c r="F41" s="28" t="s">
        <v>227</v>
      </c>
      <c r="G41" s="21">
        <v>1</v>
      </c>
    </row>
    <row r="42" spans="1:7" s="101" customFormat="1" hidden="1">
      <c r="A42" s="212" t="s">
        <v>2</v>
      </c>
      <c r="B42" s="39">
        <v>660</v>
      </c>
      <c r="C42" s="8" t="s">
        <v>11</v>
      </c>
      <c r="D42" s="16" t="s">
        <v>111</v>
      </c>
      <c r="E42" s="16" t="s">
        <v>111</v>
      </c>
      <c r="F42" s="28" t="s">
        <v>227</v>
      </c>
      <c r="G42" s="21">
        <v>1</v>
      </c>
    </row>
    <row r="43" spans="1:7" s="101" customFormat="1" hidden="1">
      <c r="A43" s="212" t="s">
        <v>2</v>
      </c>
      <c r="B43" s="39">
        <v>660</v>
      </c>
      <c r="C43" s="7" t="s">
        <v>279</v>
      </c>
      <c r="D43" s="16" t="s">
        <v>111</v>
      </c>
      <c r="E43" s="20" t="s">
        <v>111</v>
      </c>
      <c r="F43" s="28" t="s">
        <v>227</v>
      </c>
      <c r="G43" s="21">
        <v>1</v>
      </c>
    </row>
    <row r="44" spans="1:7" s="101" customFormat="1" hidden="1">
      <c r="A44" s="212" t="s">
        <v>2</v>
      </c>
      <c r="B44" s="212">
        <v>1200</v>
      </c>
      <c r="C44" s="8" t="s">
        <v>43</v>
      </c>
      <c r="D44" s="16" t="s">
        <v>111</v>
      </c>
      <c r="E44" s="20" t="s">
        <v>111</v>
      </c>
      <c r="F44" s="28" t="s">
        <v>227</v>
      </c>
      <c r="G44" s="21">
        <v>1</v>
      </c>
    </row>
    <row r="45" spans="1:7" s="101" customFormat="1" hidden="1">
      <c r="A45" s="212" t="s">
        <v>2</v>
      </c>
      <c r="B45" s="212">
        <v>1200</v>
      </c>
      <c r="C45" s="7" t="s">
        <v>87</v>
      </c>
      <c r="D45" s="15" t="s">
        <v>111</v>
      </c>
      <c r="E45" s="20" t="s">
        <v>111</v>
      </c>
      <c r="F45" s="28" t="s">
        <v>227</v>
      </c>
      <c r="G45" s="21">
        <v>1</v>
      </c>
    </row>
    <row r="46" spans="1:7" s="101" customFormat="1" hidden="1">
      <c r="A46" s="212" t="s">
        <v>2</v>
      </c>
      <c r="B46" s="39">
        <v>660</v>
      </c>
      <c r="C46" s="8" t="s">
        <v>54</v>
      </c>
      <c r="D46" s="16" t="s">
        <v>111</v>
      </c>
      <c r="E46" s="20" t="s">
        <v>111</v>
      </c>
      <c r="F46" s="28" t="s">
        <v>227</v>
      </c>
      <c r="G46" s="21">
        <v>1</v>
      </c>
    </row>
    <row r="47" spans="1:7" s="101" customFormat="1" hidden="1">
      <c r="A47" s="212" t="s">
        <v>2</v>
      </c>
      <c r="B47" s="39">
        <v>660</v>
      </c>
      <c r="C47" s="7" t="s">
        <v>197</v>
      </c>
      <c r="D47" s="16" t="s">
        <v>111</v>
      </c>
      <c r="E47" s="20" t="s">
        <v>111</v>
      </c>
      <c r="F47" s="28" t="s">
        <v>227</v>
      </c>
      <c r="G47" s="21">
        <v>1</v>
      </c>
    </row>
    <row r="48" spans="1:7" s="101" customFormat="1" hidden="1">
      <c r="A48" s="212" t="s">
        <v>2</v>
      </c>
      <c r="B48" s="212">
        <v>1200</v>
      </c>
      <c r="C48" s="7" t="s">
        <v>286</v>
      </c>
      <c r="D48" s="16" t="s">
        <v>111</v>
      </c>
      <c r="E48" s="20" t="s">
        <v>111</v>
      </c>
      <c r="F48" s="28" t="s">
        <v>227</v>
      </c>
      <c r="G48" s="21">
        <v>1</v>
      </c>
    </row>
    <row r="49" spans="1:11" s="101" customFormat="1" hidden="1">
      <c r="A49" s="212" t="s">
        <v>2</v>
      </c>
      <c r="B49" s="39">
        <v>660</v>
      </c>
      <c r="C49" s="7" t="s">
        <v>261</v>
      </c>
      <c r="D49" s="16" t="s">
        <v>111</v>
      </c>
      <c r="E49" s="20" t="s">
        <v>111</v>
      </c>
      <c r="F49" s="28" t="s">
        <v>227</v>
      </c>
      <c r="G49" s="21">
        <v>1</v>
      </c>
    </row>
    <row r="50" spans="1:11" hidden="1">
      <c r="A50" s="233"/>
      <c r="B50" s="233"/>
      <c r="C50" s="234" t="s">
        <v>232</v>
      </c>
      <c r="D50" s="235"/>
      <c r="E50" s="234" t="s">
        <v>111</v>
      </c>
      <c r="F50" s="234"/>
      <c r="G50" s="236">
        <f>SUM(G38:G49)</f>
        <v>12</v>
      </c>
    </row>
    <row r="51" spans="1:11" s="101" customFormat="1" hidden="1">
      <c r="A51" s="212" t="s">
        <v>2</v>
      </c>
      <c r="B51" s="39">
        <v>660</v>
      </c>
      <c r="C51" s="7" t="s">
        <v>248</v>
      </c>
      <c r="D51" s="15" t="s">
        <v>291</v>
      </c>
      <c r="E51" s="20" t="s">
        <v>170</v>
      </c>
      <c r="F51" s="20" t="s">
        <v>227</v>
      </c>
      <c r="G51" s="21">
        <v>1</v>
      </c>
      <c r="H51" s="106"/>
      <c r="I51" s="106"/>
      <c r="J51" s="106"/>
      <c r="K51" s="106"/>
    </row>
    <row r="52" spans="1:11" hidden="1">
      <c r="A52" s="39" t="s">
        <v>1</v>
      </c>
      <c r="B52" s="39">
        <v>660</v>
      </c>
      <c r="C52" s="43" t="s">
        <v>213</v>
      </c>
      <c r="D52" s="45" t="s">
        <v>169</v>
      </c>
      <c r="E52" s="41" t="s">
        <v>170</v>
      </c>
      <c r="F52" s="41" t="s">
        <v>227</v>
      </c>
      <c r="G52" s="42">
        <v>1</v>
      </c>
    </row>
    <row r="53" spans="1:11" s="101" customFormat="1" hidden="1">
      <c r="A53" s="212" t="s">
        <v>2</v>
      </c>
      <c r="B53" s="39">
        <v>660</v>
      </c>
      <c r="C53" s="8" t="s">
        <v>305</v>
      </c>
      <c r="D53" s="17" t="s">
        <v>308</v>
      </c>
      <c r="E53" s="20" t="s">
        <v>170</v>
      </c>
      <c r="F53" s="20" t="s">
        <v>227</v>
      </c>
      <c r="G53" s="21">
        <v>1</v>
      </c>
    </row>
    <row r="54" spans="1:11" s="101" customFormat="1" hidden="1">
      <c r="A54" s="245" t="s">
        <v>2</v>
      </c>
      <c r="B54" s="244">
        <v>660</v>
      </c>
      <c r="C54" s="94" t="s">
        <v>374</v>
      </c>
      <c r="D54" s="200" t="s">
        <v>351</v>
      </c>
      <c r="E54" s="96" t="s">
        <v>170</v>
      </c>
      <c r="F54" s="96" t="s">
        <v>227</v>
      </c>
      <c r="G54" s="201">
        <v>1</v>
      </c>
      <c r="H54" s="27"/>
      <c r="I54" s="27"/>
      <c r="J54" s="27"/>
      <c r="K54" s="27"/>
    </row>
    <row r="55" spans="1:11" hidden="1">
      <c r="A55" s="39" t="s">
        <v>1</v>
      </c>
      <c r="B55" s="39">
        <v>660</v>
      </c>
      <c r="C55" s="7" t="s">
        <v>79</v>
      </c>
      <c r="D55" s="28" t="s">
        <v>148</v>
      </c>
      <c r="E55" s="20" t="s">
        <v>170</v>
      </c>
      <c r="F55" s="20" t="s">
        <v>227</v>
      </c>
      <c r="G55" s="21">
        <v>1</v>
      </c>
      <c r="H55" s="101"/>
      <c r="I55" s="101"/>
      <c r="J55" s="101"/>
      <c r="K55" s="101"/>
    </row>
    <row r="56" spans="1:11" s="106" customFormat="1" hidden="1">
      <c r="A56" s="230" t="s">
        <v>2</v>
      </c>
      <c r="B56" s="39">
        <v>660</v>
      </c>
      <c r="C56" s="7" t="s">
        <v>20</v>
      </c>
      <c r="D56" s="16" t="s">
        <v>127</v>
      </c>
      <c r="E56" s="20" t="s">
        <v>170</v>
      </c>
      <c r="F56" s="20" t="s">
        <v>227</v>
      </c>
      <c r="G56" s="21">
        <v>1</v>
      </c>
      <c r="H56" s="27"/>
      <c r="I56" s="27"/>
      <c r="J56" s="27"/>
      <c r="K56" s="27"/>
    </row>
    <row r="57" spans="1:11" hidden="1">
      <c r="A57" s="233"/>
      <c r="B57" s="233"/>
      <c r="C57" s="234" t="s">
        <v>232</v>
      </c>
      <c r="D57" s="235"/>
      <c r="E57" s="234" t="s">
        <v>170</v>
      </c>
      <c r="F57" s="234"/>
      <c r="G57" s="236">
        <f>SUM(G51:G56)</f>
        <v>6</v>
      </c>
    </row>
    <row r="58" spans="1:11" hidden="1">
      <c r="A58" s="244" t="s">
        <v>2</v>
      </c>
      <c r="B58" s="244">
        <v>1200</v>
      </c>
      <c r="C58" s="142" t="s">
        <v>364</v>
      </c>
      <c r="D58" s="96" t="s">
        <v>365</v>
      </c>
      <c r="E58" s="96" t="s">
        <v>163</v>
      </c>
      <c r="F58" s="96" t="s">
        <v>227</v>
      </c>
      <c r="G58" s="97">
        <v>1</v>
      </c>
    </row>
    <row r="59" spans="1:11" s="261" customFormat="1" hidden="1">
      <c r="A59" s="233"/>
      <c r="B59" s="233"/>
      <c r="C59" s="238" t="s">
        <v>232</v>
      </c>
      <c r="D59" s="237"/>
      <c r="E59" s="234" t="s">
        <v>163</v>
      </c>
      <c r="F59" s="237"/>
      <c r="G59" s="236">
        <f>SUM(G58:G58)</f>
        <v>1</v>
      </c>
    </row>
    <row r="60" spans="1:11" hidden="1">
      <c r="A60" s="39" t="s">
        <v>2</v>
      </c>
      <c r="B60" s="39">
        <v>660</v>
      </c>
      <c r="C60" s="8" t="s">
        <v>31</v>
      </c>
      <c r="D60" s="16" t="s">
        <v>113</v>
      </c>
      <c r="E60" s="20" t="s">
        <v>288</v>
      </c>
      <c r="F60" s="20" t="s">
        <v>227</v>
      </c>
      <c r="G60" s="21">
        <v>1</v>
      </c>
    </row>
    <row r="61" spans="1:11" s="101" customFormat="1" hidden="1">
      <c r="A61" s="212" t="s">
        <v>2</v>
      </c>
      <c r="B61" s="212">
        <v>1200</v>
      </c>
      <c r="C61" s="9" t="s">
        <v>19</v>
      </c>
      <c r="D61" s="16" t="s">
        <v>118</v>
      </c>
      <c r="E61" s="20" t="s">
        <v>288</v>
      </c>
      <c r="F61" s="20" t="s">
        <v>227</v>
      </c>
      <c r="G61" s="21">
        <v>1</v>
      </c>
      <c r="H61" s="27"/>
      <c r="I61" s="27"/>
    </row>
    <row r="62" spans="1:11" hidden="1">
      <c r="A62" s="233"/>
      <c r="B62" s="233"/>
      <c r="C62" s="234" t="s">
        <v>232</v>
      </c>
      <c r="D62" s="235"/>
      <c r="E62" s="234" t="s">
        <v>288</v>
      </c>
      <c r="F62" s="234"/>
      <c r="G62" s="236">
        <f>SUM(G60:G61)</f>
        <v>2</v>
      </c>
    </row>
    <row r="63" spans="1:11" hidden="1">
      <c r="A63" s="39" t="s">
        <v>2</v>
      </c>
      <c r="B63" s="39">
        <v>660</v>
      </c>
      <c r="C63" s="43" t="s">
        <v>16</v>
      </c>
      <c r="D63" s="46" t="s">
        <v>106</v>
      </c>
      <c r="E63" s="41" t="s">
        <v>120</v>
      </c>
      <c r="F63" s="41" t="s">
        <v>227</v>
      </c>
      <c r="G63" s="42">
        <v>1</v>
      </c>
    </row>
    <row r="64" spans="1:11" hidden="1">
      <c r="A64" s="39" t="s">
        <v>2</v>
      </c>
      <c r="B64" s="39">
        <v>660</v>
      </c>
      <c r="C64" s="9" t="s">
        <v>82</v>
      </c>
      <c r="D64" s="20" t="s">
        <v>120</v>
      </c>
      <c r="E64" s="20" t="s">
        <v>120</v>
      </c>
      <c r="F64" s="20" t="s">
        <v>227</v>
      </c>
      <c r="G64" s="21">
        <v>1</v>
      </c>
    </row>
    <row r="65" spans="1:11" hidden="1">
      <c r="A65" s="39" t="s">
        <v>2</v>
      </c>
      <c r="B65" s="39">
        <v>660</v>
      </c>
      <c r="C65" s="9" t="s">
        <v>247</v>
      </c>
      <c r="D65" s="20" t="s">
        <v>250</v>
      </c>
      <c r="E65" s="20" t="s">
        <v>120</v>
      </c>
      <c r="F65" s="20" t="s">
        <v>227</v>
      </c>
      <c r="G65" s="21">
        <v>1</v>
      </c>
      <c r="H65" s="106"/>
      <c r="I65" s="106"/>
    </row>
    <row r="66" spans="1:11" hidden="1">
      <c r="A66" s="39" t="s">
        <v>2</v>
      </c>
      <c r="B66" s="39">
        <v>660</v>
      </c>
      <c r="C66" s="9" t="s">
        <v>313</v>
      </c>
      <c r="D66" s="20" t="s">
        <v>314</v>
      </c>
      <c r="E66" s="20" t="s">
        <v>161</v>
      </c>
      <c r="F66" s="20" t="s">
        <v>227</v>
      </c>
      <c r="G66" s="21">
        <v>1</v>
      </c>
      <c r="H66" s="106"/>
      <c r="I66" s="106"/>
    </row>
    <row r="67" spans="1:11" hidden="1">
      <c r="A67" s="39" t="s">
        <v>2</v>
      </c>
      <c r="B67" s="39">
        <v>660</v>
      </c>
      <c r="C67" s="7" t="s">
        <v>24</v>
      </c>
      <c r="D67" s="16" t="s">
        <v>112</v>
      </c>
      <c r="E67" s="20" t="s">
        <v>120</v>
      </c>
      <c r="F67" s="20" t="s">
        <v>227</v>
      </c>
      <c r="G67" s="21">
        <v>1</v>
      </c>
    </row>
    <row r="68" spans="1:11" hidden="1">
      <c r="A68" s="39" t="s">
        <v>2</v>
      </c>
      <c r="B68" s="39">
        <v>660</v>
      </c>
      <c r="C68" s="7" t="s">
        <v>304</v>
      </c>
      <c r="D68" s="16" t="s">
        <v>306</v>
      </c>
      <c r="E68" s="20" t="s">
        <v>120</v>
      </c>
      <c r="F68" s="20" t="s">
        <v>227</v>
      </c>
      <c r="G68" s="21">
        <v>1</v>
      </c>
    </row>
    <row r="69" spans="1:11" hidden="1">
      <c r="A69" s="244" t="s">
        <v>2</v>
      </c>
      <c r="B69" s="244">
        <v>660</v>
      </c>
      <c r="C69" s="160" t="s">
        <v>337</v>
      </c>
      <c r="D69" s="95" t="s">
        <v>345</v>
      </c>
      <c r="E69" s="96" t="s">
        <v>120</v>
      </c>
      <c r="F69" s="96" t="s">
        <v>227</v>
      </c>
      <c r="G69" s="97">
        <v>1</v>
      </c>
    </row>
    <row r="70" spans="1:11" hidden="1">
      <c r="A70" s="39" t="s">
        <v>2</v>
      </c>
      <c r="B70" s="39">
        <v>1200</v>
      </c>
      <c r="C70" s="7" t="s">
        <v>86</v>
      </c>
      <c r="D70" s="20" t="s">
        <v>162</v>
      </c>
      <c r="E70" s="20" t="s">
        <v>120</v>
      </c>
      <c r="F70" s="20" t="s">
        <v>227</v>
      </c>
      <c r="G70" s="21">
        <v>1</v>
      </c>
      <c r="I70" s="101"/>
      <c r="J70" s="101"/>
      <c r="K70" s="101"/>
    </row>
    <row r="71" spans="1:11" hidden="1">
      <c r="A71" s="244" t="s">
        <v>1</v>
      </c>
      <c r="B71" s="244">
        <v>660</v>
      </c>
      <c r="C71" s="94" t="s">
        <v>389</v>
      </c>
      <c r="D71" s="96" t="s">
        <v>333</v>
      </c>
      <c r="E71" s="96" t="s">
        <v>120</v>
      </c>
      <c r="F71" s="96" t="s">
        <v>227</v>
      </c>
      <c r="G71" s="97">
        <v>1</v>
      </c>
      <c r="I71" s="101"/>
      <c r="J71" s="101"/>
      <c r="K71" s="101"/>
    </row>
    <row r="72" spans="1:11" hidden="1">
      <c r="A72" s="39" t="s">
        <v>2</v>
      </c>
      <c r="B72" s="39">
        <v>660</v>
      </c>
      <c r="C72" s="8" t="s">
        <v>36</v>
      </c>
      <c r="D72" s="16" t="s">
        <v>122</v>
      </c>
      <c r="E72" s="20" t="s">
        <v>120</v>
      </c>
      <c r="F72" s="20" t="s">
        <v>227</v>
      </c>
      <c r="G72" s="24">
        <v>1</v>
      </c>
      <c r="I72" s="101"/>
      <c r="J72" s="101"/>
      <c r="K72" s="101"/>
    </row>
    <row r="73" spans="1:11" hidden="1">
      <c r="A73" s="39" t="s">
        <v>2</v>
      </c>
      <c r="B73" s="39">
        <v>660</v>
      </c>
      <c r="C73" s="8" t="s">
        <v>321</v>
      </c>
      <c r="D73" s="16" t="s">
        <v>333</v>
      </c>
      <c r="E73" s="20" t="s">
        <v>120</v>
      </c>
      <c r="F73" s="20" t="s">
        <v>227</v>
      </c>
      <c r="G73" s="24">
        <v>1</v>
      </c>
      <c r="I73" s="101"/>
      <c r="J73" s="101"/>
      <c r="K73" s="101"/>
    </row>
    <row r="74" spans="1:11" hidden="1">
      <c r="A74" s="39" t="s">
        <v>2</v>
      </c>
      <c r="B74" s="39">
        <v>1200</v>
      </c>
      <c r="C74" s="7" t="s">
        <v>255</v>
      </c>
      <c r="D74" s="15" t="s">
        <v>120</v>
      </c>
      <c r="E74" s="20" t="s">
        <v>120</v>
      </c>
      <c r="F74" s="20" t="s">
        <v>227</v>
      </c>
      <c r="G74" s="21">
        <v>1</v>
      </c>
      <c r="H74" s="103"/>
      <c r="I74" s="101"/>
      <c r="J74" s="101"/>
      <c r="K74" s="101"/>
    </row>
    <row r="75" spans="1:11" hidden="1">
      <c r="A75" s="244" t="s">
        <v>2</v>
      </c>
      <c r="B75" s="244">
        <v>660</v>
      </c>
      <c r="C75" s="94" t="s">
        <v>342</v>
      </c>
      <c r="D75" s="129" t="s">
        <v>120</v>
      </c>
      <c r="E75" s="96" t="s">
        <v>120</v>
      </c>
      <c r="F75" s="96" t="s">
        <v>227</v>
      </c>
      <c r="G75" s="97">
        <v>1</v>
      </c>
      <c r="H75" s="103"/>
      <c r="I75" s="101"/>
      <c r="J75" s="101"/>
      <c r="K75" s="101"/>
    </row>
    <row r="76" spans="1:11" hidden="1">
      <c r="A76" s="39" t="s">
        <v>1</v>
      </c>
      <c r="B76" s="39">
        <v>660</v>
      </c>
      <c r="C76" s="7" t="s">
        <v>212</v>
      </c>
      <c r="D76" s="20" t="s">
        <v>120</v>
      </c>
      <c r="E76" s="20" t="s">
        <v>120</v>
      </c>
      <c r="F76" s="20" t="s">
        <v>227</v>
      </c>
      <c r="G76" s="21">
        <v>1</v>
      </c>
      <c r="I76" s="101"/>
      <c r="J76" s="101"/>
      <c r="K76" s="101"/>
    </row>
    <row r="77" spans="1:11" hidden="1">
      <c r="A77" s="244" t="s">
        <v>1</v>
      </c>
      <c r="B77" s="244">
        <v>660</v>
      </c>
      <c r="C77" s="94" t="s">
        <v>338</v>
      </c>
      <c r="D77" s="95" t="s">
        <v>120</v>
      </c>
      <c r="E77" s="96" t="s">
        <v>120</v>
      </c>
      <c r="F77" s="96" t="s">
        <v>227</v>
      </c>
      <c r="G77" s="97">
        <v>1</v>
      </c>
    </row>
    <row r="78" spans="1:11" hidden="1">
      <c r="A78" s="39" t="s">
        <v>2</v>
      </c>
      <c r="B78" s="39">
        <v>1200</v>
      </c>
      <c r="C78" s="8" t="s">
        <v>57</v>
      </c>
      <c r="D78" s="16" t="s">
        <v>162</v>
      </c>
      <c r="E78" s="20" t="s">
        <v>120</v>
      </c>
      <c r="F78" s="20" t="s">
        <v>227</v>
      </c>
      <c r="G78" s="21">
        <v>1</v>
      </c>
      <c r="I78" s="101"/>
      <c r="J78" s="101"/>
      <c r="K78" s="101"/>
    </row>
    <row r="79" spans="1:11" s="106" customFormat="1" hidden="1">
      <c r="A79" s="230" t="s">
        <v>2</v>
      </c>
      <c r="B79" s="39">
        <v>660</v>
      </c>
      <c r="C79" s="8" t="s">
        <v>37</v>
      </c>
      <c r="D79" s="16" t="s">
        <v>136</v>
      </c>
      <c r="E79" s="20" t="s">
        <v>120</v>
      </c>
      <c r="F79" s="20" t="s">
        <v>227</v>
      </c>
      <c r="G79" s="21">
        <v>1</v>
      </c>
      <c r="H79" s="27"/>
      <c r="I79" s="27"/>
    </row>
    <row r="80" spans="1:11" s="101" customFormat="1" hidden="1">
      <c r="A80" s="39" t="s">
        <v>1</v>
      </c>
      <c r="B80" s="39">
        <v>660</v>
      </c>
      <c r="C80" s="7" t="s">
        <v>186</v>
      </c>
      <c r="D80" s="15" t="s">
        <v>260</v>
      </c>
      <c r="E80" s="20" t="s">
        <v>120</v>
      </c>
      <c r="F80" s="20" t="s">
        <v>227</v>
      </c>
      <c r="G80" s="21">
        <v>1</v>
      </c>
    </row>
    <row r="81" spans="1:9" s="105" customFormat="1" ht="15" hidden="1" customHeight="1">
      <c r="A81" s="231" t="s">
        <v>2</v>
      </c>
      <c r="B81" s="39">
        <v>660</v>
      </c>
      <c r="C81" s="7" t="s">
        <v>257</v>
      </c>
      <c r="D81" s="48" t="s">
        <v>120</v>
      </c>
      <c r="E81" s="20" t="s">
        <v>120</v>
      </c>
      <c r="F81" s="20" t="s">
        <v>227</v>
      </c>
      <c r="G81" s="21">
        <v>1</v>
      </c>
      <c r="H81" s="103"/>
    </row>
    <row r="82" spans="1:9" s="105" customFormat="1" ht="15" hidden="1" customHeight="1">
      <c r="A82" s="231" t="s">
        <v>1</v>
      </c>
      <c r="B82" s="39">
        <v>660</v>
      </c>
      <c r="C82" s="7" t="s">
        <v>211</v>
      </c>
      <c r="D82" s="48" t="s">
        <v>173</v>
      </c>
      <c r="E82" s="20" t="s">
        <v>120</v>
      </c>
      <c r="F82" s="20" t="s">
        <v>227</v>
      </c>
      <c r="G82" s="21">
        <v>1</v>
      </c>
      <c r="H82" s="27"/>
      <c r="I82" s="27"/>
    </row>
    <row r="83" spans="1:9" s="105" customFormat="1" ht="15" hidden="1" customHeight="1">
      <c r="A83" s="39" t="s">
        <v>1</v>
      </c>
      <c r="B83" s="39">
        <v>660</v>
      </c>
      <c r="C83" s="8" t="s">
        <v>285</v>
      </c>
      <c r="D83" s="45" t="s">
        <v>289</v>
      </c>
      <c r="E83" s="20" t="s">
        <v>120</v>
      </c>
      <c r="F83" s="20" t="s">
        <v>227</v>
      </c>
      <c r="G83" s="21">
        <v>1</v>
      </c>
      <c r="H83" s="101"/>
      <c r="I83" s="101"/>
    </row>
    <row r="84" spans="1:9" s="105" customFormat="1" ht="15" hidden="1" customHeight="1">
      <c r="A84" s="231" t="s">
        <v>2</v>
      </c>
      <c r="B84" s="39">
        <v>660</v>
      </c>
      <c r="C84" s="11" t="s">
        <v>7</v>
      </c>
      <c r="D84" s="41" t="s">
        <v>294</v>
      </c>
      <c r="E84" s="20" t="s">
        <v>120</v>
      </c>
      <c r="F84" s="20" t="s">
        <v>227</v>
      </c>
      <c r="G84" s="21">
        <v>1</v>
      </c>
      <c r="H84" s="101"/>
      <c r="I84" s="101"/>
    </row>
    <row r="85" spans="1:9" s="101" customFormat="1" hidden="1">
      <c r="A85" s="239"/>
      <c r="B85" s="239"/>
      <c r="C85" s="234" t="s">
        <v>232</v>
      </c>
      <c r="D85" s="235"/>
      <c r="E85" s="234" t="s">
        <v>120</v>
      </c>
      <c r="F85" s="234"/>
      <c r="G85" s="236">
        <f>SUM(G63:G84)</f>
        <v>22</v>
      </c>
    </row>
    <row r="86" spans="1:9" s="101" customFormat="1">
      <c r="A86" s="245" t="s">
        <v>2</v>
      </c>
      <c r="B86" s="245">
        <v>1200</v>
      </c>
      <c r="C86" s="157" t="s">
        <v>339</v>
      </c>
      <c r="D86" s="95" t="s">
        <v>346</v>
      </c>
      <c r="E86" s="96" t="s">
        <v>354</v>
      </c>
      <c r="F86" s="96" t="s">
        <v>228</v>
      </c>
      <c r="G86" s="156">
        <v>1</v>
      </c>
    </row>
    <row r="87" spans="1:9" s="101" customFormat="1">
      <c r="A87" s="39" t="s">
        <v>1</v>
      </c>
      <c r="B87" s="39">
        <v>660</v>
      </c>
      <c r="C87" s="7" t="s">
        <v>210</v>
      </c>
      <c r="D87" s="28" t="s">
        <v>149</v>
      </c>
      <c r="E87" s="20" t="s">
        <v>354</v>
      </c>
      <c r="F87" s="20" t="s">
        <v>228</v>
      </c>
      <c r="G87" s="21">
        <v>1</v>
      </c>
    </row>
    <row r="88" spans="1:9" s="101" customFormat="1" hidden="1">
      <c r="A88" s="239"/>
      <c r="B88" s="239"/>
      <c r="C88" s="234" t="s">
        <v>232</v>
      </c>
      <c r="D88" s="235"/>
      <c r="E88" s="234" t="s">
        <v>354</v>
      </c>
      <c r="F88" s="234"/>
      <c r="G88" s="236">
        <f>SUM(G86:G87)</f>
        <v>2</v>
      </c>
    </row>
    <row r="89" spans="1:9" s="101" customFormat="1" hidden="1">
      <c r="A89" s="212" t="s">
        <v>2</v>
      </c>
      <c r="B89" s="39">
        <v>660</v>
      </c>
      <c r="C89" s="47" t="s">
        <v>91</v>
      </c>
      <c r="D89" s="46" t="s">
        <v>137</v>
      </c>
      <c r="E89" s="41" t="s">
        <v>143</v>
      </c>
      <c r="F89" s="41" t="s">
        <v>226</v>
      </c>
      <c r="G89" s="42">
        <v>1</v>
      </c>
    </row>
    <row r="90" spans="1:9" s="101" customFormat="1" hidden="1">
      <c r="A90" s="39" t="s">
        <v>1</v>
      </c>
      <c r="B90" s="39">
        <v>660</v>
      </c>
      <c r="C90" s="8" t="s">
        <v>241</v>
      </c>
      <c r="D90" s="15" t="s">
        <v>242</v>
      </c>
      <c r="E90" s="20" t="s">
        <v>143</v>
      </c>
      <c r="F90" s="20" t="s">
        <v>226</v>
      </c>
      <c r="G90" s="21">
        <v>1</v>
      </c>
    </row>
    <row r="91" spans="1:9" s="101" customFormat="1" hidden="1">
      <c r="A91" s="239"/>
      <c r="B91" s="239"/>
      <c r="C91" s="234" t="s">
        <v>232</v>
      </c>
      <c r="D91" s="235"/>
      <c r="E91" s="234" t="s">
        <v>143</v>
      </c>
      <c r="F91" s="234"/>
      <c r="G91" s="236">
        <f>SUM(G89:G90)</f>
        <v>2</v>
      </c>
    </row>
    <row r="92" spans="1:9" s="101" customFormat="1" hidden="1">
      <c r="A92" s="39" t="s">
        <v>1</v>
      </c>
      <c r="B92" s="212">
        <v>1200</v>
      </c>
      <c r="C92" s="7" t="s">
        <v>420</v>
      </c>
      <c r="D92" s="15" t="s">
        <v>187</v>
      </c>
      <c r="E92" s="20" t="s">
        <v>421</v>
      </c>
      <c r="F92" s="20" t="s">
        <v>226</v>
      </c>
      <c r="G92" s="21">
        <v>1</v>
      </c>
    </row>
    <row r="93" spans="1:9" s="101" customFormat="1" hidden="1">
      <c r="A93" s="239"/>
      <c r="B93" s="239"/>
      <c r="C93" s="234" t="s">
        <v>232</v>
      </c>
      <c r="D93" s="237"/>
      <c r="E93" s="234" t="s">
        <v>363</v>
      </c>
      <c r="F93" s="234"/>
      <c r="G93" s="236">
        <f>SUM(G92:G92)</f>
        <v>1</v>
      </c>
    </row>
    <row r="94" spans="1:9" s="101" customFormat="1" hidden="1">
      <c r="A94" s="245" t="s">
        <v>2</v>
      </c>
      <c r="B94" s="245">
        <v>660</v>
      </c>
      <c r="C94" s="257" t="s">
        <v>386</v>
      </c>
      <c r="D94" s="139" t="s">
        <v>395</v>
      </c>
      <c r="E94" s="139" t="s">
        <v>175</v>
      </c>
      <c r="F94" s="139" t="s">
        <v>226</v>
      </c>
      <c r="G94" s="140">
        <v>1</v>
      </c>
    </row>
    <row r="95" spans="1:9" s="101" customFormat="1" hidden="1">
      <c r="A95" s="39" t="s">
        <v>1</v>
      </c>
      <c r="B95" s="212">
        <v>1200</v>
      </c>
      <c r="C95" s="47" t="s">
        <v>239</v>
      </c>
      <c r="D95" s="41" t="s">
        <v>240</v>
      </c>
      <c r="E95" s="41" t="s">
        <v>175</v>
      </c>
      <c r="F95" s="41" t="s">
        <v>226</v>
      </c>
      <c r="G95" s="42">
        <v>1</v>
      </c>
    </row>
    <row r="96" spans="1:9" s="101" customFormat="1" hidden="1">
      <c r="A96" s="39" t="s">
        <v>1</v>
      </c>
      <c r="B96" s="212">
        <v>1200</v>
      </c>
      <c r="C96" s="7" t="s">
        <v>208</v>
      </c>
      <c r="D96" s="15" t="s">
        <v>298</v>
      </c>
      <c r="E96" s="20" t="s">
        <v>175</v>
      </c>
      <c r="F96" s="20" t="s">
        <v>226</v>
      </c>
      <c r="G96" s="21">
        <v>1</v>
      </c>
    </row>
    <row r="97" spans="1:11" s="101" customFormat="1" hidden="1">
      <c r="A97" s="39" t="s">
        <v>1</v>
      </c>
      <c r="B97" s="212">
        <v>1200</v>
      </c>
      <c r="C97" s="8" t="s">
        <v>52</v>
      </c>
      <c r="D97" s="16" t="s">
        <v>131</v>
      </c>
      <c r="E97" s="20" t="s">
        <v>175</v>
      </c>
      <c r="F97" s="20" t="s">
        <v>226</v>
      </c>
      <c r="G97" s="21">
        <v>1</v>
      </c>
    </row>
    <row r="98" spans="1:11" s="101" customFormat="1" hidden="1">
      <c r="A98" s="39" t="s">
        <v>1</v>
      </c>
      <c r="B98" s="212">
        <v>1200</v>
      </c>
      <c r="C98" s="7" t="s">
        <v>94</v>
      </c>
      <c r="D98" s="20" t="s">
        <v>160</v>
      </c>
      <c r="E98" s="20" t="s">
        <v>175</v>
      </c>
      <c r="F98" s="20" t="s">
        <v>226</v>
      </c>
      <c r="G98" s="21">
        <v>1</v>
      </c>
    </row>
    <row r="99" spans="1:11" s="101" customFormat="1" hidden="1">
      <c r="A99" s="239"/>
      <c r="B99" s="239"/>
      <c r="C99" s="234" t="s">
        <v>232</v>
      </c>
      <c r="D99" s="235"/>
      <c r="E99" s="234" t="s">
        <v>175</v>
      </c>
      <c r="F99" s="234"/>
      <c r="G99" s="236">
        <f>SUM(G94:G98)</f>
        <v>5</v>
      </c>
    </row>
    <row r="100" spans="1:11" s="101" customFormat="1">
      <c r="A100" s="212" t="s">
        <v>2</v>
      </c>
      <c r="B100" s="212">
        <v>1200</v>
      </c>
      <c r="C100" s="47" t="s">
        <v>28</v>
      </c>
      <c r="D100" s="48" t="s">
        <v>108</v>
      </c>
      <c r="E100" s="41" t="s">
        <v>146</v>
      </c>
      <c r="F100" s="41" t="s">
        <v>228</v>
      </c>
      <c r="G100" s="42">
        <v>1</v>
      </c>
    </row>
    <row r="101" spans="1:11" s="101" customFormat="1">
      <c r="A101" s="212" t="s">
        <v>2</v>
      </c>
      <c r="B101" s="212">
        <v>1200</v>
      </c>
      <c r="C101" s="7" t="s">
        <v>237</v>
      </c>
      <c r="D101" s="16" t="s">
        <v>244</v>
      </c>
      <c r="E101" s="20" t="s">
        <v>146</v>
      </c>
      <c r="F101" s="20" t="s">
        <v>228</v>
      </c>
      <c r="G101" s="21">
        <v>1</v>
      </c>
      <c r="H101" s="106"/>
      <c r="I101" s="106"/>
      <c r="J101" s="106"/>
      <c r="K101" s="106"/>
    </row>
    <row r="102" spans="1:11" s="101" customFormat="1">
      <c r="A102" s="39" t="s">
        <v>1</v>
      </c>
      <c r="B102" s="39">
        <v>660</v>
      </c>
      <c r="C102" s="8" t="s">
        <v>177</v>
      </c>
      <c r="D102" s="15" t="s">
        <v>176</v>
      </c>
      <c r="E102" s="20" t="s">
        <v>146</v>
      </c>
      <c r="F102" s="20" t="s">
        <v>228</v>
      </c>
      <c r="G102" s="21">
        <v>1</v>
      </c>
    </row>
    <row r="103" spans="1:11" s="106" customFormat="1">
      <c r="A103" s="230" t="s">
        <v>2</v>
      </c>
      <c r="B103" s="230">
        <v>1200</v>
      </c>
      <c r="C103" s="7" t="s">
        <v>153</v>
      </c>
      <c r="D103" s="16" t="s">
        <v>147</v>
      </c>
      <c r="E103" s="20" t="s">
        <v>146</v>
      </c>
      <c r="F103" s="20" t="s">
        <v>228</v>
      </c>
      <c r="G103" s="21">
        <v>1</v>
      </c>
      <c r="H103" s="101"/>
      <c r="I103" s="101"/>
      <c r="J103" s="101"/>
      <c r="K103" s="101"/>
    </row>
    <row r="104" spans="1:11" s="101" customFormat="1" hidden="1">
      <c r="A104" s="239"/>
      <c r="B104" s="239"/>
      <c r="C104" s="234" t="s">
        <v>232</v>
      </c>
      <c r="D104" s="235"/>
      <c r="E104" s="234" t="s">
        <v>146</v>
      </c>
      <c r="F104" s="234"/>
      <c r="G104" s="236">
        <f>SUM(G100:G103)</f>
        <v>4</v>
      </c>
    </row>
    <row r="105" spans="1:11" s="101" customFormat="1" hidden="1">
      <c r="A105" s="212" t="s">
        <v>2</v>
      </c>
      <c r="B105" s="39">
        <v>660</v>
      </c>
      <c r="C105" s="47" t="s">
        <v>8</v>
      </c>
      <c r="D105" s="40" t="s">
        <v>178</v>
      </c>
      <c r="E105" s="41" t="s">
        <v>171</v>
      </c>
      <c r="F105" s="41" t="s">
        <v>227</v>
      </c>
      <c r="G105" s="42">
        <v>1</v>
      </c>
    </row>
    <row r="106" spans="1:11" s="101" customFormat="1" hidden="1">
      <c r="A106" s="39" t="s">
        <v>1</v>
      </c>
      <c r="B106" s="39">
        <v>660</v>
      </c>
      <c r="C106" s="7" t="s">
        <v>73</v>
      </c>
      <c r="D106" s="31" t="s">
        <v>295</v>
      </c>
      <c r="E106" s="20" t="s">
        <v>171</v>
      </c>
      <c r="F106" s="20" t="s">
        <v>227</v>
      </c>
      <c r="G106" s="21">
        <v>1</v>
      </c>
    </row>
    <row r="107" spans="1:11" s="101" customFormat="1" hidden="1">
      <c r="A107" s="239"/>
      <c r="B107" s="239"/>
      <c r="C107" s="234" t="s">
        <v>232</v>
      </c>
      <c r="D107" s="235"/>
      <c r="E107" s="234" t="s">
        <v>171</v>
      </c>
      <c r="F107" s="234"/>
      <c r="G107" s="236">
        <f>SUM(G105:G106)</f>
        <v>2</v>
      </c>
    </row>
    <row r="108" spans="1:11" s="101" customFormat="1" hidden="1">
      <c r="A108" s="212" t="s">
        <v>2</v>
      </c>
      <c r="B108" s="39">
        <v>660</v>
      </c>
      <c r="C108" s="7" t="s">
        <v>76</v>
      </c>
      <c r="D108" s="16" t="s">
        <v>107</v>
      </c>
      <c r="E108" s="20" t="s">
        <v>132</v>
      </c>
      <c r="F108" s="20" t="s">
        <v>227</v>
      </c>
      <c r="G108" s="21">
        <v>1</v>
      </c>
    </row>
    <row r="109" spans="1:11" s="101" customFormat="1" hidden="1">
      <c r="A109" s="39" t="s">
        <v>2</v>
      </c>
      <c r="B109" s="39">
        <v>660</v>
      </c>
      <c r="C109" s="8" t="s">
        <v>27</v>
      </c>
      <c r="D109" s="20" t="s">
        <v>132</v>
      </c>
      <c r="E109" s="20" t="s">
        <v>132</v>
      </c>
      <c r="F109" s="20" t="s">
        <v>227</v>
      </c>
      <c r="G109" s="21">
        <v>1</v>
      </c>
    </row>
    <row r="110" spans="1:11" s="101" customFormat="1" hidden="1">
      <c r="A110" s="212" t="s">
        <v>2</v>
      </c>
      <c r="B110" s="39">
        <v>660</v>
      </c>
      <c r="C110" s="8" t="s">
        <v>310</v>
      </c>
      <c r="D110" s="20" t="s">
        <v>315</v>
      </c>
      <c r="E110" s="20" t="s">
        <v>132</v>
      </c>
      <c r="F110" s="20" t="s">
        <v>227</v>
      </c>
      <c r="G110" s="21">
        <v>1</v>
      </c>
    </row>
    <row r="111" spans="1:11" s="101" customFormat="1" hidden="1">
      <c r="A111" s="245" t="s">
        <v>2</v>
      </c>
      <c r="B111" s="244">
        <v>660</v>
      </c>
      <c r="C111" s="134" t="s">
        <v>387</v>
      </c>
      <c r="D111" s="96" t="s">
        <v>396</v>
      </c>
      <c r="E111" s="96" t="s">
        <v>132</v>
      </c>
      <c r="F111" s="96" t="s">
        <v>227</v>
      </c>
      <c r="G111" s="97">
        <v>1</v>
      </c>
    </row>
    <row r="112" spans="1:11" s="101" customFormat="1" hidden="1">
      <c r="A112" s="245" t="s">
        <v>2</v>
      </c>
      <c r="B112" s="244">
        <v>660</v>
      </c>
      <c r="C112" s="134" t="s">
        <v>391</v>
      </c>
      <c r="D112" s="96" t="s">
        <v>396</v>
      </c>
      <c r="E112" s="96" t="s">
        <v>132</v>
      </c>
      <c r="F112" s="96" t="s">
        <v>227</v>
      </c>
      <c r="G112" s="97">
        <v>1</v>
      </c>
    </row>
    <row r="113" spans="1:7" s="101" customFormat="1" hidden="1">
      <c r="A113" s="39" t="s">
        <v>1</v>
      </c>
      <c r="B113" s="39">
        <v>660</v>
      </c>
      <c r="C113" s="7" t="s">
        <v>35</v>
      </c>
      <c r="D113" s="15" t="s">
        <v>132</v>
      </c>
      <c r="E113" s="20" t="s">
        <v>132</v>
      </c>
      <c r="F113" s="20" t="s">
        <v>227</v>
      </c>
      <c r="G113" s="21">
        <v>1</v>
      </c>
    </row>
    <row r="114" spans="1:7" s="101" customFormat="1" hidden="1">
      <c r="A114" s="212" t="s">
        <v>2</v>
      </c>
      <c r="B114" s="39">
        <v>660</v>
      </c>
      <c r="C114" s="7" t="s">
        <v>49</v>
      </c>
      <c r="D114" s="15" t="s">
        <v>179</v>
      </c>
      <c r="E114" s="20" t="s">
        <v>132</v>
      </c>
      <c r="F114" s="20" t="s">
        <v>227</v>
      </c>
      <c r="G114" s="21">
        <v>1</v>
      </c>
    </row>
    <row r="115" spans="1:7" s="101" customFormat="1" hidden="1">
      <c r="A115" s="245" t="s">
        <v>2</v>
      </c>
      <c r="B115" s="244">
        <v>660</v>
      </c>
      <c r="C115" s="94" t="s">
        <v>378</v>
      </c>
      <c r="D115" s="129" t="s">
        <v>397</v>
      </c>
      <c r="E115" s="96" t="s">
        <v>132</v>
      </c>
      <c r="F115" s="96" t="s">
        <v>227</v>
      </c>
      <c r="G115" s="97">
        <v>1</v>
      </c>
    </row>
    <row r="116" spans="1:7" s="101" customFormat="1" hidden="1">
      <c r="A116" s="212" t="s">
        <v>2</v>
      </c>
      <c r="B116" s="39">
        <v>660</v>
      </c>
      <c r="C116" s="8" t="s">
        <v>198</v>
      </c>
      <c r="D116" s="16" t="s">
        <v>141</v>
      </c>
      <c r="E116" s="20" t="s">
        <v>132</v>
      </c>
      <c r="F116" s="20" t="s">
        <v>227</v>
      </c>
      <c r="G116" s="21">
        <v>1</v>
      </c>
    </row>
    <row r="117" spans="1:7" s="101" customFormat="1" hidden="1">
      <c r="A117" s="212" t="s">
        <v>2</v>
      </c>
      <c r="B117" s="39">
        <v>660</v>
      </c>
      <c r="C117" s="8" t="s">
        <v>13</v>
      </c>
      <c r="D117" s="20" t="s">
        <v>172</v>
      </c>
      <c r="E117" s="20" t="s">
        <v>132</v>
      </c>
      <c r="F117" s="20" t="s">
        <v>227</v>
      </c>
      <c r="G117" s="21">
        <v>1</v>
      </c>
    </row>
    <row r="118" spans="1:7" s="101" customFormat="1" hidden="1">
      <c r="A118" s="239"/>
      <c r="B118" s="239"/>
      <c r="C118" s="234" t="s">
        <v>232</v>
      </c>
      <c r="D118" s="235"/>
      <c r="E118" s="234" t="s">
        <v>132</v>
      </c>
      <c r="F118" s="234"/>
      <c r="G118" s="236">
        <f>SUM(G108:G117)</f>
        <v>10</v>
      </c>
    </row>
    <row r="119" spans="1:7" s="101" customFormat="1" hidden="1">
      <c r="A119" s="212" t="s">
        <v>2</v>
      </c>
      <c r="B119" s="212">
        <v>1200</v>
      </c>
      <c r="C119" s="8" t="s">
        <v>85</v>
      </c>
      <c r="D119" s="16" t="s">
        <v>115</v>
      </c>
      <c r="E119" s="20" t="s">
        <v>154</v>
      </c>
      <c r="F119" s="20" t="s">
        <v>226</v>
      </c>
      <c r="G119" s="21">
        <v>1</v>
      </c>
    </row>
    <row r="120" spans="1:7" s="101" customFormat="1" hidden="1">
      <c r="A120" s="39" t="s">
        <v>1</v>
      </c>
      <c r="B120" s="39">
        <v>660</v>
      </c>
      <c r="C120" s="7" t="s">
        <v>309</v>
      </c>
      <c r="D120" s="16" t="s">
        <v>398</v>
      </c>
      <c r="E120" s="20" t="s">
        <v>154</v>
      </c>
      <c r="F120" s="20" t="s">
        <v>227</v>
      </c>
      <c r="G120" s="21">
        <v>1</v>
      </c>
    </row>
    <row r="121" spans="1:7" s="101" customFormat="1" hidden="1">
      <c r="A121" s="39" t="s">
        <v>2</v>
      </c>
      <c r="B121" s="39">
        <v>660</v>
      </c>
      <c r="C121" s="7" t="s">
        <v>393</v>
      </c>
      <c r="D121" s="16" t="s">
        <v>398</v>
      </c>
      <c r="E121" s="20" t="s">
        <v>154</v>
      </c>
      <c r="F121" s="20" t="s">
        <v>227</v>
      </c>
      <c r="G121" s="21">
        <v>1</v>
      </c>
    </row>
    <row r="122" spans="1:7" s="101" customFormat="1" hidden="1">
      <c r="A122" s="212" t="s">
        <v>2</v>
      </c>
      <c r="B122" s="39">
        <v>660</v>
      </c>
      <c r="C122" s="8" t="s">
        <v>183</v>
      </c>
      <c r="D122" s="16" t="s">
        <v>353</v>
      </c>
      <c r="E122" s="20" t="s">
        <v>154</v>
      </c>
      <c r="F122" s="20" t="s">
        <v>226</v>
      </c>
      <c r="G122" s="21">
        <v>1</v>
      </c>
    </row>
    <row r="123" spans="1:7" s="101" customFormat="1" hidden="1">
      <c r="A123" s="212" t="s">
        <v>2</v>
      </c>
      <c r="B123" s="39">
        <v>660</v>
      </c>
      <c r="C123" s="8" t="s">
        <v>322</v>
      </c>
      <c r="D123" s="16" t="s">
        <v>329</v>
      </c>
      <c r="E123" s="20" t="s">
        <v>154</v>
      </c>
      <c r="F123" s="20" t="s">
        <v>226</v>
      </c>
      <c r="G123" s="21">
        <v>1</v>
      </c>
    </row>
    <row r="124" spans="1:7" s="101" customFormat="1" hidden="1">
      <c r="A124" s="245" t="s">
        <v>2</v>
      </c>
      <c r="B124" s="244">
        <v>660</v>
      </c>
      <c r="C124" s="134" t="s">
        <v>381</v>
      </c>
      <c r="D124" s="95" t="s">
        <v>379</v>
      </c>
      <c r="E124" s="96" t="s">
        <v>154</v>
      </c>
      <c r="F124" s="96" t="s">
        <v>226</v>
      </c>
      <c r="G124" s="97">
        <v>1</v>
      </c>
    </row>
    <row r="125" spans="1:7" s="101" customFormat="1" hidden="1">
      <c r="A125" s="212" t="s">
        <v>2</v>
      </c>
      <c r="B125" s="39">
        <v>660</v>
      </c>
      <c r="C125" s="8" t="s">
        <v>182</v>
      </c>
      <c r="D125" s="16" t="s">
        <v>180</v>
      </c>
      <c r="E125" s="20" t="s">
        <v>154</v>
      </c>
      <c r="F125" s="20" t="s">
        <v>226</v>
      </c>
      <c r="G125" s="21">
        <v>1</v>
      </c>
    </row>
    <row r="126" spans="1:7" s="101" customFormat="1" hidden="1">
      <c r="A126" s="212" t="s">
        <v>2</v>
      </c>
      <c r="B126" s="39">
        <v>660</v>
      </c>
      <c r="C126" s="7" t="s">
        <v>25</v>
      </c>
      <c r="D126" s="20" t="s">
        <v>155</v>
      </c>
      <c r="E126" s="20" t="s">
        <v>154</v>
      </c>
      <c r="F126" s="20" t="s">
        <v>226</v>
      </c>
      <c r="G126" s="21">
        <v>1</v>
      </c>
    </row>
    <row r="127" spans="1:7" s="101" customFormat="1" hidden="1">
      <c r="A127" s="245" t="s">
        <v>2</v>
      </c>
      <c r="B127" s="244">
        <v>300</v>
      </c>
      <c r="C127" s="94" t="s">
        <v>368</v>
      </c>
      <c r="D127" s="96" t="s">
        <v>369</v>
      </c>
      <c r="E127" s="96" t="s">
        <v>154</v>
      </c>
      <c r="F127" s="96" t="s">
        <v>226</v>
      </c>
      <c r="G127" s="97">
        <v>1</v>
      </c>
    </row>
    <row r="128" spans="1:7" s="101" customFormat="1" hidden="1">
      <c r="A128" s="239"/>
      <c r="B128" s="239"/>
      <c r="C128" s="234" t="s">
        <v>232</v>
      </c>
      <c r="D128" s="243"/>
      <c r="E128" s="234" t="s">
        <v>154</v>
      </c>
      <c r="F128" s="234"/>
      <c r="G128" s="236">
        <f>SUM(G119:G127)</f>
        <v>9</v>
      </c>
    </row>
    <row r="129" spans="1:11" s="101" customFormat="1" hidden="1">
      <c r="A129" s="212" t="s">
        <v>2</v>
      </c>
      <c r="B129" s="39">
        <v>660</v>
      </c>
      <c r="C129" s="7" t="s">
        <v>253</v>
      </c>
      <c r="D129" s="16" t="s">
        <v>124</v>
      </c>
      <c r="E129" s="20" t="s">
        <v>124</v>
      </c>
      <c r="F129" s="20" t="s">
        <v>227</v>
      </c>
      <c r="G129" s="21">
        <v>1</v>
      </c>
    </row>
    <row r="130" spans="1:11" s="101" customFormat="1" hidden="1">
      <c r="A130" s="39" t="s">
        <v>1</v>
      </c>
      <c r="B130" s="212">
        <v>1200</v>
      </c>
      <c r="C130" s="7" t="s">
        <v>30</v>
      </c>
      <c r="D130" s="15" t="s">
        <v>124</v>
      </c>
      <c r="E130" s="20" t="s">
        <v>124</v>
      </c>
      <c r="F130" s="20" t="s">
        <v>227</v>
      </c>
      <c r="G130" s="21">
        <v>1</v>
      </c>
    </row>
    <row r="131" spans="1:11" s="101" customFormat="1" hidden="1">
      <c r="A131" s="212" t="s">
        <v>2</v>
      </c>
      <c r="B131" s="39">
        <v>660</v>
      </c>
      <c r="C131" s="7" t="s">
        <v>92</v>
      </c>
      <c r="D131" s="15" t="s">
        <v>124</v>
      </c>
      <c r="E131" s="15" t="s">
        <v>124</v>
      </c>
      <c r="F131" s="20" t="s">
        <v>227</v>
      </c>
      <c r="G131" s="21">
        <v>1</v>
      </c>
    </row>
    <row r="132" spans="1:11" s="101" customFormat="1" hidden="1">
      <c r="A132" s="39" t="s">
        <v>1</v>
      </c>
      <c r="B132" s="39">
        <v>660</v>
      </c>
      <c r="C132" s="7" t="s">
        <v>199</v>
      </c>
      <c r="D132" s="16" t="s">
        <v>124</v>
      </c>
      <c r="E132" s="20" t="s">
        <v>124</v>
      </c>
      <c r="F132" s="20" t="s">
        <v>227</v>
      </c>
      <c r="G132" s="21">
        <v>1</v>
      </c>
      <c r="H132" s="106"/>
      <c r="I132" s="106"/>
      <c r="J132" s="106"/>
      <c r="K132" s="106"/>
    </row>
    <row r="133" spans="1:11" s="101" customFormat="1" hidden="1">
      <c r="A133" s="239"/>
      <c r="B133" s="239"/>
      <c r="C133" s="234" t="s">
        <v>232</v>
      </c>
      <c r="D133" s="235"/>
      <c r="E133" s="234" t="s">
        <v>124</v>
      </c>
      <c r="F133" s="234"/>
      <c r="G133" s="236">
        <f>SUM(G129:G132)</f>
        <v>4</v>
      </c>
      <c r="H133" s="106"/>
      <c r="I133" s="106"/>
      <c r="J133" s="106"/>
      <c r="K133" s="106"/>
    </row>
    <row r="134" spans="1:11" s="101" customFormat="1">
      <c r="A134" s="244" t="s">
        <v>2</v>
      </c>
      <c r="B134" s="244">
        <v>300</v>
      </c>
      <c r="C134" s="94" t="s">
        <v>390</v>
      </c>
      <c r="D134" s="95" t="s">
        <v>399</v>
      </c>
      <c r="E134" s="96" t="s">
        <v>400</v>
      </c>
      <c r="F134" s="96" t="s">
        <v>427</v>
      </c>
      <c r="G134" s="97">
        <v>1</v>
      </c>
      <c r="H134" s="106"/>
      <c r="I134" s="106"/>
      <c r="J134" s="106"/>
      <c r="K134" s="106"/>
    </row>
    <row r="135" spans="1:11" s="101" customFormat="1" hidden="1">
      <c r="A135" s="239"/>
      <c r="B135" s="239"/>
      <c r="C135" s="234" t="s">
        <v>232</v>
      </c>
      <c r="D135" s="235"/>
      <c r="E135" s="234" t="s">
        <v>400</v>
      </c>
      <c r="F135" s="234"/>
      <c r="G135" s="236">
        <f>SUM(G134)</f>
        <v>1</v>
      </c>
    </row>
    <row r="136" spans="1:11" s="101" customFormat="1">
      <c r="A136" s="212" t="s">
        <v>2</v>
      </c>
      <c r="B136" s="39">
        <v>660</v>
      </c>
      <c r="C136" s="180" t="s">
        <v>317</v>
      </c>
      <c r="D136" s="16" t="s">
        <v>334</v>
      </c>
      <c r="E136" s="180" t="s">
        <v>135</v>
      </c>
      <c r="F136" s="180" t="s">
        <v>228</v>
      </c>
      <c r="G136" s="24">
        <v>1</v>
      </c>
    </row>
    <row r="137" spans="1:11" s="101" customFormat="1">
      <c r="A137" s="39" t="s">
        <v>1</v>
      </c>
      <c r="B137" s="212">
        <v>1200</v>
      </c>
      <c r="C137" s="8" t="s">
        <v>88</v>
      </c>
      <c r="D137" s="16" t="s">
        <v>128</v>
      </c>
      <c r="E137" s="20" t="s">
        <v>135</v>
      </c>
      <c r="F137" s="20" t="s">
        <v>228</v>
      </c>
      <c r="G137" s="21">
        <v>1</v>
      </c>
    </row>
    <row r="138" spans="1:11" s="101" customFormat="1">
      <c r="A138" s="39" t="s">
        <v>1</v>
      </c>
      <c r="B138" s="39">
        <v>660</v>
      </c>
      <c r="C138" s="7" t="s">
        <v>207</v>
      </c>
      <c r="D138" s="15" t="s">
        <v>297</v>
      </c>
      <c r="E138" s="15" t="s">
        <v>135</v>
      </c>
      <c r="F138" s="20" t="s">
        <v>228</v>
      </c>
      <c r="G138" s="21">
        <v>1</v>
      </c>
    </row>
    <row r="139" spans="1:11" s="106" customFormat="1">
      <c r="A139" s="39" t="s">
        <v>1</v>
      </c>
      <c r="B139" s="230">
        <v>1200</v>
      </c>
      <c r="C139" s="8" t="s">
        <v>29</v>
      </c>
      <c r="D139" s="25" t="s">
        <v>165</v>
      </c>
      <c r="E139" s="20" t="s">
        <v>135</v>
      </c>
      <c r="F139" s="20" t="s">
        <v>228</v>
      </c>
      <c r="G139" s="21">
        <v>1</v>
      </c>
    </row>
    <row r="140" spans="1:11" s="106" customFormat="1">
      <c r="A140" s="245" t="s">
        <v>1</v>
      </c>
      <c r="B140" s="244">
        <v>660</v>
      </c>
      <c r="C140" s="134" t="s">
        <v>350</v>
      </c>
      <c r="D140" s="137" t="s">
        <v>352</v>
      </c>
      <c r="E140" s="96" t="s">
        <v>135</v>
      </c>
      <c r="F140" s="96" t="s">
        <v>228</v>
      </c>
      <c r="G140" s="97">
        <v>1</v>
      </c>
    </row>
    <row r="141" spans="1:11" s="101" customFormat="1">
      <c r="A141" s="39" t="s">
        <v>1</v>
      </c>
      <c r="B141" s="39">
        <v>660</v>
      </c>
      <c r="C141" s="8" t="s">
        <v>249</v>
      </c>
      <c r="D141" s="25" t="s">
        <v>251</v>
      </c>
      <c r="E141" s="20" t="s">
        <v>135</v>
      </c>
      <c r="F141" s="20" t="s">
        <v>228</v>
      </c>
      <c r="G141" s="21">
        <v>1</v>
      </c>
    </row>
    <row r="142" spans="1:11" s="101" customFormat="1" hidden="1">
      <c r="A142" s="239"/>
      <c r="B142" s="239"/>
      <c r="C142" s="234" t="s">
        <v>232</v>
      </c>
      <c r="D142" s="235"/>
      <c r="E142" s="234" t="s">
        <v>135</v>
      </c>
      <c r="F142" s="234"/>
      <c r="G142" s="236">
        <f>SUM(G136:G141)</f>
        <v>6</v>
      </c>
    </row>
    <row r="143" spans="1:11" s="101" customFormat="1" hidden="1">
      <c r="A143" s="245" t="s">
        <v>2</v>
      </c>
      <c r="B143" s="245">
        <v>300</v>
      </c>
      <c r="C143" s="257" t="s">
        <v>392</v>
      </c>
      <c r="D143" s="260" t="s">
        <v>401</v>
      </c>
      <c r="E143" s="139" t="s">
        <v>133</v>
      </c>
      <c r="F143" s="139" t="s">
        <v>226</v>
      </c>
      <c r="G143" s="140">
        <v>1</v>
      </c>
    </row>
    <row r="144" spans="1:11" s="101" customFormat="1" hidden="1">
      <c r="A144" s="212" t="s">
        <v>1</v>
      </c>
      <c r="B144" s="39">
        <v>660</v>
      </c>
      <c r="C144" s="43" t="s">
        <v>201</v>
      </c>
      <c r="D144" s="46" t="s">
        <v>116</v>
      </c>
      <c r="E144" s="41" t="s">
        <v>133</v>
      </c>
      <c r="F144" s="41" t="s">
        <v>226</v>
      </c>
      <c r="G144" s="42">
        <v>1</v>
      </c>
    </row>
    <row r="145" spans="1:7" s="101" customFormat="1" hidden="1">
      <c r="A145" s="212" t="s">
        <v>2</v>
      </c>
      <c r="B145" s="212">
        <v>1200</v>
      </c>
      <c r="C145" s="43" t="s">
        <v>245</v>
      </c>
      <c r="D145" s="114" t="s">
        <v>246</v>
      </c>
      <c r="E145" s="41" t="s">
        <v>133</v>
      </c>
      <c r="F145" s="41" t="s">
        <v>226</v>
      </c>
      <c r="G145" s="42">
        <v>1</v>
      </c>
    </row>
    <row r="146" spans="1:7" s="101" customFormat="1">
      <c r="A146" s="39" t="s">
        <v>1</v>
      </c>
      <c r="B146" s="39">
        <v>660</v>
      </c>
      <c r="C146" s="251" t="s">
        <v>377</v>
      </c>
      <c r="D146" s="22" t="s">
        <v>189</v>
      </c>
      <c r="E146" s="20" t="s">
        <v>133</v>
      </c>
      <c r="F146" s="20" t="s">
        <v>228</v>
      </c>
      <c r="G146" s="21">
        <v>1</v>
      </c>
    </row>
    <row r="147" spans="1:7" s="101" customFormat="1" hidden="1">
      <c r="A147" s="212" t="s">
        <v>2</v>
      </c>
      <c r="B147" s="212">
        <v>1200</v>
      </c>
      <c r="C147" s="8" t="s">
        <v>64</v>
      </c>
      <c r="D147" s="20" t="s">
        <v>296</v>
      </c>
      <c r="E147" s="20" t="s">
        <v>133</v>
      </c>
      <c r="F147" s="20" t="s">
        <v>226</v>
      </c>
      <c r="G147" s="21">
        <v>1</v>
      </c>
    </row>
    <row r="148" spans="1:7" s="101" customFormat="1" hidden="1">
      <c r="A148" s="212" t="s">
        <v>2</v>
      </c>
      <c r="B148" s="39">
        <v>660</v>
      </c>
      <c r="C148" s="7" t="s">
        <v>22</v>
      </c>
      <c r="D148" s="28" t="s">
        <v>185</v>
      </c>
      <c r="E148" s="20" t="s">
        <v>133</v>
      </c>
      <c r="F148" s="20" t="s">
        <v>226</v>
      </c>
      <c r="G148" s="21">
        <v>1</v>
      </c>
    </row>
    <row r="149" spans="1:7" s="101" customFormat="1" hidden="1">
      <c r="A149" s="212" t="s">
        <v>2</v>
      </c>
      <c r="B149" s="212">
        <v>1200</v>
      </c>
      <c r="C149" s="7" t="s">
        <v>89</v>
      </c>
      <c r="D149" s="16" t="s">
        <v>296</v>
      </c>
      <c r="E149" s="20" t="s">
        <v>133</v>
      </c>
      <c r="F149" s="20" t="s">
        <v>226</v>
      </c>
      <c r="G149" s="21">
        <v>1</v>
      </c>
    </row>
    <row r="150" spans="1:7" s="101" customFormat="1" hidden="1">
      <c r="A150" s="39" t="s">
        <v>1</v>
      </c>
      <c r="B150" s="212">
        <v>1200</v>
      </c>
      <c r="C150" s="8" t="s">
        <v>209</v>
      </c>
      <c r="D150" s="15" t="s">
        <v>143</v>
      </c>
      <c r="E150" s="20" t="s">
        <v>133</v>
      </c>
      <c r="F150" s="20" t="s">
        <v>226</v>
      </c>
      <c r="G150" s="21">
        <v>1</v>
      </c>
    </row>
    <row r="151" spans="1:7" s="101" customFormat="1" hidden="1">
      <c r="A151" s="39" t="s">
        <v>1</v>
      </c>
      <c r="B151" s="39">
        <v>660</v>
      </c>
      <c r="C151" s="7" t="s">
        <v>280</v>
      </c>
      <c r="D151" s="28" t="s">
        <v>283</v>
      </c>
      <c r="E151" s="20" t="s">
        <v>133</v>
      </c>
      <c r="F151" s="20" t="s">
        <v>226</v>
      </c>
      <c r="G151" s="21">
        <v>1</v>
      </c>
    </row>
    <row r="152" spans="1:7" s="101" customFormat="1" hidden="1">
      <c r="A152" s="39" t="s">
        <v>1</v>
      </c>
      <c r="B152" s="39">
        <v>660</v>
      </c>
      <c r="C152" s="7" t="s">
        <v>221</v>
      </c>
      <c r="D152" s="28" t="s">
        <v>185</v>
      </c>
      <c r="E152" s="20" t="s">
        <v>133</v>
      </c>
      <c r="F152" s="20" t="s">
        <v>226</v>
      </c>
      <c r="G152" s="21">
        <v>1</v>
      </c>
    </row>
    <row r="153" spans="1:7" s="101" customFormat="1" hidden="1">
      <c r="A153" s="239"/>
      <c r="B153" s="239"/>
      <c r="C153" s="234" t="s">
        <v>232</v>
      </c>
      <c r="D153" s="235"/>
      <c r="E153" s="234" t="s">
        <v>133</v>
      </c>
      <c r="F153" s="234"/>
      <c r="G153" s="236">
        <f>SUM(G143:G152)</f>
        <v>10</v>
      </c>
    </row>
    <row r="154" spans="1:7" s="101" customFormat="1" hidden="1">
      <c r="A154" s="39" t="s">
        <v>1</v>
      </c>
      <c r="B154" s="212">
        <v>1200</v>
      </c>
      <c r="C154" s="47" t="s">
        <v>15</v>
      </c>
      <c r="D154" s="48" t="s">
        <v>299</v>
      </c>
      <c r="E154" s="41" t="s">
        <v>138</v>
      </c>
      <c r="F154" s="41" t="s">
        <v>227</v>
      </c>
      <c r="G154" s="42">
        <v>1</v>
      </c>
    </row>
    <row r="155" spans="1:7" s="101" customFormat="1" hidden="1">
      <c r="A155" s="39" t="s">
        <v>1</v>
      </c>
      <c r="B155" s="39">
        <v>660</v>
      </c>
      <c r="C155" s="7" t="s">
        <v>200</v>
      </c>
      <c r="D155" s="15" t="s">
        <v>299</v>
      </c>
      <c r="E155" s="20" t="s">
        <v>138</v>
      </c>
      <c r="F155" s="20" t="s">
        <v>227</v>
      </c>
      <c r="G155" s="21">
        <v>1</v>
      </c>
    </row>
    <row r="156" spans="1:7" s="101" customFormat="1" hidden="1">
      <c r="A156" s="39" t="s">
        <v>1</v>
      </c>
      <c r="B156" s="39">
        <v>660</v>
      </c>
      <c r="C156" s="7" t="s">
        <v>219</v>
      </c>
      <c r="D156" s="22" t="s">
        <v>300</v>
      </c>
      <c r="E156" s="20" t="s">
        <v>138</v>
      </c>
      <c r="F156" s="20" t="s">
        <v>227</v>
      </c>
      <c r="G156" s="21">
        <v>1</v>
      </c>
    </row>
    <row r="157" spans="1:7" s="101" customFormat="1" hidden="1">
      <c r="A157" s="39" t="s">
        <v>1</v>
      </c>
      <c r="B157" s="39">
        <v>660</v>
      </c>
      <c r="C157" s="8" t="s">
        <v>6</v>
      </c>
      <c r="D157" s="17" t="s">
        <v>300</v>
      </c>
      <c r="E157" s="20" t="s">
        <v>138</v>
      </c>
      <c r="F157" s="20" t="s">
        <v>227</v>
      </c>
      <c r="G157" s="21">
        <v>1</v>
      </c>
    </row>
    <row r="158" spans="1:7" s="101" customFormat="1" hidden="1">
      <c r="A158" s="239"/>
      <c r="B158" s="239"/>
      <c r="C158" s="234" t="s">
        <v>232</v>
      </c>
      <c r="D158" s="235"/>
      <c r="E158" s="234" t="s">
        <v>138</v>
      </c>
      <c r="F158" s="234"/>
      <c r="G158" s="236">
        <f>SUM(G154:G157)</f>
        <v>4</v>
      </c>
    </row>
    <row r="159" spans="1:7" s="101" customFormat="1" hidden="1">
      <c r="A159" s="212" t="s">
        <v>2</v>
      </c>
      <c r="B159" s="212">
        <v>1200</v>
      </c>
      <c r="C159" s="8" t="s">
        <v>410</v>
      </c>
      <c r="D159" s="16" t="s">
        <v>259</v>
      </c>
      <c r="E159" s="20" t="s">
        <v>411</v>
      </c>
      <c r="F159" s="20" t="s">
        <v>226</v>
      </c>
      <c r="G159" s="21">
        <v>1</v>
      </c>
    </row>
    <row r="160" spans="1:7" s="101" customFormat="1" ht="12.75" hidden="1" customHeight="1">
      <c r="A160" s="212" t="s">
        <v>2</v>
      </c>
      <c r="B160" s="39">
        <v>660</v>
      </c>
      <c r="C160" s="8" t="s">
        <v>18</v>
      </c>
      <c r="D160" s="17" t="s">
        <v>302</v>
      </c>
      <c r="E160" s="20" t="s">
        <v>168</v>
      </c>
      <c r="F160" s="20" t="s">
        <v>226</v>
      </c>
      <c r="G160" s="21">
        <v>1</v>
      </c>
    </row>
    <row r="161" spans="1:9" s="102" customFormat="1" ht="12.75" hidden="1" customHeight="1">
      <c r="A161" s="39" t="s">
        <v>1</v>
      </c>
      <c r="B161" s="39">
        <v>660</v>
      </c>
      <c r="C161" s="7" t="s">
        <v>10</v>
      </c>
      <c r="D161" s="16" t="s">
        <v>142</v>
      </c>
      <c r="E161" s="20" t="s">
        <v>168</v>
      </c>
      <c r="F161" s="20" t="s">
        <v>226</v>
      </c>
      <c r="G161" s="21">
        <v>1</v>
      </c>
      <c r="H161" s="101"/>
      <c r="I161" s="101"/>
    </row>
    <row r="162" spans="1:9" s="101" customFormat="1" hidden="1">
      <c r="A162" s="239"/>
      <c r="B162" s="239"/>
      <c r="C162" s="234" t="s">
        <v>232</v>
      </c>
      <c r="D162" s="235"/>
      <c r="E162" s="234" t="s">
        <v>356</v>
      </c>
      <c r="F162" s="234"/>
      <c r="G162" s="236">
        <f>SUM(G159:G161)</f>
        <v>3</v>
      </c>
    </row>
    <row r="163" spans="1:9" s="101" customFormat="1" hidden="1">
      <c r="A163" s="212" t="s">
        <v>2</v>
      </c>
      <c r="B163" s="39">
        <v>660</v>
      </c>
      <c r="C163" s="47" t="s">
        <v>77</v>
      </c>
      <c r="D163" s="48" t="s">
        <v>190</v>
      </c>
      <c r="E163" s="41" t="s">
        <v>123</v>
      </c>
      <c r="F163" s="41" t="s">
        <v>227</v>
      </c>
      <c r="G163" s="42">
        <v>1</v>
      </c>
    </row>
    <row r="164" spans="1:9" s="101" customFormat="1" hidden="1">
      <c r="A164" s="212" t="s">
        <v>2</v>
      </c>
      <c r="B164" s="39">
        <v>660</v>
      </c>
      <c r="C164" s="7" t="s">
        <v>303</v>
      </c>
      <c r="D164" s="20" t="s">
        <v>307</v>
      </c>
      <c r="E164" s="20" t="s">
        <v>123</v>
      </c>
      <c r="F164" s="20" t="s">
        <v>227</v>
      </c>
      <c r="G164" s="21">
        <v>1</v>
      </c>
    </row>
    <row r="165" spans="1:9" s="101" customFormat="1" hidden="1">
      <c r="A165" s="212" t="s">
        <v>1</v>
      </c>
      <c r="B165" s="39">
        <v>660</v>
      </c>
      <c r="C165" s="7" t="s">
        <v>50</v>
      </c>
      <c r="D165" s="15" t="s">
        <v>190</v>
      </c>
      <c r="E165" s="20" t="s">
        <v>123</v>
      </c>
      <c r="F165" s="20" t="s">
        <v>227</v>
      </c>
      <c r="G165" s="21">
        <v>1</v>
      </c>
    </row>
    <row r="166" spans="1:9" s="106" customFormat="1" hidden="1">
      <c r="A166" s="239"/>
      <c r="B166" s="239"/>
      <c r="C166" s="234" t="s">
        <v>232</v>
      </c>
      <c r="D166" s="235"/>
      <c r="E166" s="234" t="s">
        <v>357</v>
      </c>
      <c r="F166" s="234"/>
      <c r="G166" s="236">
        <f>SUM(G163:G165)</f>
        <v>3</v>
      </c>
    </row>
    <row r="167" spans="1:9" s="101" customFormat="1" hidden="1">
      <c r="A167" s="212" t="s">
        <v>2</v>
      </c>
      <c r="B167" s="212">
        <v>1200</v>
      </c>
      <c r="C167" s="43" t="s">
        <v>39</v>
      </c>
      <c r="D167" s="40" t="s">
        <v>166</v>
      </c>
      <c r="E167" s="41" t="s">
        <v>125</v>
      </c>
      <c r="F167" s="41" t="s">
        <v>226</v>
      </c>
      <c r="G167" s="42">
        <v>1</v>
      </c>
    </row>
    <row r="168" spans="1:9" s="101" customFormat="1" hidden="1">
      <c r="A168" s="39" t="s">
        <v>1</v>
      </c>
      <c r="B168" s="212">
        <v>1200</v>
      </c>
      <c r="C168" s="8" t="s">
        <v>202</v>
      </c>
      <c r="D168" s="16" t="s">
        <v>125</v>
      </c>
      <c r="E168" s="20" t="s">
        <v>125</v>
      </c>
      <c r="F168" s="20" t="s">
        <v>226</v>
      </c>
      <c r="G168" s="21">
        <v>1</v>
      </c>
    </row>
    <row r="169" spans="1:9" s="101" customFormat="1" hidden="1">
      <c r="A169" s="39" t="s">
        <v>1</v>
      </c>
      <c r="B169" s="39">
        <v>660</v>
      </c>
      <c r="C169" s="8" t="s">
        <v>205</v>
      </c>
      <c r="D169" s="16" t="s">
        <v>125</v>
      </c>
      <c r="E169" s="20" t="s">
        <v>125</v>
      </c>
      <c r="F169" s="20" t="s">
        <v>226</v>
      </c>
      <c r="G169" s="21">
        <v>1</v>
      </c>
    </row>
    <row r="170" spans="1:9" s="101" customFormat="1" hidden="1">
      <c r="A170" s="39" t="s">
        <v>1</v>
      </c>
      <c r="B170" s="39">
        <v>660</v>
      </c>
      <c r="C170" s="7" t="s">
        <v>203</v>
      </c>
      <c r="D170" s="20" t="s">
        <v>125</v>
      </c>
      <c r="E170" s="20" t="s">
        <v>125</v>
      </c>
      <c r="F170" s="20" t="s">
        <v>226</v>
      </c>
      <c r="G170" s="21">
        <v>1</v>
      </c>
    </row>
    <row r="171" spans="1:9" s="101" customFormat="1" hidden="1">
      <c r="A171" s="39" t="s">
        <v>1</v>
      </c>
      <c r="B171" s="212">
        <v>1200</v>
      </c>
      <c r="C171" s="8" t="s">
        <v>220</v>
      </c>
      <c r="D171" s="16" t="s">
        <v>125</v>
      </c>
      <c r="E171" s="16" t="s">
        <v>125</v>
      </c>
      <c r="F171" s="20" t="s">
        <v>226</v>
      </c>
      <c r="G171" s="21">
        <v>1</v>
      </c>
    </row>
    <row r="172" spans="1:9" s="101" customFormat="1" hidden="1">
      <c r="A172" s="39" t="s">
        <v>1</v>
      </c>
      <c r="B172" s="212">
        <v>1200</v>
      </c>
      <c r="C172" s="8" t="s">
        <v>204</v>
      </c>
      <c r="D172" s="20" t="s">
        <v>125</v>
      </c>
      <c r="E172" s="20" t="s">
        <v>125</v>
      </c>
      <c r="F172" s="20" t="s">
        <v>226</v>
      </c>
      <c r="G172" s="21">
        <v>1</v>
      </c>
    </row>
    <row r="173" spans="1:9" s="101" customFormat="1" hidden="1">
      <c r="A173" s="39" t="s">
        <v>1</v>
      </c>
      <c r="B173" s="39">
        <v>660</v>
      </c>
      <c r="C173" s="8" t="s">
        <v>44</v>
      </c>
      <c r="D173" s="16" t="s">
        <v>145</v>
      </c>
      <c r="E173" s="20" t="s">
        <v>125</v>
      </c>
      <c r="F173" s="20" t="s">
        <v>226</v>
      </c>
      <c r="G173" s="21">
        <v>1</v>
      </c>
    </row>
    <row r="174" spans="1:9" s="101" customFormat="1" hidden="1">
      <c r="A174" s="239"/>
      <c r="B174" s="239"/>
      <c r="C174" s="234" t="s">
        <v>232</v>
      </c>
      <c r="D174" s="235"/>
      <c r="E174" s="234" t="s">
        <v>125</v>
      </c>
      <c r="F174" s="234"/>
      <c r="G174" s="236">
        <f>SUM(G167:G173)</f>
        <v>7</v>
      </c>
    </row>
    <row r="175" spans="1:9" s="101" customFormat="1" hidden="1">
      <c r="A175" s="212" t="s">
        <v>2</v>
      </c>
      <c r="B175" s="39">
        <v>660</v>
      </c>
      <c r="C175" s="47" t="s">
        <v>83</v>
      </c>
      <c r="D175" s="16" t="s">
        <v>301</v>
      </c>
      <c r="E175" s="41" t="s">
        <v>150</v>
      </c>
      <c r="F175" s="41" t="s">
        <v>227</v>
      </c>
      <c r="G175" s="42">
        <v>1</v>
      </c>
    </row>
    <row r="176" spans="1:9" s="101" customFormat="1" hidden="1">
      <c r="A176" s="212" t="s">
        <v>2</v>
      </c>
      <c r="B176" s="39">
        <v>660</v>
      </c>
      <c r="C176" s="43" t="s">
        <v>236</v>
      </c>
      <c r="D176" s="16" t="s">
        <v>301</v>
      </c>
      <c r="E176" s="41" t="s">
        <v>150</v>
      </c>
      <c r="F176" s="41" t="s">
        <v>227</v>
      </c>
      <c r="G176" s="42">
        <v>1</v>
      </c>
    </row>
    <row r="177" spans="1:7" s="101" customFormat="1" hidden="1">
      <c r="A177" s="39" t="s">
        <v>1</v>
      </c>
      <c r="B177" s="39">
        <v>660</v>
      </c>
      <c r="C177" s="7" t="s">
        <v>99</v>
      </c>
      <c r="D177" s="28" t="s">
        <v>150</v>
      </c>
      <c r="E177" s="20" t="s">
        <v>150</v>
      </c>
      <c r="F177" s="20" t="s">
        <v>227</v>
      </c>
      <c r="G177" s="21">
        <v>1</v>
      </c>
    </row>
    <row r="178" spans="1:7" s="101" customFormat="1" hidden="1">
      <c r="A178" s="239"/>
      <c r="B178" s="239"/>
      <c r="C178" s="240" t="s">
        <v>232</v>
      </c>
      <c r="D178" s="241"/>
      <c r="E178" s="234" t="s">
        <v>150</v>
      </c>
      <c r="F178" s="237"/>
      <c r="G178" s="242">
        <f>SUM(G175:G177)</f>
        <v>3</v>
      </c>
    </row>
    <row r="179" spans="1:7" s="101" customFormat="1" hidden="1">
      <c r="A179" s="39" t="s">
        <v>1</v>
      </c>
      <c r="B179" s="39">
        <v>660</v>
      </c>
      <c r="C179" s="43" t="s">
        <v>222</v>
      </c>
      <c r="D179" s="46" t="s">
        <v>130</v>
      </c>
      <c r="E179" s="41" t="s">
        <v>130</v>
      </c>
      <c r="F179" s="41" t="s">
        <v>226</v>
      </c>
      <c r="G179" s="42">
        <v>1</v>
      </c>
    </row>
    <row r="180" spans="1:7" s="101" customFormat="1" hidden="1">
      <c r="A180" s="39" t="s">
        <v>1</v>
      </c>
      <c r="B180" s="39">
        <v>660</v>
      </c>
      <c r="C180" s="8" t="s">
        <v>41</v>
      </c>
      <c r="D180" s="26" t="s">
        <v>130</v>
      </c>
      <c r="E180" s="20" t="s">
        <v>130</v>
      </c>
      <c r="F180" s="20" t="s">
        <v>226</v>
      </c>
      <c r="G180" s="21">
        <v>1</v>
      </c>
    </row>
    <row r="181" spans="1:7" s="101" customFormat="1" hidden="1">
      <c r="A181" s="239"/>
      <c r="B181" s="239"/>
      <c r="C181" s="234" t="s">
        <v>232</v>
      </c>
      <c r="D181" s="235"/>
      <c r="E181" s="234" t="s">
        <v>130</v>
      </c>
      <c r="F181" s="234"/>
      <c r="G181" s="236">
        <f>SUM(G179:G180)</f>
        <v>2</v>
      </c>
    </row>
    <row r="182" spans="1:7" s="101" customFormat="1" hidden="1">
      <c r="A182" s="212" t="s">
        <v>2</v>
      </c>
      <c r="B182" s="39">
        <v>660</v>
      </c>
      <c r="C182" s="7" t="s">
        <v>12</v>
      </c>
      <c r="D182" s="16" t="s">
        <v>117</v>
      </c>
      <c r="E182" s="20" t="s">
        <v>167</v>
      </c>
      <c r="F182" s="20" t="s">
        <v>227</v>
      </c>
      <c r="G182" s="21">
        <v>1</v>
      </c>
    </row>
    <row r="183" spans="1:7" s="101" customFormat="1" hidden="1">
      <c r="A183" s="39" t="s">
        <v>1</v>
      </c>
      <c r="B183" s="39">
        <v>660</v>
      </c>
      <c r="C183" s="7" t="s">
        <v>34</v>
      </c>
      <c r="D183" s="15" t="s">
        <v>129</v>
      </c>
      <c r="E183" s="20" t="s">
        <v>167</v>
      </c>
      <c r="F183" s="20" t="s">
        <v>227</v>
      </c>
      <c r="G183" s="21">
        <v>1</v>
      </c>
    </row>
    <row r="184" spans="1:7" s="101" customFormat="1" hidden="1">
      <c r="A184" s="239"/>
      <c r="B184" s="239"/>
      <c r="C184" s="234" t="s">
        <v>232</v>
      </c>
      <c r="D184" s="235"/>
      <c r="E184" s="234" t="s">
        <v>167</v>
      </c>
      <c r="F184" s="234"/>
      <c r="G184" s="236">
        <f>SUM(G182:G183)</f>
        <v>2</v>
      </c>
    </row>
    <row r="185" spans="1:7" s="101" customFormat="1" hidden="1">
      <c r="A185" s="245" t="s">
        <v>2</v>
      </c>
      <c r="B185" s="245">
        <v>1200</v>
      </c>
      <c r="C185" s="138" t="s">
        <v>45</v>
      </c>
      <c r="D185" s="104" t="s">
        <v>109</v>
      </c>
      <c r="E185" s="139" t="s">
        <v>188</v>
      </c>
      <c r="F185" s="139" t="s">
        <v>227</v>
      </c>
      <c r="G185" s="140">
        <v>1</v>
      </c>
    </row>
    <row r="186" spans="1:7" s="101" customFormat="1" hidden="1">
      <c r="A186" s="39" t="s">
        <v>1</v>
      </c>
      <c r="B186" s="39">
        <v>660</v>
      </c>
      <c r="C186" s="7" t="s">
        <v>33</v>
      </c>
      <c r="D186" s="16" t="s">
        <v>109</v>
      </c>
      <c r="E186" s="20" t="s">
        <v>188</v>
      </c>
      <c r="F186" s="20" t="s">
        <v>227</v>
      </c>
      <c r="G186" s="21">
        <v>1</v>
      </c>
    </row>
    <row r="187" spans="1:7" s="101" customFormat="1" hidden="1">
      <c r="A187" s="39" t="s">
        <v>1</v>
      </c>
      <c r="B187" s="39">
        <v>660</v>
      </c>
      <c r="C187" s="7" t="s">
        <v>56</v>
      </c>
      <c r="D187" s="15" t="s">
        <v>109</v>
      </c>
      <c r="E187" s="20" t="s">
        <v>188</v>
      </c>
      <c r="F187" s="20" t="s">
        <v>227</v>
      </c>
      <c r="G187" s="21">
        <v>1</v>
      </c>
    </row>
    <row r="188" spans="1:7" s="101" customFormat="1" hidden="1">
      <c r="A188" s="39" t="s">
        <v>1</v>
      </c>
      <c r="B188" s="39">
        <v>660</v>
      </c>
      <c r="C188" s="7" t="s">
        <v>38</v>
      </c>
      <c r="D188" s="15" t="s">
        <v>126</v>
      </c>
      <c r="E188" s="20" t="s">
        <v>188</v>
      </c>
      <c r="F188" s="20" t="s">
        <v>227</v>
      </c>
      <c r="G188" s="21">
        <v>1</v>
      </c>
    </row>
    <row r="189" spans="1:7" hidden="1">
      <c r="A189" s="233"/>
      <c r="B189" s="233"/>
      <c r="C189" s="234" t="s">
        <v>232</v>
      </c>
      <c r="D189" s="235"/>
      <c r="E189" s="234" t="s">
        <v>188</v>
      </c>
      <c r="F189" s="234"/>
      <c r="G189" s="236">
        <f>SUM(G185:G188)</f>
        <v>4</v>
      </c>
    </row>
    <row r="190" spans="1:7" hidden="1">
      <c r="G190" s="249">
        <f>G189+G184+G181+G174+G166+G158+G153+G142+G133+G128+G178+G118+G107+G104+G99+G93+G91+G88+G85+G62+G57+G50+G37+G28+G18+G9+G4+G13+G162+G59+G135</f>
        <v>157</v>
      </c>
    </row>
    <row r="191" spans="1:7" hidden="1">
      <c r="C191" s="30" t="s">
        <v>229</v>
      </c>
    </row>
    <row r="192" spans="1:7" hidden="1">
      <c r="C192" s="30" t="s">
        <v>230</v>
      </c>
    </row>
    <row r="193" spans="3:7" hidden="1">
      <c r="C193" s="30" t="s">
        <v>231</v>
      </c>
    </row>
    <row r="194" spans="3:7">
      <c r="C194" s="252" t="s">
        <v>327</v>
      </c>
      <c r="E194" s="293" t="s">
        <v>464</v>
      </c>
      <c r="F194" s="32">
        <v>1</v>
      </c>
      <c r="G194" s="33">
        <f>F194/198</f>
        <v>5.0505050505050509E-3</v>
      </c>
    </row>
    <row r="195" spans="3:7">
      <c r="E195" s="35" t="s">
        <v>224</v>
      </c>
      <c r="F195" s="32">
        <v>40</v>
      </c>
      <c r="G195" s="33">
        <f>F195/F198</f>
        <v>0.25477707006369427</v>
      </c>
    </row>
    <row r="196" spans="3:7">
      <c r="E196" s="36" t="s">
        <v>135</v>
      </c>
      <c r="F196" s="32">
        <v>26</v>
      </c>
      <c r="G196" s="33">
        <f>F196/F198</f>
        <v>0.16560509554140126</v>
      </c>
    </row>
    <row r="197" spans="3:7">
      <c r="E197" s="37" t="s">
        <v>225</v>
      </c>
      <c r="F197" s="32">
        <v>90</v>
      </c>
      <c r="G197" s="33">
        <f>F197/F198</f>
        <v>0.57324840764331209</v>
      </c>
    </row>
    <row r="198" spans="3:7">
      <c r="E198" s="38" t="s">
        <v>153</v>
      </c>
      <c r="F198" s="39">
        <f>SUM(F194:F197)</f>
        <v>157</v>
      </c>
      <c r="G198" s="34">
        <f>SUM(G194:G197)</f>
        <v>0.99868107829891262</v>
      </c>
    </row>
  </sheetData>
  <autoFilter ref="A1:K193">
    <filterColumn colId="5">
      <filters>
        <filter val="HT"/>
        <filter val="IND"/>
      </filters>
    </filterColumn>
  </autoFilter>
  <phoneticPr fontId="35"/>
  <pageMargins left="0.19685039370078741" right="0.70866141732283472" top="0.39370078740157483" bottom="0.15748031496062992" header="0.15748031496062992" footer="0.15748031496062992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58" workbookViewId="0">
      <selection activeCell="E209" sqref="E209"/>
    </sheetView>
  </sheetViews>
  <sheetFormatPr baseColWidth="10" defaultColWidth="11.375" defaultRowHeight="13.5"/>
  <cols>
    <col min="1" max="1" width="29.375" style="3" customWidth="1"/>
    <col min="2" max="16384" width="11.375" style="3"/>
  </cols>
  <sheetData>
    <row r="1" spans="1:4">
      <c r="B1" s="153">
        <v>2016</v>
      </c>
      <c r="C1" s="154">
        <v>2017</v>
      </c>
      <c r="D1" s="192">
        <v>2018</v>
      </c>
    </row>
    <row r="2" spans="1:4">
      <c r="A2" s="144" t="s">
        <v>335</v>
      </c>
      <c r="B2" s="93">
        <v>138</v>
      </c>
      <c r="C2" s="93">
        <v>135</v>
      </c>
      <c r="D2" s="93">
        <f>'ADHESION 2018'!$E$162</f>
        <v>118</v>
      </c>
    </row>
    <row r="3" spans="1:4">
      <c r="A3" s="144" t="s">
        <v>323</v>
      </c>
      <c r="B3" s="93">
        <v>1</v>
      </c>
      <c r="C3" s="93">
        <v>11</v>
      </c>
      <c r="D3" s="93">
        <f>'ADHESION 2018'!$E$163</f>
        <v>39</v>
      </c>
    </row>
    <row r="4" spans="1:4">
      <c r="A4" s="144" t="s">
        <v>324</v>
      </c>
      <c r="B4" s="93">
        <f>SUM(B2:B3)</f>
        <v>139</v>
      </c>
      <c r="C4" s="93">
        <f>SUM(C2:C3)</f>
        <v>146</v>
      </c>
      <c r="D4" s="93">
        <f>SUM(D2:D3)</f>
        <v>157</v>
      </c>
    </row>
    <row r="5" spans="1:4">
      <c r="B5" s="155"/>
      <c r="C5" s="155"/>
      <c r="D5" s="155"/>
    </row>
    <row r="6" spans="1:4">
      <c r="B6" s="155"/>
      <c r="C6" s="155"/>
      <c r="D6" s="155"/>
    </row>
    <row r="7" spans="1:4">
      <c r="B7" s="145">
        <v>2016</v>
      </c>
      <c r="C7" s="146">
        <v>2017</v>
      </c>
      <c r="D7" s="192">
        <v>2018</v>
      </c>
    </row>
    <row r="8" spans="1:4">
      <c r="A8" s="147" t="s">
        <v>325</v>
      </c>
      <c r="B8" s="148">
        <v>73</v>
      </c>
      <c r="C8" s="148">
        <v>79</v>
      </c>
      <c r="D8" s="59">
        <f>'ADHESION 2018'!$E$167</f>
        <v>91</v>
      </c>
    </row>
    <row r="9" spans="1:4">
      <c r="A9" s="147" t="s">
        <v>326</v>
      </c>
      <c r="B9" s="148">
        <v>66</v>
      </c>
      <c r="C9" s="148">
        <v>67</v>
      </c>
      <c r="D9" s="59">
        <f>'ADHESION 2018'!$E$168</f>
        <v>66</v>
      </c>
    </row>
    <row r="10" spans="1:4">
      <c r="A10" s="147" t="s">
        <v>153</v>
      </c>
      <c r="B10" s="148">
        <f>SUM(B8:B9)</f>
        <v>139</v>
      </c>
      <c r="C10" s="148">
        <f>SUM(C8:C9)</f>
        <v>146</v>
      </c>
      <c r="D10" s="93">
        <f>SUM(D8:D9)</f>
        <v>157</v>
      </c>
    </row>
    <row r="11" spans="1:4">
      <c r="A11" s="149"/>
      <c r="B11" s="150"/>
      <c r="C11" s="150"/>
      <c r="D11" s="155"/>
    </row>
    <row r="12" spans="1:4">
      <c r="B12" s="155"/>
      <c r="C12" s="155"/>
      <c r="D12" s="155"/>
    </row>
    <row r="13" spans="1:4">
      <c r="B13" s="145">
        <v>2016</v>
      </c>
      <c r="C13" s="146">
        <v>2017</v>
      </c>
      <c r="D13" s="192">
        <v>2018</v>
      </c>
    </row>
    <row r="14" spans="1:4">
      <c r="A14" s="151" t="s">
        <v>233</v>
      </c>
      <c r="B14" s="148">
        <v>39</v>
      </c>
      <c r="C14" s="148">
        <v>41</v>
      </c>
      <c r="D14" s="93">
        <f>'ADHESION 2018'!$I$166</f>
        <v>46</v>
      </c>
    </row>
    <row r="15" spans="1:4">
      <c r="A15" s="151" t="s">
        <v>234</v>
      </c>
      <c r="B15" s="148">
        <v>100</v>
      </c>
      <c r="C15" s="148">
        <v>105</v>
      </c>
      <c r="D15" s="93">
        <f>'ADHESION 2018'!$I$167</f>
        <v>108</v>
      </c>
    </row>
    <row r="16" spans="1:4">
      <c r="A16" s="151" t="s">
        <v>394</v>
      </c>
      <c r="B16" s="148">
        <v>0</v>
      </c>
      <c r="C16" s="148">
        <v>0</v>
      </c>
      <c r="D16" s="93">
        <f>'ADHESION 2018'!$I$165</f>
        <v>3</v>
      </c>
    </row>
    <row r="17" spans="1:4">
      <c r="A17" s="144" t="s">
        <v>153</v>
      </c>
      <c r="B17" s="148">
        <f>SUM(B14:B15)</f>
        <v>139</v>
      </c>
      <c r="C17" s="148">
        <f>SUM(C14:C15)</f>
        <v>146</v>
      </c>
      <c r="D17" s="93">
        <f>SUM(D14:D16)</f>
        <v>157</v>
      </c>
    </row>
    <row r="18" spans="1:4">
      <c r="A18" s="152"/>
      <c r="B18" s="150"/>
      <c r="C18" s="150"/>
      <c r="D18" s="155"/>
    </row>
    <row r="19" spans="1:4">
      <c r="A19" s="199" t="s">
        <v>349</v>
      </c>
      <c r="B19" s="155"/>
      <c r="C19" s="155"/>
      <c r="D19" s="155"/>
    </row>
    <row r="20" spans="1:4">
      <c r="B20" s="145">
        <v>2016</v>
      </c>
      <c r="C20" s="146">
        <v>2017</v>
      </c>
      <c r="D20" s="192">
        <v>2018</v>
      </c>
    </row>
    <row r="21" spans="1:4">
      <c r="A21" s="147" t="s">
        <v>327</v>
      </c>
      <c r="B21" s="148">
        <v>23</v>
      </c>
      <c r="C21" s="148">
        <v>21</v>
      </c>
      <c r="D21" s="93">
        <f>'ADHESION 2018'!$E$166</f>
        <v>23</v>
      </c>
    </row>
    <row r="22" spans="1:4">
      <c r="A22" s="144" t="s">
        <v>328</v>
      </c>
      <c r="B22" s="93">
        <v>10</v>
      </c>
      <c r="C22" s="93">
        <v>26</v>
      </c>
      <c r="D22" s="93">
        <f>'ADHESION 2018'!$E$170</f>
        <v>13</v>
      </c>
    </row>
    <row r="23" spans="1:4">
      <c r="A23" s="144" t="s">
        <v>348</v>
      </c>
      <c r="B23" s="195">
        <f>((B21+B22)/2)/152</f>
        <v>0.10855263157894737</v>
      </c>
      <c r="C23" s="195">
        <f>((C21+C22)/2)/139</f>
        <v>0.16906474820143885</v>
      </c>
      <c r="D23" s="195">
        <f>((D21+3)/2)/144</f>
        <v>9.0277777777777776E-2</v>
      </c>
    </row>
  </sheetData>
  <phoneticPr fontId="35"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E209" sqref="E209"/>
    </sheetView>
  </sheetViews>
  <sheetFormatPr baseColWidth="10" defaultColWidth="11.375" defaultRowHeight="11.25"/>
  <cols>
    <col min="1" max="1" width="7.125" style="113" customWidth="1"/>
    <col min="2" max="2" width="21.625" style="113" customWidth="1"/>
    <col min="3" max="16384" width="11.375" style="113"/>
  </cols>
  <sheetData>
    <row r="1" spans="1:16" s="27" customFormat="1" ht="12">
      <c r="A1" s="194" t="s">
        <v>65</v>
      </c>
      <c r="B1" s="18" t="s">
        <v>0</v>
      </c>
      <c r="C1" s="19" t="s">
        <v>105</v>
      </c>
      <c r="D1" s="19" t="s">
        <v>152</v>
      </c>
      <c r="E1" s="19" t="s">
        <v>223</v>
      </c>
      <c r="F1" s="19" t="s">
        <v>153</v>
      </c>
    </row>
    <row r="2" spans="1:16" s="27" customFormat="1" ht="12">
      <c r="A2" s="39">
        <v>1</v>
      </c>
      <c r="B2" s="211" t="s">
        <v>216</v>
      </c>
      <c r="C2" s="14" t="s">
        <v>194</v>
      </c>
      <c r="D2" s="203" t="s">
        <v>139</v>
      </c>
      <c r="E2" s="23" t="s">
        <v>228</v>
      </c>
      <c r="F2" s="24">
        <v>1</v>
      </c>
    </row>
    <row r="3" spans="1:16" s="101" customFormat="1" ht="12">
      <c r="A3" s="212">
        <v>1</v>
      </c>
      <c r="B3" s="9" t="s">
        <v>102</v>
      </c>
      <c r="C3" s="31" t="s">
        <v>124</v>
      </c>
      <c r="D3" s="203" t="s">
        <v>124</v>
      </c>
      <c r="E3" s="23" t="s">
        <v>227</v>
      </c>
      <c r="F3" s="24">
        <v>1</v>
      </c>
    </row>
    <row r="4" spans="1:16">
      <c r="A4" s="213">
        <v>1</v>
      </c>
      <c r="B4" s="214" t="s">
        <v>361</v>
      </c>
      <c r="C4" s="221" t="s">
        <v>262</v>
      </c>
      <c r="D4" s="221" t="s">
        <v>163</v>
      </c>
      <c r="E4" s="222" t="s">
        <v>226</v>
      </c>
      <c r="F4" s="213">
        <v>1</v>
      </c>
    </row>
    <row r="5" spans="1:16" s="27" customFormat="1" ht="12">
      <c r="A5" s="32">
        <v>1</v>
      </c>
      <c r="B5" s="7" t="s">
        <v>258</v>
      </c>
      <c r="C5" s="15" t="s">
        <v>293</v>
      </c>
      <c r="D5" s="20" t="s">
        <v>120</v>
      </c>
      <c r="E5" s="23" t="s">
        <v>227</v>
      </c>
      <c r="F5" s="21">
        <v>1</v>
      </c>
      <c r="G5" s="101"/>
    </row>
    <row r="6" spans="1:16" s="101" customFormat="1" ht="12">
      <c r="A6" s="115">
        <v>1</v>
      </c>
      <c r="B6" s="7" t="s">
        <v>32</v>
      </c>
      <c r="C6" s="22" t="s">
        <v>110</v>
      </c>
      <c r="D6" s="20" t="s">
        <v>133</v>
      </c>
      <c r="E6" s="23" t="s">
        <v>226</v>
      </c>
      <c r="F6" s="21">
        <v>1</v>
      </c>
    </row>
    <row r="7" spans="1:16" s="101" customFormat="1" ht="12">
      <c r="A7" s="115">
        <v>1</v>
      </c>
      <c r="B7" s="8" t="s">
        <v>336</v>
      </c>
      <c r="C7" s="20" t="s">
        <v>141</v>
      </c>
      <c r="D7" s="20" t="s">
        <v>132</v>
      </c>
      <c r="E7" s="23" t="s">
        <v>227</v>
      </c>
      <c r="F7" s="21">
        <v>1</v>
      </c>
    </row>
    <row r="8" spans="1:16" s="106" customFormat="1" ht="12">
      <c r="A8" s="216">
        <v>1</v>
      </c>
      <c r="B8" s="217" t="s">
        <v>74</v>
      </c>
      <c r="C8" s="218" t="s">
        <v>124</v>
      </c>
      <c r="D8" s="219" t="s">
        <v>124</v>
      </c>
      <c r="E8" s="223" t="s">
        <v>227</v>
      </c>
      <c r="F8" s="220">
        <v>1</v>
      </c>
      <c r="G8" s="101" t="s">
        <v>376</v>
      </c>
      <c r="H8" s="101"/>
      <c r="I8" s="101"/>
    </row>
    <row r="9" spans="1:16" ht="12">
      <c r="A9" s="222">
        <v>1</v>
      </c>
      <c r="B9" s="8" t="s">
        <v>238</v>
      </c>
      <c r="C9" s="17" t="s">
        <v>243</v>
      </c>
      <c r="D9" s="20" t="s">
        <v>120</v>
      </c>
      <c r="E9" s="23" t="s">
        <v>227</v>
      </c>
      <c r="F9" s="21">
        <v>1</v>
      </c>
    </row>
    <row r="10" spans="1:16" s="101" customFormat="1" ht="12">
      <c r="A10" s="216">
        <v>1</v>
      </c>
      <c r="B10" s="217" t="s">
        <v>206</v>
      </c>
      <c r="C10" s="224" t="s">
        <v>125</v>
      </c>
      <c r="D10" s="219" t="s">
        <v>125</v>
      </c>
      <c r="E10" s="223" t="s">
        <v>226</v>
      </c>
      <c r="F10" s="220">
        <v>1</v>
      </c>
      <c r="G10" s="101" t="s">
        <v>376</v>
      </c>
    </row>
    <row r="11" spans="1:16" s="101" customFormat="1" ht="12">
      <c r="A11" s="115">
        <v>1</v>
      </c>
      <c r="B11" s="7" t="s">
        <v>90</v>
      </c>
      <c r="C11" s="15" t="s">
        <v>292</v>
      </c>
      <c r="D11" s="20" t="s">
        <v>170</v>
      </c>
      <c r="E11" s="23" t="s">
        <v>227</v>
      </c>
      <c r="F11" s="21">
        <v>1</v>
      </c>
      <c r="G11" s="105"/>
    </row>
    <row r="12" spans="1:16" s="52" customFormat="1" ht="15" customHeight="1">
      <c r="A12" s="6">
        <v>1</v>
      </c>
      <c r="B12" s="7" t="s">
        <v>51</v>
      </c>
      <c r="C12" s="14" t="s">
        <v>119</v>
      </c>
      <c r="D12" s="20" t="s">
        <v>170</v>
      </c>
      <c r="E12" s="20" t="s">
        <v>227</v>
      </c>
      <c r="F12" s="23">
        <v>1</v>
      </c>
    </row>
    <row r="13" spans="1:16" s="12" customFormat="1" ht="15" customHeight="1">
      <c r="A13" s="107">
        <v>1</v>
      </c>
      <c r="B13" s="7" t="s">
        <v>252</v>
      </c>
      <c r="C13" s="15" t="s">
        <v>260</v>
      </c>
      <c r="D13" s="20" t="s">
        <v>120</v>
      </c>
      <c r="E13" s="20" t="s">
        <v>227</v>
      </c>
      <c r="F13" s="21">
        <v>1</v>
      </c>
    </row>
    <row r="14" spans="1:16" s="87" customFormat="1" ht="15" customHeight="1">
      <c r="A14" s="6">
        <v>1</v>
      </c>
      <c r="B14" s="7" t="s">
        <v>316</v>
      </c>
      <c r="C14" s="20" t="s">
        <v>330</v>
      </c>
      <c r="D14" s="20" t="s">
        <v>123</v>
      </c>
      <c r="E14" s="20" t="s">
        <v>227</v>
      </c>
      <c r="F14" s="21">
        <v>1</v>
      </c>
      <c r="H14" s="116"/>
      <c r="I14" s="116"/>
      <c r="J14" s="116"/>
      <c r="K14" s="116"/>
      <c r="L14" s="116"/>
      <c r="M14" s="116"/>
      <c r="N14" s="116"/>
      <c r="O14" s="116"/>
      <c r="P14" s="116"/>
    </row>
    <row r="15" spans="1:16">
      <c r="A15" s="215">
        <f>SUM(A2:A14)</f>
        <v>13</v>
      </c>
    </row>
  </sheetData>
  <phoneticPr fontId="3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209" sqref="E209"/>
    </sheetView>
  </sheetViews>
  <sheetFormatPr baseColWidth="10" defaultColWidth="11.375" defaultRowHeight="13.5"/>
  <cols>
    <col min="1" max="1" width="7.75" style="3" customWidth="1"/>
    <col min="2" max="2" width="12.75" style="3" customWidth="1"/>
    <col min="3" max="3" width="51.375" style="3" customWidth="1"/>
    <col min="4" max="5" width="11.375" style="3"/>
    <col min="6" max="6" width="21.25" style="3" customWidth="1"/>
    <col min="7" max="7" width="16" style="3" customWidth="1"/>
    <col min="8" max="8" width="14" style="3" customWidth="1"/>
    <col min="9" max="16384" width="11.375" style="3"/>
  </cols>
  <sheetData>
    <row r="1" spans="1:7">
      <c r="A1" s="2" t="s">
        <v>65</v>
      </c>
      <c r="B1" s="88" t="s">
        <v>104</v>
      </c>
      <c r="C1" s="89" t="s">
        <v>0</v>
      </c>
      <c r="D1" s="90" t="s">
        <v>100</v>
      </c>
      <c r="E1" s="90" t="s">
        <v>101</v>
      </c>
      <c r="F1" s="91" t="s">
        <v>69</v>
      </c>
      <c r="G1" s="92" t="s">
        <v>105</v>
      </c>
    </row>
    <row r="2" spans="1:7" ht="15">
      <c r="A2" s="93"/>
      <c r="B2" s="93" t="s">
        <v>2</v>
      </c>
      <c r="C2" s="196" t="s">
        <v>409</v>
      </c>
      <c r="D2" s="93"/>
      <c r="E2" s="93"/>
      <c r="F2" s="93"/>
      <c r="G2" s="93"/>
    </row>
    <row r="3" spans="1:7" ht="15">
      <c r="A3" s="144"/>
      <c r="B3" s="93" t="s">
        <v>2</v>
      </c>
      <c r="C3" s="197" t="s">
        <v>408</v>
      </c>
      <c r="D3" s="144"/>
      <c r="E3" s="144"/>
      <c r="F3" s="144"/>
      <c r="G3" s="144"/>
    </row>
    <row r="4" spans="1:7" ht="15">
      <c r="A4" s="144"/>
      <c r="B4" s="198" t="s">
        <v>2</v>
      </c>
      <c r="C4" s="197" t="s">
        <v>407</v>
      </c>
      <c r="D4" s="144"/>
      <c r="E4" s="144"/>
      <c r="F4" s="144"/>
      <c r="G4" s="144"/>
    </row>
    <row r="5" spans="1:7" ht="15">
      <c r="A5" s="263"/>
      <c r="B5" s="264" t="s">
        <v>2</v>
      </c>
      <c r="C5" s="262" t="s">
        <v>402</v>
      </c>
      <c r="D5" s="263"/>
      <c r="E5" s="263"/>
      <c r="F5" s="263"/>
      <c r="G5" s="263"/>
    </row>
    <row r="6" spans="1:7" ht="15">
      <c r="A6" s="144"/>
      <c r="B6" s="198" t="s">
        <v>1</v>
      </c>
      <c r="C6" s="265" t="s">
        <v>403</v>
      </c>
      <c r="D6" s="144"/>
      <c r="E6" s="144"/>
      <c r="F6" s="144"/>
      <c r="G6" s="144"/>
    </row>
    <row r="7" spans="1:7" ht="15">
      <c r="A7" s="144"/>
      <c r="B7" s="198" t="s">
        <v>2</v>
      </c>
      <c r="C7" s="266" t="s">
        <v>404</v>
      </c>
      <c r="D7" s="144"/>
      <c r="E7" s="144"/>
      <c r="F7" s="144"/>
      <c r="G7" s="144"/>
    </row>
    <row r="8" spans="1:7" ht="15">
      <c r="A8" s="144"/>
      <c r="B8" s="198" t="s">
        <v>2</v>
      </c>
      <c r="C8" s="266" t="s">
        <v>405</v>
      </c>
      <c r="D8" s="144"/>
      <c r="E8" s="144"/>
      <c r="F8" s="144"/>
      <c r="G8" s="144"/>
    </row>
    <row r="9" spans="1:7" ht="15">
      <c r="A9" s="144"/>
      <c r="B9" s="198" t="s">
        <v>2</v>
      </c>
      <c r="C9" s="266" t="s">
        <v>406</v>
      </c>
      <c r="D9" s="144"/>
      <c r="E9" s="144"/>
      <c r="F9" s="144"/>
      <c r="G9" s="144"/>
    </row>
  </sheetData>
  <phoneticPr fontId="3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ADHESION 2018</vt:lpstr>
      <vt:lpstr>Yukari</vt:lpstr>
      <vt:lpstr>GLOBAL</vt:lpstr>
      <vt:lpstr>Synthèse 180920</vt:lpstr>
      <vt:lpstr>RESILIATIONS 2018</vt:lpstr>
      <vt:lpstr>POTENTIELS 2018</vt:lpstr>
      <vt:lpstr>'ADHESION 2018'!Impression_des_titres</vt:lpstr>
      <vt:lpstr>GLOBAL!Impression_des_titres</vt:lpstr>
      <vt:lpstr>'ADHESION 2018'!Zone_d_impression</vt:lpstr>
      <vt:lpstr>GLOBAL!Zone_d_impression</vt:lpstr>
    </vt:vector>
  </TitlesOfParts>
  <Company>CCIP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KURASZEWSKI Maëlis</dc:creator>
  <cp:lastModifiedBy>DE-LAROCHE Pierre</cp:lastModifiedBy>
  <cp:lastPrinted>2018-09-24T13:49:24Z</cp:lastPrinted>
  <dcterms:created xsi:type="dcterms:W3CDTF">2015-03-20T15:59:38Z</dcterms:created>
  <dcterms:modified xsi:type="dcterms:W3CDTF">2018-11-23T16:30:02Z</dcterms:modified>
</cp:coreProperties>
</file>